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ocuments\"/>
    </mc:Choice>
  </mc:AlternateContent>
  <xr:revisionPtr revIDLastSave="0" documentId="13_ncr:1_{8BC39602-02FC-4B11-A159-4BA1353EFB02}" xr6:coauthVersionLast="47" xr6:coauthVersionMax="47" xr10:uidLastSave="{00000000-0000-0000-0000-000000000000}"/>
  <bookViews>
    <workbookView xWindow="-108" yWindow="-108" windowWidth="23256" windowHeight="12456" xr2:uid="{E6E3721E-C979-44E8-9AA1-902613552BC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5" i="1" l="1"/>
  <c r="O105" i="1"/>
  <c r="AK104" i="1"/>
  <c r="O104" i="1"/>
  <c r="AK103" i="1"/>
  <c r="O103" i="1"/>
  <c r="AK102" i="1"/>
  <c r="O102" i="1"/>
  <c r="BI101" i="1"/>
  <c r="BH101" i="1"/>
  <c r="BG101" i="1"/>
  <c r="BF101" i="1"/>
  <c r="BE101" i="1"/>
  <c r="BD101" i="1"/>
  <c r="AK101" i="1"/>
  <c r="O101" i="1"/>
  <c r="BI100" i="1"/>
  <c r="BH100" i="1"/>
  <c r="BG100" i="1"/>
  <c r="BF100" i="1"/>
  <c r="BE100" i="1"/>
  <c r="BD100" i="1"/>
  <c r="AK100" i="1"/>
  <c r="O100" i="1"/>
  <c r="BI99" i="1"/>
  <c r="BH99" i="1"/>
  <c r="BG99" i="1"/>
  <c r="BF99" i="1"/>
  <c r="BE99" i="1"/>
  <c r="BD99" i="1"/>
  <c r="AK99" i="1"/>
  <c r="O99" i="1"/>
  <c r="BI98" i="1"/>
  <c r="BH98" i="1"/>
  <c r="BG98" i="1"/>
  <c r="BF98" i="1"/>
  <c r="BE98" i="1"/>
  <c r="BD98" i="1"/>
  <c r="AK98" i="1"/>
  <c r="O98" i="1"/>
  <c r="BI97" i="1"/>
  <c r="BH97" i="1"/>
  <c r="BG97" i="1"/>
  <c r="BF97" i="1"/>
  <c r="BE97" i="1"/>
  <c r="BD97" i="1"/>
  <c r="AK97" i="1"/>
  <c r="O97" i="1"/>
  <c r="BI96" i="1"/>
  <c r="BH96" i="1"/>
  <c r="BG96" i="1"/>
  <c r="BF96" i="1"/>
  <c r="BE96" i="1"/>
  <c r="BD96" i="1"/>
  <c r="AK96" i="1"/>
  <c r="O96" i="1"/>
  <c r="BI95" i="1"/>
  <c r="BH95" i="1"/>
  <c r="BG95" i="1"/>
  <c r="BF95" i="1"/>
  <c r="BE95" i="1"/>
  <c r="BD95" i="1"/>
  <c r="AK95" i="1"/>
  <c r="O95" i="1"/>
  <c r="BI94" i="1"/>
  <c r="BH94" i="1"/>
  <c r="AK94" i="1"/>
  <c r="O94" i="1"/>
  <c r="BI93" i="1"/>
  <c r="BH93" i="1"/>
  <c r="BG93" i="1"/>
  <c r="BF93" i="1"/>
  <c r="BE93" i="1"/>
  <c r="BD93" i="1"/>
  <c r="AK93" i="1"/>
  <c r="O93" i="1"/>
  <c r="BI92" i="1"/>
  <c r="BH92" i="1"/>
  <c r="BG92" i="1"/>
  <c r="BF92" i="1"/>
  <c r="BE92" i="1"/>
  <c r="BD92" i="1"/>
  <c r="AK92" i="1"/>
  <c r="O92" i="1"/>
  <c r="BI91" i="1"/>
  <c r="BH91" i="1"/>
  <c r="BG91" i="1"/>
  <c r="BF91" i="1"/>
  <c r="BE91" i="1"/>
  <c r="BD91" i="1"/>
  <c r="AK91" i="1"/>
  <c r="O91" i="1"/>
  <c r="BI90" i="1"/>
  <c r="BH90" i="1"/>
  <c r="BG90" i="1"/>
  <c r="BF90" i="1"/>
  <c r="BE90" i="1"/>
  <c r="BD90" i="1"/>
  <c r="AK90" i="1"/>
  <c r="O90" i="1"/>
  <c r="BI89" i="1"/>
  <c r="BH89" i="1"/>
  <c r="BG89" i="1"/>
  <c r="BF89" i="1"/>
  <c r="BE89" i="1"/>
  <c r="BD89" i="1"/>
  <c r="AK89" i="1"/>
  <c r="O89" i="1"/>
  <c r="BI88" i="1"/>
  <c r="BH88" i="1"/>
  <c r="BG88" i="1"/>
  <c r="BF88" i="1"/>
  <c r="BE88" i="1"/>
  <c r="BD88" i="1"/>
  <c r="AK88" i="1"/>
  <c r="O88" i="1"/>
  <c r="BI87" i="1"/>
  <c r="BH87" i="1"/>
  <c r="BG87" i="1"/>
  <c r="BF87" i="1"/>
  <c r="BE87" i="1"/>
  <c r="BD87" i="1"/>
  <c r="AK87" i="1"/>
  <c r="O87" i="1"/>
  <c r="BI86" i="1"/>
  <c r="BH86" i="1"/>
  <c r="BG86" i="1"/>
  <c r="BF86" i="1"/>
  <c r="BE86" i="1"/>
  <c r="BD86" i="1"/>
  <c r="AK86" i="1"/>
  <c r="O86" i="1"/>
  <c r="BI85" i="1"/>
  <c r="BH85" i="1"/>
  <c r="BG85" i="1"/>
  <c r="BF85" i="1"/>
  <c r="BE85" i="1"/>
  <c r="BD85" i="1"/>
  <c r="AK85" i="1"/>
  <c r="O85" i="1"/>
  <c r="BI84" i="1"/>
  <c r="BH84" i="1"/>
  <c r="BG84" i="1"/>
  <c r="BF84" i="1"/>
  <c r="BE84" i="1"/>
  <c r="BD84" i="1"/>
  <c r="AK84" i="1"/>
  <c r="O84" i="1"/>
  <c r="BI83" i="1"/>
  <c r="BH83" i="1"/>
  <c r="BG83" i="1"/>
  <c r="BF83" i="1"/>
  <c r="BE83" i="1"/>
  <c r="BD83" i="1"/>
  <c r="AK83" i="1"/>
  <c r="O83" i="1"/>
  <c r="BI82" i="1"/>
  <c r="BH82" i="1"/>
  <c r="BG82" i="1"/>
  <c r="BF82" i="1"/>
  <c r="BE82" i="1"/>
  <c r="BD82" i="1"/>
  <c r="AK82" i="1"/>
  <c r="O82" i="1"/>
  <c r="BI81" i="1"/>
  <c r="BH81" i="1"/>
  <c r="BG81" i="1"/>
  <c r="BF81" i="1"/>
  <c r="BE81" i="1"/>
  <c r="BD81" i="1"/>
  <c r="AK81" i="1"/>
  <c r="O81" i="1"/>
  <c r="BI80" i="1"/>
  <c r="BH80" i="1"/>
  <c r="BG80" i="1"/>
  <c r="BF80" i="1"/>
  <c r="BE80" i="1"/>
  <c r="BD80" i="1"/>
  <c r="AK80" i="1"/>
  <c r="O80" i="1"/>
  <c r="BI79" i="1"/>
  <c r="BH79" i="1"/>
  <c r="BG79" i="1"/>
  <c r="BF79" i="1"/>
  <c r="BE79" i="1"/>
  <c r="BD79" i="1"/>
  <c r="AK79" i="1"/>
  <c r="O79" i="1"/>
  <c r="BI78" i="1"/>
  <c r="BH78" i="1"/>
  <c r="BG78" i="1"/>
  <c r="BF78" i="1"/>
  <c r="BE78" i="1"/>
  <c r="BD78" i="1"/>
  <c r="AK78" i="1"/>
  <c r="O78" i="1"/>
  <c r="BI77" i="1"/>
  <c r="BH77" i="1"/>
  <c r="BG77" i="1"/>
  <c r="BF77" i="1"/>
  <c r="BE77" i="1"/>
  <c r="BD77" i="1"/>
  <c r="AK77" i="1"/>
  <c r="O77" i="1"/>
  <c r="BI76" i="1"/>
  <c r="BH76" i="1"/>
  <c r="BG76" i="1"/>
  <c r="BF76" i="1"/>
  <c r="BE76" i="1"/>
  <c r="BD76" i="1"/>
  <c r="AK76" i="1"/>
  <c r="O76" i="1"/>
  <c r="BI75" i="1"/>
  <c r="BH75" i="1"/>
  <c r="BG75" i="1"/>
  <c r="BF75" i="1"/>
  <c r="BE75" i="1"/>
  <c r="BD75" i="1"/>
  <c r="AK75" i="1"/>
  <c r="O75" i="1"/>
  <c r="BI74" i="1"/>
  <c r="BH74" i="1"/>
  <c r="BG74" i="1"/>
  <c r="BF74" i="1"/>
  <c r="BE74" i="1"/>
  <c r="BD74" i="1"/>
  <c r="AK74" i="1"/>
  <c r="O74" i="1"/>
  <c r="BI73" i="1"/>
  <c r="BH73" i="1"/>
  <c r="BG73" i="1"/>
  <c r="BF73" i="1"/>
  <c r="BE73" i="1"/>
  <c r="BD73" i="1"/>
  <c r="AK73" i="1"/>
  <c r="O73" i="1"/>
  <c r="BI72" i="1"/>
  <c r="BH72" i="1"/>
  <c r="BG72" i="1"/>
  <c r="BF72" i="1"/>
  <c r="BE72" i="1"/>
  <c r="BD72" i="1"/>
  <c r="AK72" i="1"/>
  <c r="O72" i="1"/>
  <c r="BI71" i="1"/>
  <c r="BH71" i="1"/>
  <c r="BG71" i="1"/>
  <c r="BF71" i="1"/>
  <c r="BE71" i="1"/>
  <c r="BD71" i="1"/>
  <c r="AK71" i="1"/>
  <c r="O71" i="1"/>
  <c r="BI70" i="1"/>
  <c r="BH70" i="1"/>
  <c r="BG70" i="1"/>
  <c r="BF70" i="1"/>
  <c r="BE70" i="1"/>
  <c r="BD70" i="1"/>
  <c r="AK70" i="1"/>
  <c r="O70" i="1"/>
  <c r="BI69" i="1"/>
  <c r="BH69" i="1"/>
  <c r="BG69" i="1"/>
  <c r="BF69" i="1"/>
  <c r="BE69" i="1"/>
  <c r="BD69" i="1"/>
  <c r="AK69" i="1"/>
  <c r="O69" i="1"/>
  <c r="BI68" i="1"/>
  <c r="BH68" i="1"/>
  <c r="BG68" i="1"/>
  <c r="BF68" i="1"/>
  <c r="BE68" i="1"/>
  <c r="BD68" i="1"/>
  <c r="AK68" i="1"/>
  <c r="O68" i="1"/>
  <c r="BI67" i="1"/>
  <c r="BH67" i="1"/>
  <c r="BG67" i="1"/>
  <c r="BF67" i="1"/>
  <c r="BE67" i="1"/>
  <c r="BD67" i="1"/>
  <c r="AK67" i="1"/>
  <c r="O67" i="1"/>
  <c r="BI66" i="1"/>
  <c r="BH66" i="1"/>
  <c r="BG66" i="1"/>
  <c r="BF66" i="1"/>
  <c r="BE66" i="1"/>
  <c r="BD66" i="1"/>
  <c r="AK66" i="1"/>
  <c r="O66" i="1"/>
  <c r="BI65" i="1"/>
  <c r="BH65" i="1"/>
  <c r="BG65" i="1"/>
  <c r="BF65" i="1"/>
  <c r="BE65" i="1"/>
  <c r="BD65" i="1"/>
  <c r="AK65" i="1"/>
  <c r="O65" i="1"/>
  <c r="BI64" i="1"/>
  <c r="BH64" i="1"/>
  <c r="BG64" i="1"/>
  <c r="BF64" i="1"/>
  <c r="BE64" i="1"/>
  <c r="BD64" i="1"/>
  <c r="AK64" i="1"/>
  <c r="O64" i="1"/>
  <c r="BI63" i="1"/>
  <c r="BH63" i="1"/>
  <c r="BG63" i="1"/>
  <c r="BF63" i="1"/>
  <c r="BE63" i="1"/>
  <c r="BD63" i="1"/>
  <c r="AK63" i="1"/>
  <c r="O63" i="1"/>
  <c r="BI62" i="1"/>
  <c r="BH62" i="1"/>
  <c r="BG62" i="1"/>
  <c r="BF62" i="1"/>
  <c r="BE62" i="1"/>
  <c r="BD62" i="1"/>
  <c r="AK62" i="1"/>
  <c r="O62" i="1"/>
  <c r="BI61" i="1"/>
  <c r="BH61" i="1"/>
  <c r="BG61" i="1"/>
  <c r="BF61" i="1"/>
  <c r="BE61" i="1"/>
  <c r="BD61" i="1"/>
  <c r="AK61" i="1"/>
  <c r="O61" i="1"/>
  <c r="BI60" i="1"/>
  <c r="BH60" i="1"/>
  <c r="BG60" i="1"/>
  <c r="BF60" i="1"/>
  <c r="BE60" i="1"/>
  <c r="BD60" i="1"/>
  <c r="AK60" i="1"/>
  <c r="O60" i="1"/>
  <c r="BI59" i="1"/>
  <c r="BH59" i="1"/>
  <c r="BG59" i="1"/>
  <c r="BF59" i="1"/>
  <c r="BE59" i="1"/>
  <c r="BD59" i="1"/>
  <c r="AK59" i="1"/>
  <c r="O59" i="1"/>
  <c r="BI58" i="1"/>
  <c r="BH58" i="1"/>
  <c r="BG58" i="1"/>
  <c r="BF58" i="1"/>
  <c r="BE58" i="1"/>
  <c r="BD58" i="1"/>
  <c r="AK58" i="1"/>
  <c r="O58" i="1"/>
  <c r="BI57" i="1"/>
  <c r="BH57" i="1"/>
  <c r="BG57" i="1"/>
  <c r="BF57" i="1"/>
  <c r="BE57" i="1"/>
  <c r="BD57" i="1"/>
  <c r="AK57" i="1"/>
  <c r="O57" i="1"/>
  <c r="BI56" i="1"/>
  <c r="BH56" i="1"/>
  <c r="BG56" i="1"/>
  <c r="BF56" i="1"/>
  <c r="BE56" i="1"/>
  <c r="BD56" i="1"/>
  <c r="AK56" i="1"/>
  <c r="O56" i="1"/>
  <c r="BI55" i="1"/>
  <c r="BH55" i="1"/>
  <c r="BG55" i="1"/>
  <c r="BF55" i="1"/>
  <c r="BE55" i="1"/>
  <c r="BD55" i="1"/>
  <c r="AK55" i="1"/>
  <c r="O55" i="1"/>
  <c r="BI54" i="1"/>
  <c r="BH54" i="1"/>
  <c r="BG54" i="1"/>
  <c r="BF54" i="1"/>
  <c r="BE54" i="1"/>
  <c r="BD54" i="1"/>
  <c r="AK54" i="1"/>
  <c r="O54" i="1"/>
  <c r="BI53" i="1"/>
  <c r="BH53" i="1"/>
  <c r="BG53" i="1"/>
  <c r="BF53" i="1"/>
  <c r="BE53" i="1"/>
  <c r="BD53" i="1"/>
  <c r="AK53" i="1"/>
  <c r="O53" i="1"/>
  <c r="BI52" i="1"/>
  <c r="BH52" i="1"/>
  <c r="BG52" i="1"/>
  <c r="BF52" i="1"/>
  <c r="BE52" i="1"/>
  <c r="BD52" i="1"/>
  <c r="AK52" i="1"/>
  <c r="O52" i="1"/>
  <c r="BI51" i="1"/>
  <c r="BH51" i="1"/>
  <c r="BG51" i="1"/>
  <c r="BF51" i="1"/>
  <c r="BE51" i="1"/>
  <c r="BD51" i="1"/>
  <c r="AK51" i="1"/>
  <c r="O51" i="1"/>
  <c r="BI50" i="1"/>
  <c r="BH50" i="1"/>
  <c r="BG50" i="1"/>
  <c r="BF50" i="1"/>
  <c r="BE50" i="1"/>
  <c r="BD50" i="1"/>
  <c r="AK50" i="1"/>
  <c r="O50" i="1"/>
  <c r="BI49" i="1"/>
  <c r="BH49" i="1"/>
  <c r="BG49" i="1"/>
  <c r="BF49" i="1"/>
  <c r="BE49" i="1"/>
  <c r="BD49" i="1"/>
  <c r="AK49" i="1"/>
  <c r="O49" i="1"/>
  <c r="BI48" i="1"/>
  <c r="BH48" i="1"/>
  <c r="BG48" i="1"/>
  <c r="BF48" i="1"/>
  <c r="BE48" i="1"/>
  <c r="BD48" i="1"/>
  <c r="AK48" i="1"/>
  <c r="O48" i="1"/>
  <c r="BI47" i="1"/>
  <c r="BH47" i="1"/>
  <c r="BG47" i="1"/>
  <c r="BF47" i="1"/>
  <c r="BE47" i="1"/>
  <c r="BD47" i="1"/>
  <c r="AK47" i="1"/>
  <c r="O47" i="1"/>
  <c r="BI46" i="1"/>
  <c r="BH46" i="1"/>
  <c r="BG46" i="1"/>
  <c r="BF46" i="1"/>
  <c r="BE46" i="1"/>
  <c r="BD46" i="1"/>
  <c r="AK46" i="1"/>
  <c r="O46" i="1"/>
  <c r="BI45" i="1"/>
  <c r="BH45" i="1"/>
  <c r="BG45" i="1"/>
  <c r="BF45" i="1"/>
  <c r="BE45" i="1"/>
  <c r="BD45" i="1"/>
  <c r="AK45" i="1"/>
  <c r="O45" i="1"/>
  <c r="BI44" i="1"/>
  <c r="BH44" i="1"/>
  <c r="BG44" i="1"/>
  <c r="BF44" i="1"/>
  <c r="BE44" i="1"/>
  <c r="BD44" i="1"/>
  <c r="AK44" i="1"/>
  <c r="O44" i="1"/>
  <c r="BI43" i="1"/>
  <c r="BH43" i="1"/>
  <c r="AK43" i="1"/>
  <c r="O43" i="1"/>
  <c r="BI42" i="1"/>
  <c r="BH42" i="1"/>
  <c r="BG42" i="1"/>
  <c r="BF42" i="1"/>
  <c r="BE42" i="1"/>
  <c r="BD42" i="1"/>
  <c r="AK42" i="1"/>
  <c r="O42" i="1"/>
  <c r="BI41" i="1"/>
  <c r="BH41" i="1"/>
  <c r="BG41" i="1"/>
  <c r="BF41" i="1"/>
  <c r="BE41" i="1"/>
  <c r="BD41" i="1"/>
  <c r="AK41" i="1"/>
  <c r="O41" i="1"/>
  <c r="BI40" i="1"/>
  <c r="BH40" i="1"/>
  <c r="BG40" i="1"/>
  <c r="BF40" i="1"/>
  <c r="BE40" i="1"/>
  <c r="BD40" i="1"/>
  <c r="AK40" i="1"/>
  <c r="O40" i="1"/>
  <c r="BI39" i="1"/>
  <c r="BH39" i="1"/>
  <c r="BG39" i="1"/>
  <c r="BF39" i="1"/>
  <c r="BE39" i="1"/>
  <c r="BD39" i="1"/>
  <c r="AK39" i="1"/>
  <c r="O39" i="1"/>
  <c r="BI38" i="1"/>
  <c r="BH38" i="1"/>
  <c r="BG38" i="1"/>
  <c r="BF38" i="1"/>
  <c r="BE38" i="1"/>
  <c r="BD38" i="1"/>
  <c r="AK38" i="1"/>
  <c r="O38" i="1"/>
  <c r="BI37" i="1"/>
  <c r="BH37" i="1"/>
  <c r="BG37" i="1"/>
  <c r="BF37" i="1"/>
  <c r="BE37" i="1"/>
  <c r="BD37" i="1"/>
  <c r="AK37" i="1"/>
  <c r="O37" i="1"/>
  <c r="BI36" i="1"/>
  <c r="BH36" i="1"/>
  <c r="BG36" i="1"/>
  <c r="BF36" i="1"/>
  <c r="BE36" i="1"/>
  <c r="BD36" i="1"/>
  <c r="AK36" i="1"/>
  <c r="O36" i="1"/>
  <c r="BI35" i="1"/>
  <c r="BH35" i="1"/>
  <c r="BG35" i="1"/>
  <c r="BF35" i="1"/>
  <c r="BE35" i="1"/>
  <c r="BD35" i="1"/>
  <c r="AK35" i="1"/>
  <c r="O35" i="1"/>
  <c r="BI34" i="1"/>
  <c r="BH34" i="1"/>
  <c r="BG34" i="1"/>
  <c r="BF34" i="1"/>
  <c r="BE34" i="1"/>
  <c r="BD34" i="1"/>
  <c r="AK34" i="1"/>
  <c r="O34" i="1"/>
  <c r="BI33" i="1"/>
  <c r="BH33" i="1"/>
  <c r="BG33" i="1"/>
  <c r="BF33" i="1"/>
  <c r="BE33" i="1"/>
  <c r="BD33" i="1"/>
  <c r="AK33" i="1"/>
  <c r="O33" i="1"/>
  <c r="BI32" i="1"/>
  <c r="BH32" i="1"/>
  <c r="BG32" i="1"/>
  <c r="BF32" i="1"/>
  <c r="BE32" i="1"/>
  <c r="BD32" i="1"/>
  <c r="AK32" i="1"/>
  <c r="O32" i="1"/>
  <c r="BI31" i="1"/>
  <c r="BH31" i="1"/>
  <c r="BG31" i="1"/>
  <c r="BF31" i="1"/>
  <c r="BE31" i="1"/>
  <c r="BD31" i="1"/>
  <c r="AK31" i="1"/>
  <c r="O31" i="1"/>
  <c r="BI30" i="1"/>
  <c r="BH30" i="1"/>
  <c r="BG30" i="1"/>
  <c r="BF30" i="1"/>
  <c r="BE30" i="1"/>
  <c r="BD30" i="1"/>
  <c r="AK30" i="1"/>
  <c r="O30" i="1"/>
  <c r="BI29" i="1"/>
  <c r="BH29" i="1"/>
  <c r="BG29" i="1"/>
  <c r="BF29" i="1"/>
  <c r="BE29" i="1"/>
  <c r="BD29" i="1"/>
  <c r="AK29" i="1"/>
  <c r="O29" i="1"/>
  <c r="BI28" i="1"/>
  <c r="BH28" i="1"/>
  <c r="BG28" i="1"/>
  <c r="BF28" i="1"/>
  <c r="BE28" i="1"/>
  <c r="BD28" i="1"/>
  <c r="AK28" i="1"/>
  <c r="O28" i="1"/>
  <c r="BI27" i="1"/>
  <c r="BH27" i="1"/>
  <c r="BG27" i="1"/>
  <c r="BF27" i="1"/>
  <c r="BE27" i="1"/>
  <c r="BD27" i="1"/>
  <c r="AK27" i="1"/>
  <c r="O27" i="1"/>
  <c r="BI26" i="1"/>
  <c r="BH26" i="1"/>
  <c r="BG26" i="1"/>
  <c r="BF26" i="1"/>
  <c r="BE26" i="1"/>
  <c r="BD26" i="1"/>
  <c r="AK26" i="1"/>
  <c r="O26" i="1"/>
  <c r="BI25" i="1"/>
  <c r="BH25" i="1"/>
  <c r="BG25" i="1"/>
  <c r="BF25" i="1"/>
  <c r="BE25" i="1"/>
  <c r="BD25" i="1"/>
  <c r="AK25" i="1"/>
  <c r="O25" i="1"/>
  <c r="BI24" i="1"/>
  <c r="BH24" i="1"/>
  <c r="BG24" i="1"/>
  <c r="BF24" i="1"/>
  <c r="BE24" i="1"/>
  <c r="BD24" i="1"/>
  <c r="AK24" i="1"/>
  <c r="O24" i="1"/>
  <c r="BI23" i="1"/>
  <c r="BH23" i="1"/>
  <c r="BG23" i="1"/>
  <c r="BF23" i="1"/>
  <c r="BE23" i="1"/>
  <c r="BD23" i="1"/>
  <c r="AK23" i="1"/>
  <c r="O23" i="1"/>
  <c r="BI22" i="1"/>
  <c r="BH22" i="1"/>
  <c r="BG22" i="1"/>
  <c r="BF22" i="1"/>
  <c r="BE22" i="1"/>
  <c r="BD22" i="1"/>
  <c r="AK22" i="1"/>
  <c r="O22" i="1"/>
  <c r="BI21" i="1"/>
  <c r="BH21" i="1"/>
  <c r="BG21" i="1"/>
  <c r="BF21" i="1"/>
  <c r="BE21" i="1"/>
  <c r="BD21" i="1"/>
  <c r="AK21" i="1"/>
  <c r="O21" i="1"/>
  <c r="BI20" i="1"/>
  <c r="BH20" i="1"/>
  <c r="BG20" i="1"/>
  <c r="BF20" i="1"/>
  <c r="BE20" i="1"/>
  <c r="BD20" i="1"/>
  <c r="AK20" i="1"/>
  <c r="O20" i="1"/>
  <c r="BI19" i="1"/>
  <c r="BH19" i="1"/>
  <c r="BG19" i="1"/>
  <c r="BF19" i="1"/>
  <c r="BE19" i="1"/>
  <c r="BD19" i="1"/>
  <c r="AK19" i="1"/>
  <c r="O19" i="1"/>
  <c r="BI18" i="1"/>
  <c r="BH18" i="1"/>
  <c r="BG18" i="1"/>
  <c r="BF18" i="1"/>
  <c r="BE18" i="1"/>
  <c r="BD18" i="1"/>
  <c r="AK18" i="1"/>
  <c r="O18" i="1"/>
  <c r="BI17" i="1"/>
  <c r="BH17" i="1"/>
  <c r="BG17" i="1"/>
  <c r="BF17" i="1"/>
  <c r="BE17" i="1"/>
  <c r="BD17" i="1"/>
  <c r="AK17" i="1"/>
  <c r="O17" i="1"/>
  <c r="BI16" i="1"/>
  <c r="BH16" i="1"/>
  <c r="BG16" i="1"/>
  <c r="BF16" i="1"/>
  <c r="BE16" i="1"/>
  <c r="BD16" i="1"/>
  <c r="AK16" i="1"/>
  <c r="O16" i="1"/>
  <c r="BI15" i="1"/>
  <c r="BH15" i="1"/>
  <c r="BG15" i="1"/>
  <c r="BF15" i="1"/>
  <c r="BE15" i="1"/>
  <c r="BD15" i="1"/>
  <c r="AK15" i="1"/>
  <c r="O15" i="1"/>
  <c r="BI14" i="1"/>
  <c r="BH14" i="1"/>
  <c r="BG14" i="1"/>
  <c r="BF14" i="1"/>
  <c r="BE14" i="1"/>
  <c r="BD14" i="1"/>
  <c r="AK14" i="1"/>
  <c r="O14" i="1"/>
  <c r="BI13" i="1"/>
  <c r="BH13" i="1"/>
  <c r="BG13" i="1"/>
  <c r="BF13" i="1"/>
  <c r="BE13" i="1"/>
  <c r="BD13" i="1"/>
  <c r="AK13" i="1"/>
  <c r="O13" i="1"/>
  <c r="BI12" i="1"/>
  <c r="BH12" i="1"/>
  <c r="BG12" i="1"/>
  <c r="BF12" i="1"/>
  <c r="BE12" i="1"/>
  <c r="BD12" i="1"/>
  <c r="AK12" i="1"/>
  <c r="O12" i="1"/>
  <c r="BI11" i="1"/>
  <c r="BH11" i="1"/>
  <c r="BG11" i="1"/>
  <c r="BF11" i="1"/>
  <c r="BE11" i="1"/>
  <c r="BD11" i="1"/>
  <c r="AK11" i="1"/>
  <c r="O11" i="1"/>
  <c r="BI10" i="1"/>
  <c r="BH10" i="1"/>
  <c r="BG10" i="1"/>
  <c r="BF10" i="1"/>
  <c r="BE10" i="1"/>
  <c r="BD10" i="1"/>
  <c r="AK10" i="1"/>
  <c r="O10" i="1"/>
  <c r="BI9" i="1"/>
  <c r="BH9" i="1"/>
  <c r="BG9" i="1"/>
  <c r="BF9" i="1"/>
  <c r="BE9" i="1"/>
  <c r="BD9" i="1"/>
  <c r="AK9" i="1"/>
  <c r="O9" i="1"/>
  <c r="BI8" i="1"/>
  <c r="BH8" i="1"/>
  <c r="BG8" i="1"/>
  <c r="BF8" i="1"/>
  <c r="BE8" i="1"/>
  <c r="BD8" i="1"/>
  <c r="AK8" i="1"/>
  <c r="O8" i="1"/>
  <c r="BI7" i="1"/>
  <c r="BH7" i="1"/>
  <c r="BG7" i="1"/>
  <c r="BF7" i="1"/>
  <c r="BE7" i="1"/>
  <c r="BD7" i="1"/>
  <c r="AK7" i="1"/>
  <c r="O7" i="1"/>
  <c r="BI6" i="1"/>
  <c r="BH6" i="1"/>
  <c r="BG6" i="1"/>
  <c r="BF6" i="1"/>
  <c r="BE6" i="1"/>
  <c r="BD6" i="1"/>
  <c r="AK6" i="1"/>
  <c r="O6" i="1"/>
  <c r="BI5" i="1"/>
  <c r="BH5" i="1"/>
  <c r="BG5" i="1"/>
  <c r="BF5" i="1"/>
  <c r="BE5" i="1"/>
  <c r="BD5" i="1"/>
  <c r="AK5" i="1"/>
  <c r="O5" i="1"/>
  <c r="BI4" i="1"/>
  <c r="BH4" i="1"/>
  <c r="BG4" i="1"/>
  <c r="BF4" i="1"/>
  <c r="BE4" i="1"/>
  <c r="BD4" i="1"/>
  <c r="AK4" i="1"/>
  <c r="O4" i="1"/>
  <c r="A4" i="1"/>
  <c r="BI3" i="1"/>
  <c r="BH3" i="1"/>
  <c r="BG3" i="1"/>
  <c r="BF3" i="1"/>
  <c r="BE3" i="1"/>
  <c r="BD3" i="1"/>
  <c r="AK3" i="1"/>
  <c r="O3" i="1"/>
  <c r="BI2" i="1"/>
  <c r="BH2" i="1"/>
  <c r="BG2" i="1"/>
  <c r="BF2" i="1"/>
  <c r="AT4" i="1" l="1"/>
  <c r="AT3" i="1"/>
  <c r="AN4" i="1"/>
  <c r="AQ4" i="1"/>
  <c r="A5" i="1"/>
  <c r="AN3" i="1"/>
  <c r="AQ3" i="1"/>
  <c r="A6" i="1" l="1"/>
  <c r="AQ5" i="1"/>
  <c r="AN5" i="1"/>
  <c r="AT5" i="1"/>
  <c r="AT6" i="1" l="1"/>
  <c r="A7" i="1"/>
  <c r="AQ6" i="1"/>
  <c r="AN6" i="1"/>
  <c r="A8" i="1" l="1"/>
  <c r="AQ7" i="1"/>
  <c r="AN7" i="1"/>
  <c r="AT7" i="1"/>
  <c r="AT8" i="1" l="1"/>
  <c r="A9" i="1"/>
  <c r="AQ8" i="1"/>
  <c r="AN8" i="1"/>
  <c r="A10" i="1" l="1"/>
  <c r="AQ9" i="1"/>
  <c r="AN9" i="1"/>
  <c r="AT9" i="1"/>
  <c r="AT10" i="1" l="1"/>
  <c r="A11" i="1"/>
  <c r="AQ10" i="1"/>
  <c r="AN10" i="1"/>
  <c r="A12" i="1" l="1"/>
  <c r="AQ11" i="1"/>
  <c r="AN11" i="1"/>
  <c r="AT11" i="1"/>
  <c r="AT12" i="1" l="1"/>
  <c r="A13" i="1"/>
  <c r="AQ12" i="1"/>
  <c r="AN12" i="1"/>
  <c r="A14" i="1" l="1"/>
  <c r="AQ13" i="1"/>
  <c r="AN13" i="1"/>
  <c r="AT13" i="1"/>
  <c r="AT14" i="1" l="1"/>
  <c r="A15" i="1"/>
  <c r="AQ14" i="1"/>
  <c r="AN14" i="1"/>
  <c r="A16" i="1" l="1"/>
  <c r="AQ15" i="1"/>
  <c r="AN15" i="1"/>
  <c r="AT15" i="1"/>
  <c r="AT16" i="1" l="1"/>
  <c r="A17" i="1"/>
  <c r="AQ16" i="1"/>
  <c r="AN16" i="1"/>
  <c r="A18" i="1" l="1"/>
  <c r="AQ17" i="1"/>
  <c r="AN17" i="1"/>
  <c r="AT17" i="1"/>
  <c r="A19" i="1" l="1"/>
  <c r="AT18" i="1"/>
  <c r="AQ18" i="1"/>
  <c r="AN18" i="1"/>
  <c r="AT19" i="1" l="1"/>
  <c r="A20" i="1"/>
  <c r="AQ19" i="1"/>
  <c r="AN19" i="1"/>
  <c r="A21" i="1" l="1"/>
  <c r="AQ20" i="1"/>
  <c r="AT20" i="1"/>
  <c r="AN20" i="1"/>
  <c r="AT21" i="1" l="1"/>
  <c r="A22" i="1"/>
  <c r="AQ21" i="1"/>
  <c r="AN21" i="1"/>
  <c r="A23" i="1" l="1"/>
  <c r="AQ22" i="1"/>
  <c r="AN22" i="1"/>
  <c r="AT22" i="1"/>
  <c r="AT23" i="1" l="1"/>
  <c r="A24" i="1"/>
  <c r="AQ23" i="1"/>
  <c r="AN23" i="1"/>
  <c r="A25" i="1" l="1"/>
  <c r="AQ24" i="1"/>
  <c r="AT24" i="1"/>
  <c r="AN24" i="1"/>
  <c r="AN25" i="1" l="1"/>
  <c r="AT25" i="1"/>
  <c r="A26" i="1"/>
  <c r="AQ25" i="1"/>
  <c r="A27" i="1" l="1"/>
  <c r="AQ26" i="1"/>
  <c r="AT26" i="1"/>
  <c r="AN26" i="1"/>
  <c r="AT27" i="1" l="1"/>
  <c r="A28" i="1"/>
  <c r="AQ27" i="1"/>
  <c r="AN27" i="1"/>
  <c r="A29" i="1" l="1"/>
  <c r="AQ28" i="1"/>
  <c r="AT28" i="1"/>
  <c r="AN28" i="1"/>
  <c r="AT29" i="1" l="1"/>
  <c r="A30" i="1"/>
  <c r="AQ29" i="1"/>
  <c r="AN29" i="1"/>
  <c r="A31" i="1" l="1"/>
  <c r="AQ30" i="1"/>
  <c r="AN30" i="1"/>
  <c r="AT30" i="1"/>
  <c r="AT31" i="1" l="1"/>
  <c r="A32" i="1"/>
  <c r="AQ31" i="1"/>
  <c r="AN31" i="1"/>
  <c r="A33" i="1" l="1"/>
  <c r="AQ32" i="1"/>
  <c r="AT32" i="1"/>
  <c r="AN32" i="1"/>
  <c r="AN33" i="1" l="1"/>
  <c r="AT33" i="1"/>
  <c r="A34" i="1"/>
  <c r="AQ33" i="1"/>
  <c r="A35" i="1" l="1"/>
  <c r="AQ34" i="1"/>
  <c r="AT34" i="1"/>
  <c r="AN34" i="1"/>
  <c r="AT35" i="1" l="1"/>
  <c r="A36" i="1"/>
  <c r="AQ35" i="1"/>
  <c r="AN35" i="1"/>
  <c r="A37" i="1" l="1"/>
  <c r="AQ36" i="1"/>
  <c r="AT36" i="1"/>
  <c r="AN36" i="1"/>
  <c r="AT37" i="1" l="1"/>
  <c r="A38" i="1"/>
  <c r="AQ37" i="1"/>
  <c r="AN37" i="1"/>
  <c r="A39" i="1" l="1"/>
  <c r="AQ38" i="1"/>
  <c r="AN38" i="1"/>
  <c r="AT38" i="1"/>
  <c r="AT39" i="1" l="1"/>
  <c r="A40" i="1"/>
  <c r="AQ39" i="1"/>
  <c r="AN39" i="1"/>
  <c r="A41" i="1" l="1"/>
  <c r="AQ40" i="1"/>
  <c r="AT40" i="1"/>
  <c r="AN40" i="1"/>
  <c r="AN41" i="1" l="1"/>
  <c r="AT41" i="1"/>
  <c r="A42" i="1"/>
  <c r="AQ41" i="1"/>
  <c r="A43" i="1" l="1"/>
  <c r="AQ42" i="1"/>
  <c r="AT42" i="1"/>
  <c r="AN42" i="1"/>
  <c r="A44" i="1" l="1"/>
  <c r="AT43" i="1"/>
  <c r="AQ43" i="1"/>
  <c r="AN43" i="1"/>
  <c r="AT44" i="1" l="1"/>
  <c r="A45" i="1"/>
  <c r="AQ44" i="1"/>
  <c r="AN44" i="1"/>
  <c r="A46" i="1" l="1"/>
  <c r="AQ45" i="1"/>
  <c r="AT45" i="1"/>
  <c r="AN45" i="1"/>
  <c r="AT46" i="1" l="1"/>
  <c r="A47" i="1"/>
  <c r="AQ46" i="1"/>
  <c r="AN46" i="1"/>
  <c r="A48" i="1" l="1"/>
  <c r="AQ47" i="1"/>
  <c r="AT47" i="1"/>
  <c r="AN47" i="1"/>
  <c r="AT48" i="1" l="1"/>
  <c r="A49" i="1"/>
  <c r="AQ48" i="1"/>
  <c r="AN48" i="1"/>
  <c r="A50" i="1" l="1"/>
  <c r="AQ49" i="1"/>
  <c r="AT49" i="1"/>
  <c r="AN49" i="1"/>
  <c r="A51" i="1" l="1"/>
  <c r="AQ50" i="1"/>
  <c r="AN50" i="1"/>
  <c r="AT50" i="1"/>
  <c r="A52" i="1" l="1"/>
  <c r="AQ51" i="1"/>
  <c r="AT51" i="1"/>
  <c r="AN51" i="1"/>
  <c r="AT52" i="1" l="1"/>
  <c r="A53" i="1"/>
  <c r="AQ52" i="1"/>
  <c r="AN52" i="1"/>
  <c r="A54" i="1" l="1"/>
  <c r="AQ53" i="1"/>
  <c r="AT53" i="1"/>
  <c r="AN53" i="1"/>
  <c r="AT54" i="1" l="1"/>
  <c r="A55" i="1"/>
  <c r="AQ54" i="1"/>
  <c r="AN54" i="1"/>
  <c r="A56" i="1" l="1"/>
  <c r="AQ55" i="1"/>
  <c r="AT55" i="1"/>
  <c r="AN55" i="1"/>
  <c r="AT56" i="1" l="1"/>
  <c r="A57" i="1"/>
  <c r="AQ56" i="1"/>
  <c r="AN56" i="1"/>
  <c r="A58" i="1" l="1"/>
  <c r="AQ57" i="1"/>
  <c r="AT57" i="1"/>
  <c r="AN57" i="1"/>
  <c r="A59" i="1" l="1"/>
  <c r="AQ58" i="1"/>
  <c r="AN58" i="1"/>
  <c r="AT58" i="1"/>
  <c r="A60" i="1" l="1"/>
  <c r="AQ59" i="1"/>
  <c r="AT59" i="1"/>
  <c r="AN59" i="1"/>
  <c r="AT60" i="1" l="1"/>
  <c r="A61" i="1"/>
  <c r="AQ60" i="1"/>
  <c r="AN60" i="1"/>
  <c r="A62" i="1" l="1"/>
  <c r="AQ61" i="1"/>
  <c r="AT61" i="1"/>
  <c r="AN61" i="1"/>
  <c r="AT62" i="1" l="1"/>
  <c r="A63" i="1"/>
  <c r="AQ62" i="1"/>
  <c r="AN62" i="1"/>
  <c r="A64" i="1" l="1"/>
  <c r="AQ63" i="1"/>
  <c r="AT63" i="1"/>
  <c r="AN63" i="1"/>
  <c r="AT64" i="1" l="1"/>
  <c r="A65" i="1"/>
  <c r="AQ64" i="1"/>
  <c r="AN64" i="1"/>
  <c r="A66" i="1" l="1"/>
  <c r="AQ65" i="1"/>
  <c r="AT65" i="1"/>
  <c r="AN65" i="1"/>
  <c r="A67" i="1" l="1"/>
  <c r="AQ66" i="1"/>
  <c r="AN66" i="1"/>
  <c r="AT66" i="1"/>
  <c r="A68" i="1" l="1"/>
  <c r="AQ67" i="1"/>
  <c r="AT67" i="1"/>
  <c r="AN67" i="1"/>
  <c r="AT68" i="1" l="1"/>
  <c r="A69" i="1"/>
  <c r="AQ68" i="1"/>
  <c r="AN68" i="1"/>
  <c r="A70" i="1" l="1"/>
  <c r="AQ69" i="1"/>
  <c r="AT69" i="1"/>
  <c r="AN69" i="1"/>
  <c r="AT70" i="1" l="1"/>
  <c r="A71" i="1"/>
  <c r="AQ70" i="1"/>
  <c r="AN70" i="1"/>
  <c r="AN71" i="1" l="1"/>
  <c r="AT71" i="1"/>
  <c r="A72" i="1"/>
  <c r="AQ71" i="1"/>
  <c r="AT72" i="1" l="1"/>
  <c r="A73" i="1"/>
  <c r="AQ72" i="1"/>
  <c r="AN72" i="1"/>
  <c r="AN73" i="1" l="1"/>
  <c r="AT73" i="1"/>
  <c r="A74" i="1"/>
  <c r="AQ73" i="1"/>
  <c r="AT74" i="1" l="1"/>
  <c r="A75" i="1"/>
  <c r="AQ74" i="1"/>
  <c r="AN74" i="1"/>
  <c r="AN75" i="1" l="1"/>
  <c r="AT75" i="1"/>
  <c r="A76" i="1"/>
  <c r="AQ75" i="1"/>
  <c r="AT76" i="1" l="1"/>
  <c r="A77" i="1"/>
  <c r="AQ76" i="1"/>
  <c r="AN76" i="1"/>
  <c r="AN77" i="1" l="1"/>
  <c r="AT77" i="1"/>
  <c r="A78" i="1"/>
  <c r="AQ77" i="1"/>
  <c r="AT78" i="1" l="1"/>
  <c r="A79" i="1"/>
  <c r="AQ78" i="1"/>
  <c r="AN78" i="1"/>
  <c r="AN79" i="1" l="1"/>
  <c r="AT79" i="1"/>
  <c r="A80" i="1"/>
  <c r="AQ79" i="1"/>
  <c r="AT80" i="1" l="1"/>
  <c r="A81" i="1"/>
  <c r="AQ80" i="1"/>
  <c r="AN80" i="1"/>
  <c r="AN81" i="1" l="1"/>
  <c r="AT81" i="1"/>
  <c r="A82" i="1"/>
  <c r="AQ81" i="1"/>
  <c r="AT82" i="1" l="1"/>
  <c r="A83" i="1"/>
  <c r="AQ82" i="1"/>
  <c r="AN82" i="1"/>
  <c r="AN83" i="1" l="1"/>
  <c r="AT83" i="1"/>
  <c r="A84" i="1"/>
  <c r="AQ83" i="1"/>
  <c r="AT84" i="1" l="1"/>
  <c r="A85" i="1"/>
  <c r="AQ84" i="1"/>
  <c r="AN84" i="1"/>
  <c r="AN85" i="1" l="1"/>
  <c r="AT85" i="1"/>
  <c r="A86" i="1"/>
  <c r="AQ85" i="1"/>
  <c r="AT86" i="1" l="1"/>
  <c r="A87" i="1"/>
  <c r="AQ86" i="1"/>
  <c r="AN86" i="1"/>
  <c r="AN87" i="1" l="1"/>
  <c r="AT87" i="1"/>
  <c r="A88" i="1"/>
  <c r="AQ87" i="1"/>
  <c r="AT88" i="1" l="1"/>
  <c r="A89" i="1"/>
  <c r="AQ88" i="1"/>
  <c r="AN88" i="1"/>
  <c r="AN89" i="1" l="1"/>
  <c r="AT89" i="1"/>
  <c r="A90" i="1"/>
  <c r="AQ89" i="1"/>
  <c r="AT90" i="1" l="1"/>
  <c r="A91" i="1"/>
  <c r="AQ90" i="1"/>
  <c r="AN90" i="1"/>
  <c r="AN91" i="1" l="1"/>
  <c r="AT91" i="1"/>
  <c r="A92" i="1"/>
  <c r="AQ91" i="1"/>
  <c r="AT92" i="1" l="1"/>
  <c r="A93" i="1"/>
  <c r="AQ92" i="1"/>
  <c r="AN92" i="1"/>
  <c r="AN93" i="1" l="1"/>
  <c r="AT93" i="1"/>
  <c r="A94" i="1"/>
  <c r="AQ93" i="1"/>
  <c r="AT94" i="1" l="1"/>
  <c r="AQ94" i="1"/>
  <c r="AN94" i="1"/>
  <c r="A95" i="1"/>
  <c r="AT95" i="1" l="1"/>
  <c r="A96" i="1"/>
  <c r="AQ95" i="1"/>
  <c r="AN95" i="1"/>
  <c r="AN96" i="1" l="1"/>
  <c r="AT96" i="1"/>
  <c r="A97" i="1"/>
  <c r="AQ96" i="1"/>
  <c r="AT97" i="1" l="1"/>
  <c r="A98" i="1"/>
  <c r="AQ97" i="1"/>
  <c r="AN97" i="1"/>
  <c r="AN98" i="1" l="1"/>
  <c r="AT98" i="1"/>
  <c r="A99" i="1"/>
  <c r="AQ98" i="1"/>
  <c r="AT99" i="1" l="1"/>
  <c r="A100" i="1"/>
  <c r="AQ99" i="1"/>
  <c r="AN99" i="1"/>
  <c r="AN100" i="1" l="1"/>
  <c r="AT100" i="1"/>
  <c r="A101" i="1"/>
  <c r="AQ100" i="1"/>
  <c r="AT101" i="1" l="1"/>
  <c r="A102" i="1"/>
  <c r="AQ101" i="1"/>
  <c r="AN101" i="1"/>
  <c r="AN102" i="1" l="1"/>
  <c r="A103" i="1"/>
  <c r="AT102" i="1"/>
  <c r="AQ102" i="1"/>
  <c r="AT103" i="1" l="1"/>
  <c r="AQ103" i="1"/>
  <c r="AN103" i="1"/>
  <c r="A104" i="1"/>
  <c r="A105" i="1" l="1"/>
  <c r="AT104" i="1"/>
  <c r="AQ104" i="1"/>
  <c r="AN104" i="1"/>
  <c r="AT105" i="1" l="1"/>
  <c r="AQ105" i="1"/>
  <c r="AN105" i="1"/>
</calcChain>
</file>

<file path=xl/sharedStrings.xml><?xml version="1.0" encoding="utf-8"?>
<sst xmlns="http://schemas.openxmlformats.org/spreadsheetml/2006/main" count="2880" uniqueCount="677">
  <si>
    <t>S.No</t>
  </si>
  <si>
    <t>Partner Bank ID</t>
  </si>
  <si>
    <t>Hierarchy Type*</t>
  </si>
  <si>
    <t>Branch ID</t>
  </si>
  <si>
    <t>Branch Name*</t>
  </si>
  <si>
    <t>Area ID*</t>
  </si>
  <si>
    <t>Area name</t>
  </si>
  <si>
    <t>Region ID*</t>
  </si>
  <si>
    <t>Region Name</t>
  </si>
  <si>
    <t>Cluster ID*</t>
  </si>
  <si>
    <t>Cluster Name</t>
  </si>
  <si>
    <t>Zone ID</t>
  </si>
  <si>
    <t>Zone Name</t>
  </si>
  <si>
    <t>State*</t>
  </si>
  <si>
    <t>Branch ID with name</t>
  </si>
  <si>
    <t>Address 1*</t>
  </si>
  <si>
    <t>Address 2</t>
  </si>
  <si>
    <t>Pincode*</t>
  </si>
  <si>
    <t>District*</t>
  </si>
  <si>
    <t>Email Id</t>
  </si>
  <si>
    <t>Phone No*</t>
  </si>
  <si>
    <t>Language</t>
  </si>
  <si>
    <t>Office Area (sq2)</t>
  </si>
  <si>
    <t>Date of LOI</t>
  </si>
  <si>
    <t>Opening Date*</t>
  </si>
  <si>
    <t>Rent Agreement Start Date</t>
  </si>
  <si>
    <t>Rent Effective date</t>
  </si>
  <si>
    <t>Rent Agreement End Date</t>
  </si>
  <si>
    <t>Rent Per month</t>
  </si>
  <si>
    <t>Security Deposit</t>
  </si>
  <si>
    <t>Rent Incr Percent</t>
  </si>
  <si>
    <t>Branch Status</t>
  </si>
  <si>
    <t>Closing Date</t>
  </si>
  <si>
    <t>Latitudes</t>
  </si>
  <si>
    <t>Longitudes</t>
  </si>
  <si>
    <t>Area Manager Name with Employee ID</t>
  </si>
  <si>
    <t>Area Manager Email ID</t>
  </si>
  <si>
    <t>Area Manager Mobile Number</t>
  </si>
  <si>
    <t>Regional Manager Name with Employee ID</t>
  </si>
  <si>
    <t>Regional Manager Email ID</t>
  </si>
  <si>
    <t>Regional Manager Mobile Number</t>
  </si>
  <si>
    <t>State Head</t>
  </si>
  <si>
    <t>State Head Email ID</t>
  </si>
  <si>
    <t>State Head Mobile Number</t>
  </si>
  <si>
    <t>BC Branch Code</t>
  </si>
  <si>
    <t>Bank BC Branch Name</t>
  </si>
  <si>
    <t>BC System Branch Name</t>
  </si>
  <si>
    <t>BC System Branch Code</t>
  </si>
  <si>
    <t>Admin Team Remark</t>
  </si>
  <si>
    <t>Virtual/Physical</t>
  </si>
  <si>
    <t>District HQ Lat</t>
  </si>
  <si>
    <t>DIst HQ Lon</t>
  </si>
  <si>
    <t>Geopy_distance_Km</t>
  </si>
  <si>
    <t>ZingHR LAT</t>
  </si>
  <si>
    <t>ZingHR Long</t>
  </si>
  <si>
    <t>FinLib Lat</t>
  </si>
  <si>
    <t>FinLib Long</t>
  </si>
  <si>
    <t>Spotways Lat</t>
  </si>
  <si>
    <t>Spotways Long</t>
  </si>
  <si>
    <t>Head Office</t>
  </si>
  <si>
    <t>Active</t>
  </si>
  <si>
    <t>Own</t>
  </si>
  <si>
    <t>Physical</t>
  </si>
  <si>
    <t>Suryodaya Bank</t>
  </si>
  <si>
    <t>Branch</t>
  </si>
  <si>
    <t>B101</t>
  </si>
  <si>
    <t>Ayodhya</t>
  </si>
  <si>
    <t>A107</t>
  </si>
  <si>
    <t>Kushinagar</t>
  </si>
  <si>
    <t>R101</t>
  </si>
  <si>
    <t>C101</t>
  </si>
  <si>
    <t>Uttar Pradesh- East</t>
  </si>
  <si>
    <t>Z101</t>
  </si>
  <si>
    <t>Uttar Pradesh</t>
  </si>
  <si>
    <t>SriFin Credit Private Limited, C/o Mr. Ashesh Kumar Singh, Ground Floor, Usru, Manasnagar Colony, Near Usru Gas Godown, Dist. Ayodhya(Faizabad), Uttar Pradesh-224001</t>
  </si>
  <si>
    <t>UTTAR PRADESH</t>
  </si>
  <si>
    <t>AYODHYA</t>
  </si>
  <si>
    <t>b101.ayodhya@srifincredit.com</t>
  </si>
  <si>
    <t>Hindi</t>
  </si>
  <si>
    <t>1556-Sudhanshu Pradip Thakre</t>
  </si>
  <si>
    <t>sudhanshu@srifincredit.com</t>
  </si>
  <si>
    <t>663-Jagniwas Tripathi</t>
  </si>
  <si>
    <t>jagniwas.tripathi@srifincredit.com</t>
  </si>
  <si>
    <t>15-Rakesh Kumar Tiwari</t>
  </si>
  <si>
    <t>rakesh.tiwari@srifincredit.com</t>
  </si>
  <si>
    <t>Ayodhya - BC</t>
  </si>
  <si>
    <t>Axis Bank</t>
  </si>
  <si>
    <t>B102</t>
  </si>
  <si>
    <t>Hathras</t>
  </si>
  <si>
    <t>A118</t>
  </si>
  <si>
    <t>Shikarpur</t>
  </si>
  <si>
    <t>R102</t>
  </si>
  <si>
    <t>Mathura</t>
  </si>
  <si>
    <t>C104</t>
  </si>
  <si>
    <t>Uttar Pradesh- West</t>
  </si>
  <si>
    <t>Kalwari road Ganesh Vatika colony</t>
  </si>
  <si>
    <t>HATHRAS</t>
  </si>
  <si>
    <t>b102.hathras@srifincredit.com</t>
  </si>
  <si>
    <t>-</t>
  </si>
  <si>
    <t>Closed</t>
  </si>
  <si>
    <t>29-Shivkant Sharma</t>
  </si>
  <si>
    <t>shivkant.sharma@srifincredit.com</t>
  </si>
  <si>
    <t>556-Amit Kumar</t>
  </si>
  <si>
    <t>amit.kumar@srifincredit.com</t>
  </si>
  <si>
    <t>508-Sher Singh Choudhary</t>
  </si>
  <si>
    <t>shersingh.choudhary@srifincredit.com</t>
  </si>
  <si>
    <t>Closed: Hathras Branch Merged in Bareilly</t>
  </si>
  <si>
    <t>Virtual</t>
  </si>
  <si>
    <t>B103</t>
  </si>
  <si>
    <t>Bahraich</t>
  </si>
  <si>
    <t>Shekhdhir Village, Nearby Karbala, Bahraich</t>
  </si>
  <si>
    <t>Baharich</t>
  </si>
  <si>
    <t>b103.bahraich@srifincredit.com</t>
  </si>
  <si>
    <t>jay.singh@srifincredit.com</t>
  </si>
  <si>
    <t>Bahraich - BC</t>
  </si>
  <si>
    <t>Agreement Renewed</t>
  </si>
  <si>
    <t>B104</t>
  </si>
  <si>
    <t>Balrampur</t>
  </si>
  <si>
    <t>Pahal Wara Syam Bihar Colony, Sayam Bihar Chauraha</t>
  </si>
  <si>
    <t>b104.balrampur@srifincredit.com</t>
  </si>
  <si>
    <t>Balrampur - BC</t>
  </si>
  <si>
    <t>B105</t>
  </si>
  <si>
    <t>Jalesar</t>
  </si>
  <si>
    <t>SriFin Credit Private Limited, Ground Floor, Sadabad road Hathras Adda, Mohalla Premnagar, Gali No-2, Jalesar, Dist. Etah, Uttar Pradesh-207302</t>
  </si>
  <si>
    <t>Etah</t>
  </si>
  <si>
    <t>b105.jalesar@srifincredit.com</t>
  </si>
  <si>
    <t>Jalesar BC</t>
  </si>
  <si>
    <t>0062</t>
  </si>
  <si>
    <t>B106</t>
  </si>
  <si>
    <t>Madhuban</t>
  </si>
  <si>
    <t>A115</t>
  </si>
  <si>
    <t>Varanasi</t>
  </si>
  <si>
    <t>R108</t>
  </si>
  <si>
    <t>Ward No-3, Madhuban Post &amp; Tahsil</t>
  </si>
  <si>
    <t>Mau</t>
  </si>
  <si>
    <t>b106.madhuban@srifincredit.com</t>
  </si>
  <si>
    <t>355-SANJAY KUMAR</t>
  </si>
  <si>
    <t>sanjay.kumar@srifincredit.com</t>
  </si>
  <si>
    <t>14-Jay singh</t>
  </si>
  <si>
    <t>Madhuban - BC</t>
  </si>
  <si>
    <t>Need to update the Rent, SFT, Agreement Date &amp; End Dates (Due to Addl Space)</t>
  </si>
  <si>
    <t>B107</t>
  </si>
  <si>
    <t>Shivpur</t>
  </si>
  <si>
    <t>SH 16/114-S-R Kadipur,Shivpur</t>
  </si>
  <si>
    <t>b107.shivpur@srifincredit.com</t>
  </si>
  <si>
    <t>Branch Relocated to New Address</t>
  </si>
  <si>
    <t>B108</t>
  </si>
  <si>
    <t>Kalaburgi</t>
  </si>
  <si>
    <t>A103</t>
  </si>
  <si>
    <t>R103</t>
  </si>
  <si>
    <t>C102</t>
  </si>
  <si>
    <t>Karnataka</t>
  </si>
  <si>
    <t>Z102</t>
  </si>
  <si>
    <t>SriFin Credit Private Limited, House No. 80-10/11, Plot No. 10, Sy No. 32/Aa, Ground Floor, Kusnoor Road, Shree Krishna Nagar, Dist. Kalaburagi, Karnataka-585106.</t>
  </si>
  <si>
    <t>Kalaburagi</t>
  </si>
  <si>
    <t>b108.kalaburgi@srifincredit.com</t>
  </si>
  <si>
    <t>`08472467440</t>
  </si>
  <si>
    <t>Kannada</t>
  </si>
  <si>
    <t>196-Sathish</t>
  </si>
  <si>
    <t>sathish.h@srifincredit.com</t>
  </si>
  <si>
    <t>74-Veeresh C Kalhol C</t>
  </si>
  <si>
    <t>veeresh.c@srifincredit.com</t>
  </si>
  <si>
    <t>13-T Satish Reddy</t>
  </si>
  <si>
    <t>satish.reddy@srifincredit.com</t>
  </si>
  <si>
    <t>Branch Merger: Hold Rent for the month of Nov'24</t>
  </si>
  <si>
    <t>B109</t>
  </si>
  <si>
    <t>Basavakalyan</t>
  </si>
  <si>
    <t>SriFin Credit Private Limited,1st floor #7578/29A, Tripurant, Near tahsil office main road, Basava Kalyan, Dist Bidar, Karnataka Pin-585327</t>
  </si>
  <si>
    <t>Bidar</t>
  </si>
  <si>
    <t>b109.basavakalyan@srifincredit.com</t>
  </si>
  <si>
    <t>`08481459052</t>
  </si>
  <si>
    <t>B110</t>
  </si>
  <si>
    <t>Darbhanga</t>
  </si>
  <si>
    <t>A104</t>
  </si>
  <si>
    <t>R104</t>
  </si>
  <si>
    <t>Muzaffarpur</t>
  </si>
  <si>
    <t>C103</t>
  </si>
  <si>
    <t>Bihar</t>
  </si>
  <si>
    <t>Z103</t>
  </si>
  <si>
    <t>SriFin Credit Private Limited,H/O.Binoda Nand Jha, Beladulla, Ward number-3, Post office-Lalbagh Darbhanga, P.S-L.N.M.U Darbhanga - 846004, Bihar.</t>
  </si>
  <si>
    <t>b110.darbhanga@srifincredit.com</t>
  </si>
  <si>
    <t>363-Nitin Kumar</t>
  </si>
  <si>
    <t>nitinkumar.l@srifincredit.com</t>
  </si>
  <si>
    <t>533-Sujeet Kumar</t>
  </si>
  <si>
    <t>sujeet.kumar@srifincredit.com</t>
  </si>
  <si>
    <t>16-Pradeep B</t>
  </si>
  <si>
    <t>pradeep.b@srifincredit.com</t>
  </si>
  <si>
    <t>Renewed agreement Signed copy pending from OPS Team</t>
  </si>
  <si>
    <t>B111</t>
  </si>
  <si>
    <t>Gorakhpur</t>
  </si>
  <si>
    <t>A101</t>
  </si>
  <si>
    <t>SriFin Credit Private Limited,LIG-35, Opposite Water park, Taramandal, Gorakhpur, Uttar Pradesh-273017</t>
  </si>
  <si>
    <t>b111.gorakhpur@srifincredit.com</t>
  </si>
  <si>
    <t>95-Vinod Kumar Dubey</t>
  </si>
  <si>
    <t>vinodkumar.dubey@srifincredit.com</t>
  </si>
  <si>
    <t>B112</t>
  </si>
  <si>
    <t>Sakri</t>
  </si>
  <si>
    <t>SriFin Credit Private Limited,H/O.Dharmendra Kumar Jha, Village+Post Office - Kanhauli (East), Sakri, Police Station - Manigachhi, District - Darbhanga, Bihar – 847239</t>
  </si>
  <si>
    <t>b112.sakri@srifincredit.com</t>
  </si>
  <si>
    <t>Branch Merger: Hold Rent for the month of Oct &amp; Nov'24</t>
  </si>
  <si>
    <t>B113</t>
  </si>
  <si>
    <t>Chauri Chaura</t>
  </si>
  <si>
    <t>SriFin Credit Private Limited,Ward No.12,Atal Nagar, Chaura, Chauri Chaura, Gorakhpur, Uttar Pradesh-273201</t>
  </si>
  <si>
    <t>b113.chaurichaura @srifincredit.com</t>
  </si>
  <si>
    <t>B114</t>
  </si>
  <si>
    <t>Yadgir</t>
  </si>
  <si>
    <t>SriFin Credit Private Limited,CMC No. 5-5-377/61-N-24, Plot No. 15, Sy No. 156/9,ward No 31,Sahara Colony,Yadgir,Karnataka,585202</t>
  </si>
  <si>
    <t>b114.yadgir@srifincredit.com</t>
  </si>
  <si>
    <t>B115</t>
  </si>
  <si>
    <t>Bijapur</t>
  </si>
  <si>
    <t>A112</t>
  </si>
  <si>
    <t>SriFin Credit Private Limited,Plot No. 31, KSRTC Colony,Bagalkot road, Near Vajra Hanuman temple,Bijapur,Karnataka,586101.</t>
  </si>
  <si>
    <t>b115.bijapur@srifincredit.com</t>
  </si>
  <si>
    <t>Need to Renew the Agreement</t>
  </si>
  <si>
    <t>B116</t>
  </si>
  <si>
    <t>Phulparas</t>
  </si>
  <si>
    <t>SriFin Credit Private Limited,Ward No-07, Phulparas,Ramnagar,Post-Suryahi,Madhubani ditrict-847409,Bihar</t>
  </si>
  <si>
    <t>Madhubani</t>
  </si>
  <si>
    <t>b116.phulparas@srifincredit.com</t>
  </si>
  <si>
    <t>B117</t>
  </si>
  <si>
    <t>Tundla</t>
  </si>
  <si>
    <t>SriFin Credit Private Limited,Plot No. 03, Village-Mohammadabad, Agra Firozabad Road, Near NH-2. Iron Foot Overbridge, Tundla, District- Firozabad,Uttar Pradesh 283204.</t>
  </si>
  <si>
    <t>Firozabad</t>
  </si>
  <si>
    <t>b117.tundla@srifincredit.com</t>
  </si>
  <si>
    <t>B118</t>
  </si>
  <si>
    <t>Aligarh</t>
  </si>
  <si>
    <t>A105</t>
  </si>
  <si>
    <t>SriFin Credit Private Limited,House No.6, Gali No.2, Near Great Mall, Ramghat Road, Mukund Vihar Colony, Aligarh-202201, Uttar Pradesh</t>
  </si>
  <si>
    <t>b118.aligarh@srifincredit.com</t>
  </si>
  <si>
    <t>1404-Girish Upadhyay</t>
  </si>
  <si>
    <t>girish.upadhyay@srifincredit.com</t>
  </si>
  <si>
    <t>B119</t>
  </si>
  <si>
    <t>Runnisaidpur</t>
  </si>
  <si>
    <t>A110</t>
  </si>
  <si>
    <t>SriFin Credit Private Limited,1st fllor,Village Majhaulia,Tola- Runni Panch, Runnisaidpur Madhya,Block Runnisaidpur/Sitamarhi,Bihar-843328</t>
  </si>
  <si>
    <t>Sitamarhi</t>
  </si>
  <si>
    <t>b119.runnisaidpur@srifincredit.com</t>
  </si>
  <si>
    <t>696-Sanjeet Kumar</t>
  </si>
  <si>
    <t>sanjeet.kumar@srifincredit.com</t>
  </si>
  <si>
    <t>B120</t>
  </si>
  <si>
    <t>Kamalapur</t>
  </si>
  <si>
    <t>SriFin Credit Private Limited,Plot Number-98,Belkota Road,Kamalapur,Dist -Kalaburagi,Karnataka-585313.</t>
  </si>
  <si>
    <t>b120.kamalapur@srifincredit.com</t>
  </si>
  <si>
    <t>B121</t>
  </si>
  <si>
    <t>Haveri</t>
  </si>
  <si>
    <t>A111</t>
  </si>
  <si>
    <t>Gokak</t>
  </si>
  <si>
    <t>R106</t>
  </si>
  <si>
    <t>Hubli</t>
  </si>
  <si>
    <t>SriFin Credit Private Limited,#3-2-593-21B,Manjunath Nagar adda raste,Block-2, Haveri,Haveri,Karnataka-581110</t>
  </si>
  <si>
    <t>b121.haveri@srifincredit.com</t>
  </si>
  <si>
    <t>774-Anand Ashok Noganal</t>
  </si>
  <si>
    <t>anand.ashok@srifincredit.com</t>
  </si>
  <si>
    <t>B122</t>
  </si>
  <si>
    <t>Ikauna</t>
  </si>
  <si>
    <t>SriFin Credit Private Limited,Ikauna Dehat Baipas Road,Ikauna,Shrawasti,Uttar Pradesh-271845</t>
  </si>
  <si>
    <t>Shrawasti</t>
  </si>
  <si>
    <t>b122.ikauna@srifincredit.com</t>
  </si>
  <si>
    <t>Bhinga</t>
  </si>
  <si>
    <t>0029</t>
  </si>
  <si>
    <t>B123</t>
  </si>
  <si>
    <t>Khadda</t>
  </si>
  <si>
    <t>SriFin Credit Private Limited,Ward Number-6,Nehru Nagar,Khadda Kalan,Raj Bazar,Khadda,Kushinagar,Uttar Pradesh-274802</t>
  </si>
  <si>
    <t>b123.khadda@srifincredit.com</t>
  </si>
  <si>
    <t>Branch Merger: Release rent of Sept'24 &amp; Hold Rent for the month of Oct &amp; Nov'24</t>
  </si>
  <si>
    <t>B124</t>
  </si>
  <si>
    <t>Uruwa Bazar</t>
  </si>
  <si>
    <t>SriFin Credit Private Limited,Harilalpur,Gajpur,Uruwa Bazar,Gorakhpur,Uttar Pradesh-273407</t>
  </si>
  <si>
    <t>b124.uruwabazar@srifincredit.com</t>
  </si>
  <si>
    <t>Uruwa Bazar - BC</t>
  </si>
  <si>
    <t>B125</t>
  </si>
  <si>
    <t>Captainganj</t>
  </si>
  <si>
    <t>SriFin Credit Private Limited,Ward Number-10,Shiv Mandir, Mohalla,Captainganj,Kushinagar,Uttar Pradesh-274301</t>
  </si>
  <si>
    <t>b125.captainganj@srifincredit.com</t>
  </si>
  <si>
    <t>B126</t>
  </si>
  <si>
    <t>Tetari Bazar</t>
  </si>
  <si>
    <t>Srifin Credit Private Limited, # No. 298/A, First Floor, Ramgarh, Rapti, Siddharthnagar, Dist. Bansi, Uttar Pradesh-272153</t>
  </si>
  <si>
    <t>Siddarthnagar</t>
  </si>
  <si>
    <t>b126.tetaribazar@srifincredit.com</t>
  </si>
  <si>
    <t>Tetari Bazar - BC</t>
  </si>
  <si>
    <t>Branch Merger: Hold Rent for the month of Sept, Oct &amp; Nov'24</t>
  </si>
  <si>
    <t>B127</t>
  </si>
  <si>
    <t>Tarabganj</t>
  </si>
  <si>
    <t>SriFin Credit Private Limited,House Number-431,Retadal Singh, Tarabganj,Gonda,Uttar Pradesh-271403</t>
  </si>
  <si>
    <t>Gonda</t>
  </si>
  <si>
    <t>b127.tarabganj@srifincredit.com</t>
  </si>
  <si>
    <t>Tarabganj BC</t>
  </si>
  <si>
    <t>0063</t>
  </si>
  <si>
    <t>B128</t>
  </si>
  <si>
    <t>Karwi</t>
  </si>
  <si>
    <t>A109</t>
  </si>
  <si>
    <t>Chitrakoot</t>
  </si>
  <si>
    <t>SriFin Credit Private Limited,Plot No. 345,In Front of Sonalika Tractor Agency,Village- Amanpur Bedipuliya Karvi,Chitrakoot,Uttar Pradesh-210205</t>
  </si>
  <si>
    <t>b128.chitrakoot@srifincredit.com</t>
  </si>
  <si>
    <t>959-Abhyanshu Gautam</t>
  </si>
  <si>
    <t>abhyanshu@srifincredit.com</t>
  </si>
  <si>
    <t>Karwi - BC</t>
  </si>
  <si>
    <t>B129</t>
  </si>
  <si>
    <t>Mahoba</t>
  </si>
  <si>
    <t>SriFin Credit Private Limited,Plot Number-342,Hamirpur Chungi, Nearby Mahindra Car Showroom,Sagar Kanpur Road,Mahoba,Uttar Pradesh-210427</t>
  </si>
  <si>
    <t>b129.mahoba@srifincredit.com</t>
  </si>
  <si>
    <t>Mahoba BC</t>
  </si>
  <si>
    <t>0064</t>
  </si>
  <si>
    <t>B130</t>
  </si>
  <si>
    <t>Belagavi</t>
  </si>
  <si>
    <t>SriFin Credit Private Limited,Plot. No 1672, Rs. No. 558, SC No. 35+43+43A,Ramthirth nagar,Belagavi,Karnataka-590017</t>
  </si>
  <si>
    <t>b130.belagavi@srifincredit.com</t>
  </si>
  <si>
    <t>B131</t>
  </si>
  <si>
    <t>Benipur</t>
  </si>
  <si>
    <t>SriFin Credit Private Limited,Vill &amp; Post Benipur, District Darbhanga,Bihar-847103,</t>
  </si>
  <si>
    <t>b131.benipur@srifincredit.com</t>
  </si>
  <si>
    <t>B132</t>
  </si>
  <si>
    <t>Banda</t>
  </si>
  <si>
    <t>A117</t>
  </si>
  <si>
    <t>Hamirpur</t>
  </si>
  <si>
    <t>SriFin Credit Private Limited,Ganaga Nagar,Near Shiv Temple, Tindwari Road, Banda, Uttar Pradesh -210001</t>
  </si>
  <si>
    <t>b132.banda@srifincredit.com</t>
  </si>
  <si>
    <t>306-Satish Bajpai</t>
  </si>
  <si>
    <t>satish.bajpai@srifincredit.com</t>
  </si>
  <si>
    <t>Banda - BC</t>
  </si>
  <si>
    <t>B133</t>
  </si>
  <si>
    <t>Nichlaul</t>
  </si>
  <si>
    <t>SriFin Credit Private Limited,Baidauli Bankatti Nichlaul ,Nichlaul,Maharajganj,Uttar Pradesh-273304</t>
  </si>
  <si>
    <t>Maharajganj</t>
  </si>
  <si>
    <t>b133.nichlaul@srifincredit.com</t>
  </si>
  <si>
    <t>B134</t>
  </si>
  <si>
    <t>SriFin Credit Private Limited,Old H.No.19/160 &amp; New No.13/13 Meherpuri, Near Punjab National Bank,Jail Talab Road Hamirpur, Uttar Pradesh-210301</t>
  </si>
  <si>
    <t>b134.hamirpur@srifincredit.com</t>
  </si>
  <si>
    <t>Hamirpur - BC</t>
  </si>
  <si>
    <t>B135</t>
  </si>
  <si>
    <t>Gopiganj</t>
  </si>
  <si>
    <t>SriFin Credit Private Limited,Kaji House, Gopiganj,Bhadohi,Uttar Pradesh-221303</t>
  </si>
  <si>
    <t>Bhadohi</t>
  </si>
  <si>
    <t>b135.gopiganj@srifincredit.com</t>
  </si>
  <si>
    <t>Gopiganj - BC</t>
  </si>
  <si>
    <t>B136</t>
  </si>
  <si>
    <t>Nanpara</t>
  </si>
  <si>
    <t>SriFin Credit Private Limited,91, Ward No.04,1st Floor,Jubaliganj,Nanpara,Bahraich,Uttar Pradesh-271865</t>
  </si>
  <si>
    <t>b136.nanpara@srifincredit.com</t>
  </si>
  <si>
    <t>Nanpara - BC</t>
  </si>
  <si>
    <t>B137</t>
  </si>
  <si>
    <t>A102</t>
  </si>
  <si>
    <t>Srifin Credit Private Limited, Plot No: 7, 8 &amp;9, Opposite BABA PATIRAM SCHOOL, Sonkh Road, Balaji Ankalb, Palikheda, Mathura,Uttar Pradesh-281001.</t>
  </si>
  <si>
    <t>b137.mathura@srifincredit.com</t>
  </si>
  <si>
    <t>20-Naresh Chaudhary</t>
  </si>
  <si>
    <t>naresh.chaudhary@srifincredit.com</t>
  </si>
  <si>
    <t>Mathura - BC</t>
  </si>
  <si>
    <t>B138</t>
  </si>
  <si>
    <t>Lalitpur</t>
  </si>
  <si>
    <t>Srifin Credit Private Limited,Ward number-12,1st Floor,Elite Colony, Rajghat Road,Nearby Hotel Janak kunj,Lalitpur,Uttar Pradesh-284403</t>
  </si>
  <si>
    <t>b138.lalitpur@srifincredit.com</t>
  </si>
  <si>
    <t>Lalitpur - BC</t>
  </si>
  <si>
    <t>B139</t>
  </si>
  <si>
    <t>Jhansi</t>
  </si>
  <si>
    <t>Srifin Credit Private Limited,House No. 106/15,Ground floor,Lahargird,Sipri Bazar, Jhansi,Uttar Pradesh-284003</t>
  </si>
  <si>
    <t>b139.jhansi@srifincredit.com</t>
  </si>
  <si>
    <t>Jhansi - BC</t>
  </si>
  <si>
    <t>B140</t>
  </si>
  <si>
    <t>Chitguppa</t>
  </si>
  <si>
    <t>Srifin Credit Private Limited,TMC Property No-7-6-85. Assessment No.15/20,Ward No 20, Near Markhandeshwar Temple,Chitguppa,Bidar,Karnataka-585412</t>
  </si>
  <si>
    <t>b140.chitguppa@srifincredit.com</t>
  </si>
  <si>
    <t>Branch Merger: Hold Rent for the month of Nov &amp; Dec'24</t>
  </si>
  <si>
    <t>B141</t>
  </si>
  <si>
    <t>Gaddanakeri</t>
  </si>
  <si>
    <t>Srifin Credit Private Limited, GP No. 587/B/2, Plot No. 10, Ground Floor, Amogh Nilaya, 7th Cross, Saptagiri Badavane, Gaddanakeri, Dist. Bagalkot, Karnataka-587102</t>
  </si>
  <si>
    <t>Bagalkote</t>
  </si>
  <si>
    <t>Lokapur Branch relocated to new area at Gaddanakeri, Dist. Bagalkot, Karnataka</t>
  </si>
  <si>
    <t>B142</t>
  </si>
  <si>
    <t>Srifin Credit Private Limited,H.No: 211/2A/1C/9 Yogikolla Road 1st cross Gokak, Belagavi-591307 Karnataka)</t>
  </si>
  <si>
    <t>b142.gokak@srifincredit.com</t>
  </si>
  <si>
    <t>B143</t>
  </si>
  <si>
    <t>Shamanur</t>
  </si>
  <si>
    <t>Srifin Credit Private Limited,Door No. 2023/2, Site No. 14, Ward No. 34, Shree Siddaveerappa Badavane, 6th Cross Shamanur (Shabanur), Davanagere, Karnataka-577004</t>
  </si>
  <si>
    <t>Davanagere</t>
  </si>
  <si>
    <t>b143.shamanur@srifincredit.com</t>
  </si>
  <si>
    <t>B144</t>
  </si>
  <si>
    <t>Hubbali</t>
  </si>
  <si>
    <t>Srifin Credit Private Limited,Plot No 182, Ward No 23, Gamangatti, Panchakshari Nagar, Hubballi, Karnataka-580025.</t>
  </si>
  <si>
    <t>b144.hubbali@srifincredit.com</t>
  </si>
  <si>
    <t>B145</t>
  </si>
  <si>
    <t>Kiraoli</t>
  </si>
  <si>
    <t>Srifin Credit Private Limited,Plot No.408, Ninvaya Road, Moni Baba Dham Colony, Kiraoli, Agra, Uttar Pradesh-283122</t>
  </si>
  <si>
    <t>Agra</t>
  </si>
  <si>
    <t>b145.kiraoli@srifincredit.com</t>
  </si>
  <si>
    <t>B146</t>
  </si>
  <si>
    <t>Shahpur</t>
  </si>
  <si>
    <t>Srifin Credit Private Limited,H No: HIG - 54, Housing Board Colony, Shahapur, Yadgir, Karnataka-585223</t>
  </si>
  <si>
    <t>b146.Shahpur@srifincredit.com</t>
  </si>
  <si>
    <t>74-Veeresh C Kalhol</t>
  </si>
  <si>
    <t>B147</t>
  </si>
  <si>
    <t>Ranebennur</t>
  </si>
  <si>
    <t>Srifin Credit Private Limited,Plot No. 44, Property No. 24-1-529-215/44, Umashankar Nagar,Ranibennur,Haveri-581115,Karnataka.</t>
  </si>
  <si>
    <t>b147.ranebennur@srifincredit.com</t>
  </si>
  <si>
    <t>B148</t>
  </si>
  <si>
    <t>Sahebganj</t>
  </si>
  <si>
    <t>Srifin Credit Private Limited,C/O- Ramdeo Das, Ground Floor, Sahebganj, Po- Sahebganj, Ps- Sahebganj, Muzaffarpur, Bihar-843125</t>
  </si>
  <si>
    <t>b148.sahebganj@srifincredit.com</t>
  </si>
  <si>
    <t>This has some cleanliness issue, but we can manage till agreement end</t>
  </si>
  <si>
    <t>B149</t>
  </si>
  <si>
    <t>Rosera</t>
  </si>
  <si>
    <t>Srifin Credit Private Limited,Ward No.7/25, Mahavir Asthan, Near Tola Baba Asthan, Rosera, Samastipur, Bihar - 848210</t>
  </si>
  <si>
    <t>Samastipur</t>
  </si>
  <si>
    <t>b149.rosera@srifincredit.com</t>
  </si>
  <si>
    <t>B150</t>
  </si>
  <si>
    <t>Sheohar</t>
  </si>
  <si>
    <t>Srifin Credit Private Limited,C/O- Dinesh Patel, Ward No - 15, Po &amp; Ps - Sheohar, Dist - Sheohar, Bihar - 843329</t>
  </si>
  <si>
    <t>b150.sheohar@srifincredit.com</t>
  </si>
  <si>
    <t>B151</t>
  </si>
  <si>
    <t>Kanti</t>
  </si>
  <si>
    <t>Srifin Credit Private Limited,Ward - 6, Ground Floor, Chandsi Road, Gudari, PO- Kanti, Ps- Kanti, Muzaffarpur, Bihar-843109</t>
  </si>
  <si>
    <t>b151.kanti@srifincredit.com</t>
  </si>
  <si>
    <t>B152</t>
  </si>
  <si>
    <t>Gosaiganj</t>
  </si>
  <si>
    <t>Srifin Credit Private Limited,First Floor, Flat number 2 &amp;3, 6kajipurgadar, Gosaiganj, Ayodhaya, Uttar Pradesh - 224141</t>
  </si>
  <si>
    <t>b152.goshaiganj@srifincredit.com</t>
  </si>
  <si>
    <t>Gosaiganj - BC</t>
  </si>
  <si>
    <t>B153</t>
  </si>
  <si>
    <t>Srifin Credit Pvt. Ltd, 1st floor,At-Bariyarpur Ward No 05,Bariarpur,Sitmarhi,Bihar-843302</t>
  </si>
  <si>
    <t>b153.sitamarhi@srifincredit.com</t>
  </si>
  <si>
    <t>B154</t>
  </si>
  <si>
    <t xml:space="preserve">Srifin Credit Pvt. Ltd, Ground floor,At-Moh.-Sunder colony in front of CO-office, City-shikarpur, Bulandshar, Uttar Pradesh-203395 </t>
  </si>
  <si>
    <t>Bulandshahr</t>
  </si>
  <si>
    <t>b154.shikarpur@srifincredit.com</t>
  </si>
  <si>
    <t>Shikarpur - BC</t>
  </si>
  <si>
    <t>Renewal agreement with addl. area 998 to 1998 SFT, SD 18000 to 32000, Rent 9000 to 16000/-</t>
  </si>
  <si>
    <t>B155</t>
  </si>
  <si>
    <t>Srifin Credit Pvt. Ltd, Ground floor,Ward No - 14, Warisnagar, Samastipur, Samastipur, Bihar-848101</t>
  </si>
  <si>
    <t>b155.samastipur@srifincredit.com</t>
  </si>
  <si>
    <t>B156</t>
  </si>
  <si>
    <t>Baraut</t>
  </si>
  <si>
    <t>A119</t>
  </si>
  <si>
    <t>Srifin Credit Private Limited,House No: 12/202, First floor, Patti Choudhran, Shanti Nagar, Baraut, Uttar Pradesh-250611</t>
  </si>
  <si>
    <t>Bagpat</t>
  </si>
  <si>
    <t>b156.baraut@srifincredit.com</t>
  </si>
  <si>
    <t>969-Bhupender</t>
  </si>
  <si>
    <t>bhupender@srifincredit.com</t>
  </si>
  <si>
    <t>BARAUT - BC</t>
  </si>
  <si>
    <t>B157</t>
  </si>
  <si>
    <t>Mawana</t>
  </si>
  <si>
    <t>A114</t>
  </si>
  <si>
    <t>Srifin Credit Private Limited, House No.26/3, Sarvodaya Colony, Nearby Rani Laxmi Bai Girls Inter College, Mawana, Meerut, Uttar Pradesh-250401.</t>
  </si>
  <si>
    <t>Meerut</t>
  </si>
  <si>
    <t>b157.mawana@srifincredit.com</t>
  </si>
  <si>
    <t>821-Yogendra Kumar</t>
  </si>
  <si>
    <t>yogendra.kumar@srifincredit.com</t>
  </si>
  <si>
    <t>Mawana - BC</t>
  </si>
  <si>
    <t>B158</t>
  </si>
  <si>
    <t>Kittur</t>
  </si>
  <si>
    <t>Srifin Credit Private Limited, 295/21, Ward no. 5, Ugarkhod Panchayat,Timmapur, Kittur,Karnataka-591115</t>
  </si>
  <si>
    <t>b158.kittur@srifincredit.com</t>
  </si>
  <si>
    <t>B159</t>
  </si>
  <si>
    <t>Fatehabad</t>
  </si>
  <si>
    <t>Srifin Credit Private Limited, C/o Pappu, First Floor, Avanti Chock, Garhi Dariyab Defence Colony, Garhi Dariyab, Fatehabad, Dist. Agra, Uttar Pradesh-283111.</t>
  </si>
  <si>
    <t>b159.fatehabad@srifincredit.com</t>
  </si>
  <si>
    <t>No Stock</t>
  </si>
  <si>
    <t>Need to adust the SD from Old LL &amp; Release Rent to New LL</t>
  </si>
  <si>
    <t>B160</t>
  </si>
  <si>
    <t>Siyana</t>
  </si>
  <si>
    <t>Srifin Credit Private Limited, 281 A, Ground Floor, Laxmi Nagar, Patti Hulasaray, Siyana, Bulandshahr, Uttar Pradesh-203412</t>
  </si>
  <si>
    <t>b160.siyana@srifincredit.com</t>
  </si>
  <si>
    <t>NO Stock</t>
  </si>
  <si>
    <t>Siyana - BC</t>
  </si>
  <si>
    <t>Take the Lat Logs from BM (Inside Photo)</t>
  </si>
  <si>
    <t>B161</t>
  </si>
  <si>
    <t>Meerganj</t>
  </si>
  <si>
    <t>Srifin Credit Private Limited, Plot No: 16, Ward No. 9, First Floor,Thana Road, Sindhauli, Meerganj, Bareilly, Uttar Pradesh-243504</t>
  </si>
  <si>
    <t>Bareilly</t>
  </si>
  <si>
    <t>b161.meerganj@srifincredit.com</t>
  </si>
  <si>
    <t>Meerganj - BC</t>
  </si>
  <si>
    <t>B162</t>
  </si>
  <si>
    <t>Shahajanpur</t>
  </si>
  <si>
    <t>Srifin Credit Private Limited, Plot No. 16 A, Ground Floor, Gita Pur Colony, Jamaur, Sadar, Shahjahanpur, Uttar Pradesh-242226</t>
  </si>
  <si>
    <t>Shahjahanpur</t>
  </si>
  <si>
    <t>b162.shahjahanpur@srifincredit.com</t>
  </si>
  <si>
    <t>SHAHAJANPUR - BC</t>
  </si>
  <si>
    <t>B163</t>
  </si>
  <si>
    <t>Mariahu</t>
  </si>
  <si>
    <t>Srifin Credit Private Limited, Gaurav City Center, First floor, Plot No.59, Shivpur, Mariahu, Jaunpur, Uttar Pradesh-222161</t>
  </si>
  <si>
    <t>Jaunpur</t>
  </si>
  <si>
    <t>b163.mariahu@srifincredit.com</t>
  </si>
  <si>
    <t>Mariahu - BC</t>
  </si>
  <si>
    <t>Received GST Invoice</t>
  </si>
  <si>
    <t>Yes Bank</t>
  </si>
  <si>
    <t>B164</t>
  </si>
  <si>
    <t>Gadag</t>
  </si>
  <si>
    <t>Srifin Credit Private Limited, Plot No. 8, Ward No 30, Ground &amp; First Floor, Bock 2, 1st Cross 5th Main Road, Sambapur, Gadag, Karnataka-582101</t>
  </si>
  <si>
    <t>b164.gadag@srifincredit.com</t>
  </si>
  <si>
    <t>080001</t>
  </si>
  <si>
    <t>B165</t>
  </si>
  <si>
    <t>Hungund</t>
  </si>
  <si>
    <t>Srifin Credit Private Limited, #456/3, Plot No. 43, Ward No. 5, First Floor, Om Shanti Nagar, Chittawadagi Raod, Hungund, Bagalkot Dist., Karnataka-587118</t>
  </si>
  <si>
    <t>b165.hungund@srifincredit.com</t>
  </si>
  <si>
    <t>B166</t>
  </si>
  <si>
    <t>Govindpur</t>
  </si>
  <si>
    <t>A113</t>
  </si>
  <si>
    <t>R107</t>
  </si>
  <si>
    <t>Jharkhand</t>
  </si>
  <si>
    <t>Srifin Credit Private Limited, Plot no. 204 &amp; 205, Second Floor, Kumhardih Road, Near Teacher training School,  Govindpur, Dhanbad, Jharkhand-828109</t>
  </si>
  <si>
    <t>Dhanbad</t>
  </si>
  <si>
    <t>b166.govindpur@srifincredit.com</t>
  </si>
  <si>
    <t>1078-Niraj Sharma</t>
  </si>
  <si>
    <t>niraj.sharma@srifincredit.com</t>
  </si>
  <si>
    <t>B167</t>
  </si>
  <si>
    <t>Jamkhandi</t>
  </si>
  <si>
    <t>Srifin Credit Private Limited, RS No. 5095/B44,46, Ward No. 12, First Floor, Hunnur Road, Adarsh Nagar, Jamkhandi, Bagalkot Dist., Karnataka-587301</t>
  </si>
  <si>
    <t>b167.jamkhandi@srifincredit.com</t>
  </si>
  <si>
    <t>B168</t>
  </si>
  <si>
    <t>Mahmudabad</t>
  </si>
  <si>
    <t>Srifin Credit Private Limited, C/o Mr.Ram Singh, Ground Floor, Purani Bazar Mahmudabad, Sitapur, Uttar Pradesh-261203</t>
  </si>
  <si>
    <t>Sitapur</t>
  </si>
  <si>
    <t>b168.mahmudabad@srifincredit.com</t>
  </si>
  <si>
    <t>Mahmudabad - BC</t>
  </si>
  <si>
    <t>B169</t>
  </si>
  <si>
    <t>Rajdhanwar</t>
  </si>
  <si>
    <t>Srifin Credit Private Limited, Plot No - 105, Ward No. 2, Ground Floor, Mayaram Tola, Dhanwar, Dist. Giridih, Jharkhand-825412</t>
  </si>
  <si>
    <t>Giridih</t>
  </si>
  <si>
    <t>b169.rajdhanwar@srifincredit.com</t>
  </si>
  <si>
    <t>B170</t>
  </si>
  <si>
    <t>Gajendragad</t>
  </si>
  <si>
    <t>Srifin Credit Private Limited, 27-537-309A, Ward No. 22, First Floor, Ghorpade Plots, Gajendragada, Dist. Gadag, Karnataka-582114</t>
  </si>
  <si>
    <t>b170.gajendragad@srifincredit.com</t>
  </si>
  <si>
    <t>080002</t>
  </si>
  <si>
    <t>Branch Merger: Hold Rent for the month of Nov &amp; Dec'24 (Gajendragad Branch will operate collections from Gadag Branch)</t>
  </si>
  <si>
    <t>B171</t>
  </si>
  <si>
    <t>Forbesganj</t>
  </si>
  <si>
    <t>A116</t>
  </si>
  <si>
    <t>Purnea</t>
  </si>
  <si>
    <t>Srifin Credit Private Limited, C/o Priya Devi, Ward No.4, Sadar Road, Fauji Coloney, Forbesganj, Dist. Araria, Bihar -854318</t>
  </si>
  <si>
    <t>Araria</t>
  </si>
  <si>
    <t>b171.forbesganj@srifincredit.com</t>
  </si>
  <si>
    <t>1310-Vikash Kumar Chauhan</t>
  </si>
  <si>
    <t>vikash.kumar@srifincredit.com</t>
  </si>
  <si>
    <t>B172</t>
  </si>
  <si>
    <t>Raniganj</t>
  </si>
  <si>
    <t>Srifin Credit Private Limited, Ward No - 11, First Floor, Barbanna, Maryganj, Raniganj, Dist. Araria, Bihar-854334</t>
  </si>
  <si>
    <t>b172.raniganj@srifincredit.com</t>
  </si>
  <si>
    <t>B173</t>
  </si>
  <si>
    <t>Dholpur</t>
  </si>
  <si>
    <t>Rajasthan</t>
  </si>
  <si>
    <t>Srifin Credit Private Limited, Plot No. 4B, 9B, 16B, Hundawal Raod, Sahmati Nagar, Mahmadpur, Dholpur, Rajasthan-328001</t>
  </si>
  <si>
    <t>b173.dholpur@srifincredit.com</t>
  </si>
  <si>
    <t>B174</t>
  </si>
  <si>
    <t>Bansi</t>
  </si>
  <si>
    <t>b174.bansi@srifincredit.com</t>
  </si>
  <si>
    <t>Hold : The Rent, termination notice issuing and TetariBazar Branch is shifting to Bansi</t>
  </si>
  <si>
    <t>B175</t>
  </si>
  <si>
    <t>Joya</t>
  </si>
  <si>
    <t>Srifin Credit Pvt. Ltd., House No. 8, Ground floor,Near Green Carpet Hotel &amp; Sot Pul, 
Rajnagar,  Ikonda Road, Joya, District Amroha UP-244222</t>
  </si>
  <si>
    <t>Amroha</t>
  </si>
  <si>
    <t>b175.joya@srifincredit.com</t>
  </si>
  <si>
    <t>Joya - BC</t>
  </si>
  <si>
    <t>B176</t>
  </si>
  <si>
    <t>Khunti</t>
  </si>
  <si>
    <t>Srifin Credit Private Limited, Shakuntala Bhawan, Ground Floor, Road No. 3, Plot No.12, Ward No.11, Dak Banglow Road, Lobin Bagan,  Dist. Khunti, Jharkhand-835210</t>
  </si>
  <si>
    <t>b176.khunti@srifincredit.com</t>
  </si>
  <si>
    <t>Hold rent for the month of Sept'24</t>
  </si>
  <si>
    <t>B177</t>
  </si>
  <si>
    <t>Shamli</t>
  </si>
  <si>
    <t>Srifin Credit Private Limited, House No. 55, Mundetkalan, Karnal Road, Kakanagar, Dist. Shamli, Uttar Pradesh-247776</t>
  </si>
  <si>
    <t>b177.shamli@srifincredit.com</t>
  </si>
  <si>
    <t>Shamli - BC</t>
  </si>
  <si>
    <t>B178</t>
  </si>
  <si>
    <t>Simrahi</t>
  </si>
  <si>
    <t>Srifin Credit Private Limited, C/o Mahanand Yadav, Ground Floor, Ward No - 8, Simrahi, Raghopur, Dist. Supaul, Bihar-852111</t>
  </si>
  <si>
    <t>Supaul</t>
  </si>
  <si>
    <t>b178.simrahi@srifincredit.com</t>
  </si>
  <si>
    <t>Change required as the building is not that much good</t>
  </si>
  <si>
    <t>B179</t>
  </si>
  <si>
    <t>Dhamdaha</t>
  </si>
  <si>
    <t>Srifin Credit Private Limited, Ward No - 7, Ground Floor, Krishna Nagar,Dhamdaha,  Dist. Purnea, Bihar-854205</t>
  </si>
  <si>
    <t>b179.dhamdaha@srifincredit.com</t>
  </si>
  <si>
    <t>Change required, has water leakage issue and must need to change</t>
  </si>
  <si>
    <t>B180</t>
  </si>
  <si>
    <t>Jagalur</t>
  </si>
  <si>
    <t>Srifin Credit Private Limited, H. No. 5-3-332A, Ward No. 7, First Floor, Behind Govt Hospital, Jagalur, Dist. Davangere, Karnataka-577528</t>
  </si>
  <si>
    <t>b180.jagalur@srifincredit.com</t>
  </si>
  <si>
    <t>B181</t>
  </si>
  <si>
    <t>Srifin Credit Private Limited, Ward No. 6, Ground Floor, 01, Bannuwal Nagar, Bareilly, Dist. Bareilly, Uttar Pradesh-243006</t>
  </si>
  <si>
    <t>b181.bareilly@srifincredit.com</t>
  </si>
  <si>
    <t>Hathras Branch Merged in Bareilly</t>
  </si>
  <si>
    <t>B182</t>
  </si>
  <si>
    <t>Srifin Credit Private Limited, H No. 004, First Floor, Ward No -25, Sy No. 40, Netaji Chowk, Vivekanand Colony, Bhatta Bazar, Dist. Purnea, Bihar-854301</t>
  </si>
  <si>
    <t>b182.purnea@srifincredit.com</t>
  </si>
  <si>
    <t>B183</t>
  </si>
  <si>
    <t>Barhait</t>
  </si>
  <si>
    <t>Srifin Credit Private Limited, C/o Mr. Rajendra Thakur, Naugachia, Near Murmu Talkies, Barhait, Dist. Sahebganj, Jharkhand-816102</t>
  </si>
  <si>
    <t>b183.barhait@srifincredit.com</t>
  </si>
  <si>
    <t>Barhait Branch Shifting to Jamua</t>
  </si>
  <si>
    <t>B184</t>
  </si>
  <si>
    <t>Saharsa</t>
  </si>
  <si>
    <t>Srifin Credit Private Limited, C/o Shiv Nath Prasad Yadav, Ground Floor, Ward No - 5/40, Mukhiya Ji Tola, Ratanpura, Bengha, Dist. Saharsa, Bihar-852202</t>
  </si>
  <si>
    <t>b184.saharsa@srifincredit.com</t>
  </si>
  <si>
    <t>This is fine, we will continue with it (Building is good but rooms are small)</t>
  </si>
  <si>
    <t>B185</t>
  </si>
  <si>
    <t>Kasganj</t>
  </si>
  <si>
    <t>Srifin Credit Private Limited, 543, First Floor, Awas Vikas Colony, Sector 2, Near APJ Abdul Kalam Park, Kasganj, Dist- Kasganj, Uttar Pradesh-207123</t>
  </si>
  <si>
    <t>b185.kasganj@srifincredit.com</t>
  </si>
  <si>
    <t>B186</t>
  </si>
  <si>
    <t>Budaun</t>
  </si>
  <si>
    <t>Srifin Credit Private Limited, C/o Gaurav Yadav, Ground Floor, Syaram Nagar, Mandi Samiti, Budaun, Dist. Budaun, Uttar Pradesh-243601</t>
  </si>
  <si>
    <t>b186.budaun@srifincredit.com</t>
  </si>
  <si>
    <t>B187</t>
  </si>
  <si>
    <t>Pratapgarh</t>
  </si>
  <si>
    <t>Srifin Credit Private Limited, C/o Mr. Bajrang Bahadur Srivastava, First Floor, Ward No. 6, Dariyapur, Pure Hussain, Raniganj, Dist. Pratapgarh, Uttar Pradesh-230304</t>
  </si>
  <si>
    <t>b187.pratapgarh@srifincredit.com</t>
  </si>
  <si>
    <t>Pratapgarh - BC</t>
  </si>
  <si>
    <t>B188</t>
  </si>
  <si>
    <t>Dhampur</t>
  </si>
  <si>
    <t>Srifin Credit Private Limited, C/o Mr. Yogendra, Ground Floor, Sugar Mill Colony, Alhepur, Dhampur, Dist. Bijnor, Uttar Pradesh-246761</t>
  </si>
  <si>
    <t>Bijnor</t>
  </si>
  <si>
    <t>b188.dhampur@srifincredit.com</t>
  </si>
  <si>
    <t>Dhampur - BC</t>
  </si>
  <si>
    <t>B189</t>
  </si>
  <si>
    <t>Talbehat</t>
  </si>
  <si>
    <t>Srifin Credit Private Limited, C/o-Sarvodaya Jha, First Floor, Toran Pradhan Colony, Matatila Road, Talbehat, Dist- Lalitpur, Uttar Pradesh-284126</t>
  </si>
  <si>
    <t>b189.talbehat@srifincredit.com</t>
  </si>
  <si>
    <t>B190</t>
  </si>
  <si>
    <t>Bari</t>
  </si>
  <si>
    <t>Srifin Credit Private Limited, No.1, Plot No: 1787, Ground Floor, Beri Bagh Colony, Bari, Dist. Dholpur, Rajasthan-328021</t>
  </si>
  <si>
    <t>b190.bari@srifincredit.com</t>
  </si>
  <si>
    <t>B191</t>
  </si>
  <si>
    <t>Jamua</t>
  </si>
  <si>
    <t>Srifin Credit Private Limited, C/o Pokhni Devi, Ground Floor, At - Harla, Tola - Pethandi, PO- Jamua, Ps- Jamua, Infront of Jamua block, Dist- Giridih, Jharkhand-815318</t>
  </si>
  <si>
    <t>b191.jamua@srifincredit.com</t>
  </si>
  <si>
    <t>Branch Merger: Hold Rent for the month of Nov &amp; Dec'24 (Barhait Branch Shifted to Jamua so No B S/Up)</t>
  </si>
  <si>
    <t>B192</t>
  </si>
  <si>
    <t>Maudaha</t>
  </si>
  <si>
    <t>Srifin Credit Private Limited, First Floor, Maudaha Road, Vill. Kamehriya, Ragaul, Maudaha, Dist. Hamirpur, Uttar Pradesh-210507</t>
  </si>
  <si>
    <t>b192.maudaha@srifincredit.com</t>
  </si>
  <si>
    <t>B193</t>
  </si>
  <si>
    <t>Harraiya</t>
  </si>
  <si>
    <t>Srifin Credit Private Limited, Ward No. 7, Ground Floor, Gandhinagar, Khadanja Marg, Rajghat, Harraiya, Dist. Basti, Uttar Pradesh-272155</t>
  </si>
  <si>
    <t>Basti</t>
  </si>
  <si>
    <t>b193.harraiya@srifincredit.com</t>
  </si>
  <si>
    <t>Hold: Issued termination notice LED 30.09.2024 (Hold Rent as branch is going to close due to no business)</t>
  </si>
  <si>
    <t>B194</t>
  </si>
  <si>
    <t>Sarsawa</t>
  </si>
  <si>
    <t>Srifin Credit Private Limited, KH.No: 147, Ground Floor, Vill. Salempur, Pargana: Sultanpur, Sarsawa, Dist. Saharanpur, Uttar Pradesh-247232</t>
  </si>
  <si>
    <t>Saharanpur</t>
  </si>
  <si>
    <t>b194.sarsawa@srifincredit.com</t>
  </si>
  <si>
    <t>Sarsawa - BC</t>
  </si>
  <si>
    <t>B195</t>
  </si>
  <si>
    <t>Sarila</t>
  </si>
  <si>
    <t>Srifin Credit Private Limited, 715, Ward No. 3, First Floor, Khera Road, Sarila, Dist. Hamirpur, Uttar Pradesh -210432</t>
  </si>
  <si>
    <t>b195.sarila@srifincredit.com</t>
  </si>
  <si>
    <t>B196</t>
  </si>
  <si>
    <t>Gursarai</t>
  </si>
  <si>
    <t>Srifin Credit Private Limited, Ward No.3, Ground Floor, Gandhi Nagar, Gursarai, Dist. Jhansi, Uttar Pradesh-284202.</t>
  </si>
  <si>
    <t>b196.gursarai@srifincredit.com</t>
  </si>
  <si>
    <t>B197</t>
  </si>
  <si>
    <t>Madhogarh</t>
  </si>
  <si>
    <t>Srifin Credit Private Limited, Ward No.8, First Floor, Maithali Saran, Madhogarh,  Dist. Jalaun, Uttar Pradesh-285126</t>
  </si>
  <si>
    <t>Jalaun</t>
  </si>
  <si>
    <t>b197.madhogarh@srifincredit.com</t>
  </si>
  <si>
    <t>B198</t>
  </si>
  <si>
    <t>Dhanaura</t>
  </si>
  <si>
    <t>Srifin Credit Private Limited, Ground Floor, Vill: Ganaur, Tehsil: Dhanaura, Dist. Amroha, Uttar Pradesh-244231</t>
  </si>
  <si>
    <t>b198.dhanaura@srifincredit.com</t>
  </si>
  <si>
    <t>Dhanaura - BC</t>
  </si>
  <si>
    <t>B199</t>
  </si>
  <si>
    <t>Srifin Credit Private Limited, Ground &amp; First Floor, Vill. Rasoolpurpirthi, Near Tail Godam, Post. Bijnor, Dist. Bijnor, Uttar Pradesh-246701.</t>
  </si>
  <si>
    <t>b199.bijnor@srifincredit.com</t>
  </si>
  <si>
    <t>Bijnor - BC</t>
  </si>
  <si>
    <t>B1100</t>
  </si>
  <si>
    <t>Khanapur</t>
  </si>
  <si>
    <t>Srifin Credit Private Limited, Building No. 2-102, Sy. No. 467/1, First Floor, Vill. Khanapur, Taluk. Shahpur, Dist. Yadgir, Karnataka-585319</t>
  </si>
  <si>
    <t>16.711187</t>
  </si>
  <si>
    <t>B1101</t>
  </si>
  <si>
    <t>Siswa Bazar</t>
  </si>
  <si>
    <t>Srifin Credit Private Limited, 875, Ward No.25, Ground Floor, Mirabai Nagar, Siswa Bazar, Meerabai Nagar, Dist. Maharajganj, Uttar Pradesh-273163</t>
  </si>
  <si>
    <t>B1102</t>
  </si>
  <si>
    <t>Humnabad</t>
  </si>
  <si>
    <t>Srifin Credit Private Limited, Plot No. 68, Sy No. 461&amp; 462, First Floor, Shivachandra Col., KSRTC Layout, Humnabad, Dist. Bidar, Karnataka-585353</t>
  </si>
  <si>
    <t>B1103</t>
  </si>
  <si>
    <t>Harihara</t>
  </si>
  <si>
    <t>Srifin Credit Private Limited, Ward No. 28, Block 1 525, Ground Floor, 11th Cross, Vidyanagar, Harihara, Dist. Davangere, Karnataka-577601</t>
  </si>
  <si>
    <t>Davangere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</si>
</sst>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d\-mm\-yyyy"/>
    <numFmt numFmtId="166" formatCode="dd\-mmmm\-yy"/>
    <numFmt numFmtId="167" formatCode="000"/>
    <numFmt numFmtId="168" formatCode="d\-m\-yyyy"/>
    <numFmt numFmtId="169" formatCode="d\-mmmm\-yy"/>
  </numFmts>
  <fonts count="19" x14ac:knownFonts="1">
    <font>
      <sz val="11"/>
      <color theme="1"/>
      <name val="Calibri"/>
      <family val="2"/>
      <scheme val="minor"/>
    </font>
    <font>
      <u/>
      <sz val="10"/>
      <color rgb="FF000000"/>
      <name val="Calibri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9C5700"/>
      <name val="Calibri"/>
      <scheme val="minor"/>
    </font>
    <font>
      <sz val="10"/>
      <color theme="1"/>
      <name val="Calibri"/>
      <scheme val="minor"/>
    </font>
    <font>
      <u/>
      <sz val="10"/>
      <color rgb="FF0563C1"/>
      <name val="Calibri"/>
      <scheme val="minor"/>
    </font>
    <font>
      <u/>
      <sz val="10"/>
      <color rgb="FF0563C1"/>
      <name val="Calibri"/>
    </font>
    <font>
      <sz val="11"/>
      <color rgb="FF000000"/>
      <name val="Calibri"/>
    </font>
    <font>
      <sz val="10"/>
      <color rgb="FF000080"/>
      <name val="Calibri"/>
      <scheme val="minor"/>
    </font>
    <font>
      <sz val="11"/>
      <color theme="1"/>
      <name val="Calibri"/>
    </font>
    <font>
      <sz val="10"/>
      <color rgb="FF4D5156"/>
      <name val="Calibri"/>
      <scheme val="minor"/>
    </font>
    <font>
      <sz val="10"/>
      <color rgb="FF006100"/>
      <name val="Calibri"/>
      <scheme val="minor"/>
    </font>
    <font>
      <sz val="10"/>
      <color rgb="FF242424"/>
      <name val="Calibri"/>
      <scheme val="minor"/>
    </font>
    <font>
      <u/>
      <sz val="10"/>
      <color rgb="FF000000"/>
      <name val="Calibri"/>
      <scheme val="minor"/>
    </font>
    <font>
      <sz val="10"/>
      <color rgb="FFFF0000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70AD47"/>
        <bgColor rgb="FF70AD47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6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67" fontId="4" fillId="4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left" vertical="center" wrapText="1"/>
    </xf>
    <xf numFmtId="165" fontId="4" fillId="5" borderId="1" xfId="0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9" fontId="4" fillId="5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168" fontId="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9" fontId="6" fillId="0" borderId="1" xfId="0" applyNumberFormat="1" applyFont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15" fontId="4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9" fillId="5" borderId="1" xfId="0" applyNumberFormat="1" applyFont="1" applyFill="1" applyBorder="1" applyAlignment="1">
      <alignment horizontal="left" vertical="center"/>
    </xf>
    <xf numFmtId="164" fontId="9" fillId="5" borderId="3" xfId="0" applyNumberFormat="1" applyFont="1" applyFill="1" applyBorder="1" applyAlignment="1">
      <alignment horizontal="left" vertical="center"/>
    </xf>
    <xf numFmtId="15" fontId="9" fillId="5" borderId="3" xfId="0" applyNumberFormat="1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166" fontId="6" fillId="0" borderId="1" xfId="0" applyNumberFormat="1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169" fontId="4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64" fontId="17" fillId="0" borderId="1" xfId="0" applyNumberFormat="1" applyFont="1" applyBorder="1" applyAlignment="1">
      <alignment horizontal="left" vertical="center" wrapText="1"/>
    </xf>
    <xf numFmtId="15" fontId="17" fillId="0" borderId="1" xfId="0" applyNumberFormat="1" applyFont="1" applyBorder="1" applyAlignment="1">
      <alignment horizontal="left" vertical="center" wrapText="1"/>
    </xf>
    <xf numFmtId="9" fontId="17" fillId="0" borderId="1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left" vertical="center"/>
    </xf>
    <xf numFmtId="15" fontId="9" fillId="0" borderId="1" xfId="0" applyNumberFormat="1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15" fontId="9" fillId="0" borderId="3" xfId="0" applyNumberFormat="1" applyFont="1" applyBorder="1" applyAlignment="1">
      <alignment horizontal="left" vertical="center"/>
    </xf>
    <xf numFmtId="9" fontId="9" fillId="0" borderId="3" xfId="0" applyNumberFormat="1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left" vertical="center"/>
    </xf>
    <xf numFmtId="15" fontId="9" fillId="0" borderId="5" xfId="0" applyNumberFormat="1" applyFont="1" applyBorder="1" applyAlignment="1">
      <alignment horizontal="left" vertical="center"/>
    </xf>
    <xf numFmtId="9" fontId="9" fillId="0" borderId="5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9" fontId="9" fillId="0" borderId="3" xfId="0" applyNumberFormat="1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164" fontId="9" fillId="0" borderId="5" xfId="0" applyNumberFormat="1" applyFont="1" applyBorder="1" applyAlignment="1">
      <alignment horizontal="left"/>
    </xf>
    <xf numFmtId="15" fontId="9" fillId="0" borderId="5" xfId="0" applyNumberFormat="1" applyFont="1" applyBorder="1" applyAlignment="1">
      <alignment horizontal="left"/>
    </xf>
    <xf numFmtId="9" fontId="9" fillId="0" borderId="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ja\Downloads\Branch%20&amp;%20Region%20Master_11122024.xlsx" TargetMode="External"/><Relationship Id="rId1" Type="http://schemas.openxmlformats.org/officeDocument/2006/relationships/externalLinkPath" Target="/Users/Teja/Downloads/Branch%20&amp;%20Region%20Master_1112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har"/>
      <sheetName val="Uttar Pradesh"/>
      <sheetName val="BranchMaster"/>
      <sheetName val="RegionMaster"/>
      <sheetName val="Leadership_Team_Operations"/>
      <sheetName val="FinLib_BRanchMaster"/>
      <sheetName val="HR_Coordinates"/>
      <sheetName val="Spotways"/>
      <sheetName val="DIstrictHQLAT"/>
      <sheetName val="YBLEmployeeCode"/>
      <sheetName val="SuryodayaEmployeeIDs"/>
      <sheetName val="AxisEmployeeIDs"/>
      <sheetName val="Email Groups_Department"/>
      <sheetName val="Email Groups_Operations"/>
      <sheetName val="Menu Access"/>
      <sheetName val="PermissionMatrix"/>
      <sheetName val="Mapper"/>
      <sheetName val="User Audit Log"/>
    </sheetNames>
    <sheetDataSet>
      <sheetData sheetId="0"/>
      <sheetData sheetId="1"/>
      <sheetData sheetId="2"/>
      <sheetData sheetId="3"/>
      <sheetData sheetId="4">
        <row r="1">
          <cell r="A1" t="str">
            <v>EmpID-Name</v>
          </cell>
          <cell r="B1" t="str">
            <v>Employee_Code</v>
          </cell>
          <cell r="C1" t="str">
            <v>Employee_Name</v>
          </cell>
          <cell r="D1" t="str">
            <v>Designation_Description</v>
          </cell>
          <cell r="E1" t="str">
            <v>Department_Description</v>
          </cell>
          <cell r="F1" t="str">
            <v>BaseLocationforAttendance_Description</v>
          </cell>
          <cell r="G1" t="str">
            <v>Official_Email</v>
          </cell>
          <cell r="H1" t="str">
            <v>MobileNo</v>
          </cell>
        </row>
        <row r="2">
          <cell r="A2" t="str">
            <v>959-Abhyanshu Gautam</v>
          </cell>
          <cell r="B2">
            <v>959</v>
          </cell>
          <cell r="C2" t="str">
            <v>Abhyanshu Gautam</v>
          </cell>
          <cell r="D2" t="str">
            <v>Area Manager</v>
          </cell>
          <cell r="E2" t="str">
            <v>Operations-Field</v>
          </cell>
          <cell r="F2" t="str">
            <v>B139-Jhansi</v>
          </cell>
          <cell r="G2" t="str">
            <v>abhyanshu@srifincredit.com</v>
          </cell>
          <cell r="H2">
            <v>8795235244</v>
          </cell>
        </row>
        <row r="3">
          <cell r="A3" t="str">
            <v>556-Amit Kumar</v>
          </cell>
          <cell r="B3">
            <v>556</v>
          </cell>
          <cell r="C3" t="str">
            <v>Amit Kumar</v>
          </cell>
          <cell r="D3" t="str">
            <v>Regional Manager</v>
          </cell>
          <cell r="E3" t="str">
            <v>Operations-Field</v>
          </cell>
          <cell r="F3" t="str">
            <v>B111-Gorakhpur</v>
          </cell>
          <cell r="G3" t="str">
            <v>amit.kumar@srifincredit.com</v>
          </cell>
          <cell r="H3">
            <v>9355299355</v>
          </cell>
        </row>
        <row r="4">
          <cell r="A4" t="str">
            <v>774-Anand Ashok Noganal</v>
          </cell>
          <cell r="B4">
            <v>774</v>
          </cell>
          <cell r="C4" t="str">
            <v>Anand Ashok Noganal</v>
          </cell>
          <cell r="D4" t="str">
            <v>Area Manager</v>
          </cell>
          <cell r="E4" t="str">
            <v>Operations-Field</v>
          </cell>
          <cell r="F4" t="str">
            <v>B142-Gokak</v>
          </cell>
          <cell r="G4" t="str">
            <v>anand.ashok@srifincredit.com</v>
          </cell>
          <cell r="H4">
            <v>8152947316</v>
          </cell>
        </row>
        <row r="5">
          <cell r="A5" t="str">
            <v>969-Bhupender</v>
          </cell>
          <cell r="B5">
            <v>969</v>
          </cell>
          <cell r="C5" t="str">
            <v>Bhupender</v>
          </cell>
          <cell r="D5" t="str">
            <v>Area Manager</v>
          </cell>
          <cell r="E5" t="str">
            <v>Operations-Field</v>
          </cell>
          <cell r="F5" t="str">
            <v>B156-Baraut</v>
          </cell>
          <cell r="G5" t="str">
            <v>bhupender@srifincredit.com</v>
          </cell>
          <cell r="H5">
            <v>8708765652</v>
          </cell>
        </row>
        <row r="6">
          <cell r="A6" t="str">
            <v>1404-Girish Upadhyay</v>
          </cell>
          <cell r="B6">
            <v>1404</v>
          </cell>
          <cell r="C6" t="str">
            <v>Girish Upadhyay</v>
          </cell>
          <cell r="D6" t="str">
            <v>Area Manager</v>
          </cell>
          <cell r="E6" t="str">
            <v>Operations-Field</v>
          </cell>
          <cell r="F6" t="str">
            <v>B181-Bareilly</v>
          </cell>
          <cell r="G6" t="str">
            <v>girish.upadhyay@srifincredit.com</v>
          </cell>
          <cell r="H6">
            <v>9837694496</v>
          </cell>
        </row>
        <row r="7">
          <cell r="A7" t="str">
            <v>663-Jagniwas Tripathi</v>
          </cell>
          <cell r="B7">
            <v>663</v>
          </cell>
          <cell r="C7" t="str">
            <v>Jagniwas Tripathi</v>
          </cell>
          <cell r="D7" t="str">
            <v>Regional Manager</v>
          </cell>
          <cell r="E7" t="str">
            <v>Operations-Field</v>
          </cell>
          <cell r="F7" t="str">
            <v>B111-Gorakhpur</v>
          </cell>
          <cell r="G7" t="str">
            <v>jagniwas.tripathi@srifincredit.com</v>
          </cell>
          <cell r="H7">
            <v>6393234100</v>
          </cell>
        </row>
        <row r="8">
          <cell r="A8" t="str">
            <v>14-Jay Singh</v>
          </cell>
          <cell r="B8">
            <v>14</v>
          </cell>
          <cell r="C8" t="str">
            <v>Jay Singh</v>
          </cell>
          <cell r="D8" t="str">
            <v>Regional Manager</v>
          </cell>
          <cell r="E8" t="str">
            <v>Operations-Field</v>
          </cell>
          <cell r="F8" t="str">
            <v>B107-Shivpur</v>
          </cell>
          <cell r="G8" t="str">
            <v>jay.singh@srifincredit.com</v>
          </cell>
          <cell r="H8">
            <v>9839993433</v>
          </cell>
        </row>
        <row r="9">
          <cell r="A9" t="str">
            <v>20-Naresh Chaudhary</v>
          </cell>
          <cell r="B9">
            <v>20</v>
          </cell>
          <cell r="C9" t="str">
            <v>Naresh Chaudhary</v>
          </cell>
          <cell r="D9" t="str">
            <v>Area Manager</v>
          </cell>
          <cell r="E9" t="str">
            <v>Operations-Field</v>
          </cell>
          <cell r="F9" t="str">
            <v>R102-Mathura</v>
          </cell>
          <cell r="G9" t="str">
            <v>Naresh.Chaudhary@srifincredit.com</v>
          </cell>
          <cell r="H9">
            <v>9817252392</v>
          </cell>
        </row>
        <row r="10">
          <cell r="A10" t="str">
            <v>1078-Niraj Sharma</v>
          </cell>
          <cell r="B10">
            <v>1078</v>
          </cell>
          <cell r="C10" t="str">
            <v>Niraj Sharma</v>
          </cell>
          <cell r="D10" t="str">
            <v>Area Manager</v>
          </cell>
          <cell r="E10" t="str">
            <v>Operations-Field</v>
          </cell>
          <cell r="F10" t="str">
            <v>B166-Govindpur</v>
          </cell>
          <cell r="G10" t="str">
            <v>niraj.sharma@srifincredit.com</v>
          </cell>
          <cell r="H10">
            <v>6203073131</v>
          </cell>
        </row>
        <row r="11">
          <cell r="A11" t="str">
            <v>363-Nitin Kumar</v>
          </cell>
          <cell r="B11">
            <v>363</v>
          </cell>
          <cell r="C11" t="str">
            <v>Nitin Kumar</v>
          </cell>
          <cell r="D11" t="str">
            <v>Area Manager</v>
          </cell>
          <cell r="E11" t="str">
            <v>Operations-Field</v>
          </cell>
          <cell r="F11" t="str">
            <v>B110-Darbhanga</v>
          </cell>
          <cell r="G11" t="str">
            <v>nitinkumar.l@srifincredit.com</v>
          </cell>
          <cell r="H11">
            <v>9570768237</v>
          </cell>
        </row>
        <row r="12">
          <cell r="A12" t="str">
            <v>16-Pradeep B</v>
          </cell>
          <cell r="B12">
            <v>16</v>
          </cell>
          <cell r="C12" t="str">
            <v>Pradeep B</v>
          </cell>
          <cell r="D12" t="str">
            <v>Assistant Vice President</v>
          </cell>
          <cell r="E12" t="str">
            <v>Operations-Field</v>
          </cell>
          <cell r="F12" t="str">
            <v>R104-Muzaffarpur</v>
          </cell>
          <cell r="G12" t="str">
            <v>pradeep.b@srifincredit.com</v>
          </cell>
          <cell r="H12">
            <v>8210486845</v>
          </cell>
        </row>
        <row r="13">
          <cell r="A13" t="str">
            <v>15-Rakesh Kumar Tiwari</v>
          </cell>
          <cell r="B13">
            <v>15</v>
          </cell>
          <cell r="C13" t="str">
            <v>Rakesh Kumar Tiwari</v>
          </cell>
          <cell r="D13" t="str">
            <v>Assistant Vice President</v>
          </cell>
          <cell r="E13" t="str">
            <v>Operations-Field</v>
          </cell>
          <cell r="F13" t="str">
            <v>B107-Shivpur</v>
          </cell>
          <cell r="G13" t="str">
            <v>rakesh.tiwari@srifincredit.com</v>
          </cell>
          <cell r="H13">
            <v>9936104036</v>
          </cell>
        </row>
        <row r="14">
          <cell r="A14" t="str">
            <v>355-Sanjay Kumar</v>
          </cell>
          <cell r="B14">
            <v>355</v>
          </cell>
          <cell r="C14" t="str">
            <v>Sanjay Kumar</v>
          </cell>
          <cell r="D14" t="str">
            <v>Area Manager</v>
          </cell>
          <cell r="E14" t="str">
            <v>Operations-Field</v>
          </cell>
          <cell r="F14" t="str">
            <v>B135-Gopiganj</v>
          </cell>
          <cell r="G14" t="str">
            <v>sanjay.kumar@srifincredit.com</v>
          </cell>
          <cell r="H14">
            <v>7054311085</v>
          </cell>
        </row>
        <row r="15">
          <cell r="A15" t="str">
            <v>696-Sanjeet Kumar</v>
          </cell>
          <cell r="B15">
            <v>696</v>
          </cell>
          <cell r="C15" t="str">
            <v>Sanjeet Kumar</v>
          </cell>
          <cell r="D15" t="str">
            <v>Area Manager</v>
          </cell>
          <cell r="E15" t="str">
            <v>Operations-Field</v>
          </cell>
          <cell r="F15" t="str">
            <v>B151-Kanti</v>
          </cell>
          <cell r="G15" t="str">
            <v>sanjeet.kumar@srifincredit.com</v>
          </cell>
          <cell r="H15">
            <v>9006682847</v>
          </cell>
        </row>
        <row r="16">
          <cell r="A16" t="str">
            <v>196-Sathish</v>
          </cell>
          <cell r="B16">
            <v>196</v>
          </cell>
          <cell r="C16" t="str">
            <v>Sathish</v>
          </cell>
          <cell r="D16" t="str">
            <v>Area Manager</v>
          </cell>
          <cell r="E16" t="str">
            <v>Operations-Field</v>
          </cell>
          <cell r="F16" t="str">
            <v>R103-Kalaburgi</v>
          </cell>
          <cell r="G16" t="str">
            <v>sathish.h@srifincredit.com</v>
          </cell>
          <cell r="H16">
            <v>9740161211</v>
          </cell>
        </row>
        <row r="17">
          <cell r="A17" t="str">
            <v>306-Satish Bajpai</v>
          </cell>
          <cell r="B17">
            <v>306</v>
          </cell>
          <cell r="C17" t="str">
            <v>Satish Bajpai</v>
          </cell>
          <cell r="D17" t="str">
            <v>Area Manager</v>
          </cell>
          <cell r="E17" t="str">
            <v>Operations-Field</v>
          </cell>
          <cell r="F17" t="str">
            <v>B128-Karwi</v>
          </cell>
          <cell r="G17" t="str">
            <v>satish.bajpai@srifincredit.com</v>
          </cell>
          <cell r="H17">
            <v>6394678514</v>
          </cell>
        </row>
        <row r="18">
          <cell r="A18" t="str">
            <v>508-Sher Singh Choudhary</v>
          </cell>
          <cell r="B18">
            <v>508</v>
          </cell>
          <cell r="C18" t="str">
            <v>Sher Singh Choudhary</v>
          </cell>
          <cell r="D18" t="str">
            <v>Regional Manager</v>
          </cell>
          <cell r="E18" t="str">
            <v>Operations-Field</v>
          </cell>
          <cell r="F18" t="str">
            <v>R102-Mathura</v>
          </cell>
          <cell r="G18" t="str">
            <v>shersingh.choudhary@srifincredit.com</v>
          </cell>
          <cell r="H18">
            <v>9518481091</v>
          </cell>
        </row>
        <row r="19">
          <cell r="A19" t="str">
            <v>29-Shivkant Sharma</v>
          </cell>
          <cell r="B19">
            <v>29</v>
          </cell>
          <cell r="C19" t="str">
            <v>Shivkant Sharma</v>
          </cell>
          <cell r="D19" t="str">
            <v>Area Manager</v>
          </cell>
          <cell r="E19" t="str">
            <v>Operations-Field</v>
          </cell>
          <cell r="F19" t="str">
            <v>B117-Tundla</v>
          </cell>
          <cell r="G19" t="str">
            <v>shivkant.sharma@srifincredit.com</v>
          </cell>
          <cell r="H19">
            <v>9012387198</v>
          </cell>
        </row>
        <row r="20">
          <cell r="A20" t="str">
            <v>1556-Sudhanshu Pradip Thakre</v>
          </cell>
          <cell r="B20">
            <v>1556</v>
          </cell>
          <cell r="C20" t="str">
            <v>Sudhanshu Pradip Thakre</v>
          </cell>
          <cell r="D20" t="str">
            <v>Area Manager</v>
          </cell>
          <cell r="E20" t="str">
            <v>Operations-Field</v>
          </cell>
          <cell r="F20" t="str">
            <v>B101-Ayodhya</v>
          </cell>
          <cell r="G20" t="str">
            <v>sudhanshuturicm@gmail.com</v>
          </cell>
          <cell r="H20">
            <v>7350681241</v>
          </cell>
        </row>
        <row r="21">
          <cell r="A21" t="str">
            <v>533-Sujeet Kumar</v>
          </cell>
          <cell r="B21">
            <v>533</v>
          </cell>
          <cell r="C21" t="str">
            <v>Sujeet Kumar</v>
          </cell>
          <cell r="D21" t="str">
            <v>Regional Manager</v>
          </cell>
          <cell r="E21" t="str">
            <v>Operations-Field</v>
          </cell>
          <cell r="F21" t="str">
            <v>R104-Muzaffarpur</v>
          </cell>
          <cell r="G21" t="str">
            <v>sujeet.kumar@srifincredit.com</v>
          </cell>
          <cell r="H21">
            <v>9031071809</v>
          </cell>
        </row>
        <row r="22">
          <cell r="A22" t="str">
            <v>13-T Satish Reddy</v>
          </cell>
          <cell r="B22">
            <v>13</v>
          </cell>
          <cell r="C22" t="str">
            <v>T Satish Reddy</v>
          </cell>
          <cell r="D22" t="str">
            <v>Assistant Vice President</v>
          </cell>
          <cell r="E22" t="str">
            <v>Operations-Field</v>
          </cell>
          <cell r="F22" t="str">
            <v>R103-Kalaburgi</v>
          </cell>
          <cell r="G22" t="str">
            <v>satish.reddy@srifincredit.com</v>
          </cell>
          <cell r="H22">
            <v>7760967688</v>
          </cell>
        </row>
        <row r="23">
          <cell r="A23" t="str">
            <v>74-Veeresh C Kalhol C</v>
          </cell>
          <cell r="B23">
            <v>74</v>
          </cell>
          <cell r="C23" t="str">
            <v>Veeresh C Kalhol C</v>
          </cell>
          <cell r="D23" t="str">
            <v>Regional Manager</v>
          </cell>
          <cell r="E23" t="str">
            <v>Operations-Field</v>
          </cell>
          <cell r="F23" t="str">
            <v>R103-Kalaburgi</v>
          </cell>
          <cell r="G23" t="str">
            <v>veeresh.c@srifincredit.com</v>
          </cell>
          <cell r="H23">
            <v>9620029202</v>
          </cell>
        </row>
        <row r="24">
          <cell r="A24" t="str">
            <v>1310-Vikash Kumar Chauhan</v>
          </cell>
          <cell r="B24">
            <v>1310</v>
          </cell>
          <cell r="C24" t="str">
            <v>Vikash Kumar Chauhan</v>
          </cell>
          <cell r="D24" t="str">
            <v>Area Manager</v>
          </cell>
          <cell r="E24" t="str">
            <v>Operations-Field</v>
          </cell>
          <cell r="F24" t="str">
            <v>B182-Purnea</v>
          </cell>
          <cell r="G24" t="str">
            <v>vikash.kumar@srifincredit.com</v>
          </cell>
          <cell r="H24">
            <v>7992281401</v>
          </cell>
        </row>
        <row r="25">
          <cell r="A25" t="str">
            <v>95-Vinod Kumar Dubey</v>
          </cell>
          <cell r="B25">
            <v>95</v>
          </cell>
          <cell r="C25" t="str">
            <v>Vinod Kumar Dubey</v>
          </cell>
          <cell r="D25" t="str">
            <v>Area Manager</v>
          </cell>
          <cell r="E25" t="str">
            <v>Operations-Field</v>
          </cell>
          <cell r="F25" t="str">
            <v>B111-Gorakhpur</v>
          </cell>
          <cell r="G25" t="str">
            <v>vinodkumar.dubey@srifincredit.com</v>
          </cell>
          <cell r="H25">
            <v>7355696588</v>
          </cell>
        </row>
        <row r="26">
          <cell r="A26" t="str">
            <v>821-Yogendra Kumar</v>
          </cell>
          <cell r="B26">
            <v>821</v>
          </cell>
          <cell r="C26" t="str">
            <v>Yogendra Kumar</v>
          </cell>
          <cell r="D26" t="str">
            <v>Area Manager</v>
          </cell>
          <cell r="E26" t="str">
            <v>Operations-Field</v>
          </cell>
          <cell r="F26" t="str">
            <v>B157-Mawana</v>
          </cell>
          <cell r="G26" t="str">
            <v>yogendra.kumar@srifincredit.com</v>
          </cell>
          <cell r="H26">
            <v>8954026329</v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5">
        <row r="1">
          <cell r="E1" t="str">
            <v>reference_branch</v>
          </cell>
          <cell r="F1" t="str">
            <v>location_update</v>
          </cell>
          <cell r="G1" t="str">
            <v>location_lat</v>
          </cell>
          <cell r="H1" t="str">
            <v>location_long</v>
          </cell>
        </row>
        <row r="2">
          <cell r="F2" t="b">
            <v>1</v>
          </cell>
          <cell r="G2">
            <v>28.38</v>
          </cell>
          <cell r="H2">
            <v>77.063000000000002</v>
          </cell>
        </row>
        <row r="3">
          <cell r="E3" t="str">
            <v>B101</v>
          </cell>
          <cell r="F3" t="b">
            <v>1</v>
          </cell>
          <cell r="G3">
            <v>26.733958000000001</v>
          </cell>
          <cell r="H3">
            <v>83.387859000000006</v>
          </cell>
        </row>
        <row r="4">
          <cell r="E4" t="str">
            <v>B102</v>
          </cell>
          <cell r="F4" t="b">
            <v>1</v>
          </cell>
          <cell r="G4">
            <v>27.569523</v>
          </cell>
          <cell r="H4">
            <v>78.061367000000004</v>
          </cell>
        </row>
        <row r="5">
          <cell r="E5" t="str">
            <v>B103</v>
          </cell>
        </row>
        <row r="6">
          <cell r="E6" t="str">
            <v>B104</v>
          </cell>
        </row>
        <row r="7">
          <cell r="E7" t="str">
            <v>B105</v>
          </cell>
          <cell r="F7" t="b">
            <v>1</v>
          </cell>
          <cell r="G7">
            <v>27.466560999999999</v>
          </cell>
          <cell r="H7">
            <v>78.29477</v>
          </cell>
        </row>
        <row r="8">
          <cell r="E8" t="str">
            <v>B106</v>
          </cell>
        </row>
        <row r="9">
          <cell r="E9" t="str">
            <v>B107</v>
          </cell>
          <cell r="F9" t="b">
            <v>1</v>
          </cell>
          <cell r="G9">
            <v>25.352885000000001</v>
          </cell>
          <cell r="H9">
            <v>82.949811999999994</v>
          </cell>
        </row>
        <row r="10">
          <cell r="E10" t="str">
            <v>B108</v>
          </cell>
          <cell r="F10" t="b">
            <v>1</v>
          </cell>
          <cell r="G10">
            <v>17.335099</v>
          </cell>
          <cell r="H10">
            <v>76.862324000000001</v>
          </cell>
        </row>
        <row r="11">
          <cell r="E11" t="str">
            <v>B109</v>
          </cell>
          <cell r="F11" t="b">
            <v>1</v>
          </cell>
          <cell r="G11">
            <v>17.845461</v>
          </cell>
          <cell r="H11">
            <v>76.940213</v>
          </cell>
        </row>
        <row r="12">
          <cell r="E12" t="str">
            <v>B110</v>
          </cell>
          <cell r="F12" t="b">
            <v>1</v>
          </cell>
          <cell r="G12">
            <v>26.151980999999999</v>
          </cell>
          <cell r="H12">
            <v>85.891952000000003</v>
          </cell>
        </row>
        <row r="13">
          <cell r="E13" t="str">
            <v>B111</v>
          </cell>
          <cell r="F13" t="b">
            <v>1</v>
          </cell>
          <cell r="G13">
            <v>26.734817</v>
          </cell>
          <cell r="H13">
            <v>83.388039000000006</v>
          </cell>
        </row>
        <row r="14">
          <cell r="E14" t="str">
            <v>B112</v>
          </cell>
          <cell r="F14" t="b">
            <v>1</v>
          </cell>
          <cell r="G14">
            <v>26.202072000000001</v>
          </cell>
          <cell r="H14">
            <v>86.068990999999997</v>
          </cell>
        </row>
        <row r="15">
          <cell r="E15" t="str">
            <v>B113</v>
          </cell>
          <cell r="F15" t="b">
            <v>1</v>
          </cell>
          <cell r="G15">
            <v>26.639914000000001</v>
          </cell>
          <cell r="H15">
            <v>83.592429999999993</v>
          </cell>
        </row>
        <row r="16">
          <cell r="E16" t="str">
            <v>B114</v>
          </cell>
          <cell r="F16" t="b">
            <v>1</v>
          </cell>
          <cell r="G16">
            <v>16.748702000000002</v>
          </cell>
          <cell r="H16">
            <v>77.142453000000003</v>
          </cell>
        </row>
        <row r="17">
          <cell r="E17" t="str">
            <v>B115</v>
          </cell>
          <cell r="F17" t="b">
            <v>1</v>
          </cell>
          <cell r="G17">
            <v>16.803000999999998</v>
          </cell>
          <cell r="H17">
            <v>75.717510000000004</v>
          </cell>
        </row>
        <row r="18">
          <cell r="E18" t="str">
            <v>B116</v>
          </cell>
          <cell r="F18" t="b">
            <v>1</v>
          </cell>
          <cell r="G18">
            <v>26.360097</v>
          </cell>
          <cell r="H18">
            <v>86.493730999999997</v>
          </cell>
        </row>
        <row r="19">
          <cell r="E19" t="str">
            <v>B117</v>
          </cell>
          <cell r="F19" t="b">
            <v>1</v>
          </cell>
          <cell r="G19">
            <v>27.227663</v>
          </cell>
          <cell r="H19">
            <v>78.230496000000002</v>
          </cell>
        </row>
        <row r="20">
          <cell r="E20" t="str">
            <v>B118</v>
          </cell>
          <cell r="F20" t="b">
            <v>1</v>
          </cell>
          <cell r="G20">
            <v>27.913740000000001</v>
          </cell>
          <cell r="H20">
            <v>78.112075000000004</v>
          </cell>
        </row>
        <row r="21">
          <cell r="E21" t="str">
            <v>B119</v>
          </cell>
          <cell r="F21" t="b">
            <v>1</v>
          </cell>
          <cell r="G21">
            <v>26.386272000000002</v>
          </cell>
          <cell r="H21">
            <v>85.503003000000007</v>
          </cell>
        </row>
        <row r="22">
          <cell r="E22" t="str">
            <v>B120</v>
          </cell>
          <cell r="F22" t="b">
            <v>1</v>
          </cell>
          <cell r="G22">
            <v>17.579477000000001</v>
          </cell>
          <cell r="H22">
            <v>76.968806000000001</v>
          </cell>
        </row>
        <row r="23">
          <cell r="E23" t="str">
            <v>B121</v>
          </cell>
          <cell r="F23" t="b">
            <v>1</v>
          </cell>
          <cell r="G23">
            <v>14.805707999999999</v>
          </cell>
          <cell r="H23">
            <v>75.393630000000002</v>
          </cell>
        </row>
        <row r="24">
          <cell r="E24" t="str">
            <v>B122</v>
          </cell>
        </row>
        <row r="25">
          <cell r="E25" t="str">
            <v>B123</v>
          </cell>
          <cell r="F25" t="b">
            <v>1</v>
          </cell>
          <cell r="G25">
            <v>27.176020000000001</v>
          </cell>
          <cell r="H25">
            <v>83.871323000000004</v>
          </cell>
        </row>
        <row r="26">
          <cell r="E26" t="str">
            <v>B124</v>
          </cell>
        </row>
        <row r="27">
          <cell r="E27" t="str">
            <v>B125</v>
          </cell>
          <cell r="F27" t="b">
            <v>1</v>
          </cell>
          <cell r="G27">
            <v>26.929506</v>
          </cell>
          <cell r="H27">
            <v>83.711195000000004</v>
          </cell>
        </row>
        <row r="28">
          <cell r="E28" t="str">
            <v>B126</v>
          </cell>
          <cell r="F28" t="b">
            <v>1</v>
          </cell>
          <cell r="G28">
            <v>27.265993000000002</v>
          </cell>
          <cell r="H28">
            <v>83.085115999999999</v>
          </cell>
        </row>
        <row r="29">
          <cell r="E29" t="str">
            <v>B127</v>
          </cell>
        </row>
        <row r="30">
          <cell r="E30" t="str">
            <v>B128</v>
          </cell>
        </row>
        <row r="31">
          <cell r="E31" t="str">
            <v>B129</v>
          </cell>
        </row>
        <row r="32">
          <cell r="E32" t="str">
            <v>B130</v>
          </cell>
          <cell r="F32" t="b">
            <v>1</v>
          </cell>
          <cell r="G32">
            <v>15.887513</v>
          </cell>
          <cell r="H32">
            <v>74.548721999999998</v>
          </cell>
        </row>
        <row r="33">
          <cell r="E33" t="str">
            <v>B131</v>
          </cell>
          <cell r="F33" t="b">
            <v>1</v>
          </cell>
          <cell r="G33">
            <v>26.065439000000001</v>
          </cell>
          <cell r="H33">
            <v>86.150532999999996</v>
          </cell>
        </row>
        <row r="34">
          <cell r="E34" t="str">
            <v>B132</v>
          </cell>
        </row>
        <row r="35">
          <cell r="E35" t="str">
            <v>B133</v>
          </cell>
          <cell r="F35" t="b">
            <v>1</v>
          </cell>
          <cell r="G35">
            <v>27.311243000000001</v>
          </cell>
          <cell r="H35">
            <v>83.734689000000003</v>
          </cell>
        </row>
        <row r="36">
          <cell r="E36" t="str">
            <v>B134</v>
          </cell>
        </row>
        <row r="37">
          <cell r="E37" t="str">
            <v>B135</v>
          </cell>
        </row>
        <row r="38">
          <cell r="E38" t="str">
            <v>B136</v>
          </cell>
        </row>
        <row r="39">
          <cell r="E39" t="str">
            <v>B137</v>
          </cell>
          <cell r="F39" t="b">
            <v>1</v>
          </cell>
          <cell r="G39">
            <v>26.934149000000001</v>
          </cell>
          <cell r="H39">
            <v>78.402174000000002</v>
          </cell>
        </row>
        <row r="40">
          <cell r="E40" t="str">
            <v>B138</v>
          </cell>
        </row>
        <row r="41">
          <cell r="E41" t="str">
            <v>B139</v>
          </cell>
        </row>
        <row r="42">
          <cell r="E42" t="str">
            <v>B140</v>
          </cell>
          <cell r="F42" t="b">
            <v>1</v>
          </cell>
          <cell r="G42">
            <v>17.698131</v>
          </cell>
          <cell r="H42">
            <v>77.214085999999995</v>
          </cell>
        </row>
        <row r="43">
          <cell r="E43" t="str">
            <v>B141</v>
          </cell>
          <cell r="F43" t="b">
            <v>1</v>
          </cell>
          <cell r="G43">
            <v>16.185925000000001</v>
          </cell>
          <cell r="H43">
            <v>75.619062999999997</v>
          </cell>
        </row>
        <row r="44">
          <cell r="E44" t="str">
            <v>B142</v>
          </cell>
          <cell r="F44" t="b">
            <v>1</v>
          </cell>
          <cell r="G44">
            <v>16.160616999999998</v>
          </cell>
          <cell r="H44">
            <v>74.813969</v>
          </cell>
        </row>
        <row r="45">
          <cell r="E45" t="str">
            <v>B143</v>
          </cell>
          <cell r="F45" t="b">
            <v>1</v>
          </cell>
          <cell r="G45">
            <v>14.44774</v>
          </cell>
          <cell r="H45">
            <v>75.903103000000002</v>
          </cell>
        </row>
        <row r="46">
          <cell r="E46" t="str">
            <v>B144</v>
          </cell>
          <cell r="F46" t="b">
            <v>1</v>
          </cell>
          <cell r="G46">
            <v>15.392739000000001</v>
          </cell>
          <cell r="H46">
            <v>75.072935000000001</v>
          </cell>
        </row>
        <row r="47">
          <cell r="E47" t="str">
            <v>B145</v>
          </cell>
          <cell r="F47" t="b">
            <v>1</v>
          </cell>
          <cell r="G47">
            <v>27.138849</v>
          </cell>
          <cell r="H47">
            <v>77.779398</v>
          </cell>
        </row>
        <row r="48">
          <cell r="E48" t="str">
            <v>B146</v>
          </cell>
          <cell r="F48" t="b">
            <v>1</v>
          </cell>
          <cell r="G48">
            <v>16.692340999999999</v>
          </cell>
          <cell r="H48">
            <v>76.848215999999994</v>
          </cell>
        </row>
        <row r="49">
          <cell r="E49" t="str">
            <v>B147</v>
          </cell>
          <cell r="F49" t="b">
            <v>1</v>
          </cell>
          <cell r="G49">
            <v>14.607494000000001</v>
          </cell>
          <cell r="H49">
            <v>75.636339000000007</v>
          </cell>
        </row>
        <row r="50">
          <cell r="E50" t="str">
            <v>B148</v>
          </cell>
          <cell r="F50" t="b">
            <v>1</v>
          </cell>
          <cell r="G50">
            <v>26.302434000000002</v>
          </cell>
          <cell r="H50">
            <v>84.925123999999997</v>
          </cell>
        </row>
        <row r="51">
          <cell r="E51" t="str">
            <v>B149</v>
          </cell>
          <cell r="F51" t="b">
            <v>1</v>
          </cell>
          <cell r="G51">
            <v>25.764240000000001</v>
          </cell>
          <cell r="H51">
            <v>86.015327999999997</v>
          </cell>
        </row>
        <row r="52">
          <cell r="E52" t="str">
            <v>B150</v>
          </cell>
          <cell r="F52" t="b">
            <v>1</v>
          </cell>
          <cell r="G52">
            <v>26.511811000000002</v>
          </cell>
          <cell r="H52">
            <v>85.296870999999996</v>
          </cell>
        </row>
        <row r="53">
          <cell r="E53" t="str">
            <v>B151</v>
          </cell>
          <cell r="F53" t="b">
            <v>1</v>
          </cell>
          <cell r="G53">
            <v>26.211660999999999</v>
          </cell>
          <cell r="H53">
            <v>85.294358000000003</v>
          </cell>
        </row>
        <row r="54">
          <cell r="E54" t="str">
            <v>B152</v>
          </cell>
          <cell r="F54" t="b">
            <v>1</v>
          </cell>
          <cell r="G54">
            <v>25.04213</v>
          </cell>
          <cell r="H54">
            <v>78.422792999999999</v>
          </cell>
        </row>
        <row r="55">
          <cell r="E55" t="str">
            <v>B153</v>
          </cell>
          <cell r="F55" t="b">
            <v>1</v>
          </cell>
          <cell r="G55">
            <v>26.609649999999998</v>
          </cell>
          <cell r="H55">
            <v>85.526314999999997</v>
          </cell>
        </row>
        <row r="56">
          <cell r="E56" t="str">
            <v>B154</v>
          </cell>
        </row>
        <row r="57">
          <cell r="E57" t="str">
            <v>B155</v>
          </cell>
          <cell r="F57" t="b">
            <v>1</v>
          </cell>
          <cell r="G57">
            <v>25.867989000000001</v>
          </cell>
          <cell r="H57">
            <v>85.794167999999999</v>
          </cell>
        </row>
        <row r="58">
          <cell r="E58" t="str">
            <v>B156</v>
          </cell>
          <cell r="F58" t="b">
            <v>1</v>
          </cell>
          <cell r="G58">
            <v>28.009170999999998</v>
          </cell>
          <cell r="H58">
            <v>79.147897999999998</v>
          </cell>
        </row>
        <row r="59">
          <cell r="E59" t="str">
            <v>B157</v>
          </cell>
        </row>
        <row r="60">
          <cell r="E60" t="str">
            <v>B158</v>
          </cell>
          <cell r="F60" t="b">
            <v>1</v>
          </cell>
          <cell r="G60">
            <v>15.594206</v>
          </cell>
          <cell r="H60">
            <v>74.778142000000003</v>
          </cell>
        </row>
        <row r="61">
          <cell r="E61" t="str">
            <v>B159</v>
          </cell>
          <cell r="F61" t="b">
            <v>1</v>
          </cell>
          <cell r="G61">
            <v>27.021815</v>
          </cell>
          <cell r="H61">
            <v>78.308195999999995</v>
          </cell>
        </row>
        <row r="62">
          <cell r="E62" t="str">
            <v>B160</v>
          </cell>
        </row>
        <row r="63">
          <cell r="E63" t="str">
            <v>B161</v>
          </cell>
        </row>
        <row r="64">
          <cell r="E64" t="str">
            <v>B162</v>
          </cell>
        </row>
        <row r="65">
          <cell r="E65" t="str">
            <v>B163</v>
          </cell>
        </row>
        <row r="66">
          <cell r="E66" t="str">
            <v>B164</v>
          </cell>
        </row>
        <row r="67">
          <cell r="E67" t="str">
            <v>B165</v>
          </cell>
          <cell r="F67" t="b">
            <v>1</v>
          </cell>
          <cell r="G67">
            <v>16.055125</v>
          </cell>
          <cell r="H67">
            <v>76.05847</v>
          </cell>
        </row>
        <row r="68">
          <cell r="E68" t="str">
            <v>B166</v>
          </cell>
          <cell r="F68" t="b">
            <v>1</v>
          </cell>
          <cell r="G68">
            <v>23.786221000000001</v>
          </cell>
          <cell r="H68">
            <v>86.504735999999994</v>
          </cell>
        </row>
        <row r="69">
          <cell r="E69" t="str">
            <v>B167</v>
          </cell>
          <cell r="F69" t="b">
            <v>1</v>
          </cell>
          <cell r="G69">
            <v>16.511333</v>
          </cell>
          <cell r="H69">
            <v>75.270231999999993</v>
          </cell>
        </row>
        <row r="70">
          <cell r="E70" t="str">
            <v>B168</v>
          </cell>
        </row>
        <row r="71">
          <cell r="E71" t="str">
            <v>B169</v>
          </cell>
          <cell r="F71" t="b">
            <v>1</v>
          </cell>
          <cell r="G71">
            <v>24.422499999999999</v>
          </cell>
          <cell r="H71">
            <v>85.985830000000007</v>
          </cell>
        </row>
        <row r="72">
          <cell r="E72" t="str">
            <v>B170</v>
          </cell>
        </row>
        <row r="73">
          <cell r="E73" t="str">
            <v>B171</v>
          </cell>
          <cell r="F73" t="b">
            <v>1</v>
          </cell>
          <cell r="G73">
            <v>26.290658000000001</v>
          </cell>
          <cell r="H73">
            <v>87.273505999999998</v>
          </cell>
        </row>
        <row r="74">
          <cell r="E74" t="str">
            <v>B172</v>
          </cell>
          <cell r="F74" t="b">
            <v>1</v>
          </cell>
          <cell r="G74">
            <v>26.081078000000002</v>
          </cell>
          <cell r="H74">
            <v>87.240590999999995</v>
          </cell>
        </row>
        <row r="75">
          <cell r="E75" t="str">
            <v>B173</v>
          </cell>
          <cell r="F75" t="b">
            <v>1</v>
          </cell>
          <cell r="G75">
            <v>26.704014999999998</v>
          </cell>
          <cell r="H75">
            <v>77.879097999999999</v>
          </cell>
        </row>
        <row r="76">
          <cell r="E76" t="str">
            <v>B174</v>
          </cell>
          <cell r="F76" t="b">
            <v>1</v>
          </cell>
          <cell r="G76">
            <v>27.168036000000001</v>
          </cell>
          <cell r="H76">
            <v>82.935816000000003</v>
          </cell>
        </row>
        <row r="77">
          <cell r="E77" t="str">
            <v>B175</v>
          </cell>
          <cell r="F77" t="b">
            <v>1</v>
          </cell>
          <cell r="G77">
            <v>28.833120000000001</v>
          </cell>
          <cell r="H77">
            <v>78.466249000000005</v>
          </cell>
        </row>
        <row r="78">
          <cell r="E78" t="str">
            <v>B176</v>
          </cell>
          <cell r="F78" t="b">
            <v>1</v>
          </cell>
          <cell r="G78">
            <v>23.071753999999999</v>
          </cell>
          <cell r="H78">
            <v>85.282628000000003</v>
          </cell>
        </row>
        <row r="79">
          <cell r="E79" t="str">
            <v>B177</v>
          </cell>
          <cell r="F79" t="b">
            <v>1</v>
          </cell>
          <cell r="G79">
            <v>29.451332000000001</v>
          </cell>
          <cell r="H79">
            <v>77.293869000000001</v>
          </cell>
        </row>
        <row r="80">
          <cell r="E80" t="str">
            <v>B178</v>
          </cell>
          <cell r="F80" t="b">
            <v>1</v>
          </cell>
          <cell r="G80">
            <v>26.309685000000002</v>
          </cell>
          <cell r="H80">
            <v>86.841053000000002</v>
          </cell>
        </row>
        <row r="81">
          <cell r="E81" t="str">
            <v>B179</v>
          </cell>
          <cell r="F81" t="b">
            <v>1</v>
          </cell>
          <cell r="G81">
            <v>25.739595999999999</v>
          </cell>
          <cell r="H81">
            <v>87.186498</v>
          </cell>
        </row>
        <row r="82">
          <cell r="E82" t="str">
            <v>B180</v>
          </cell>
          <cell r="F82" t="b">
            <v>1</v>
          </cell>
          <cell r="G82">
            <v>14.520545</v>
          </cell>
          <cell r="H82">
            <v>76.341652999999994</v>
          </cell>
        </row>
        <row r="83">
          <cell r="E83" t="str">
            <v>B181</v>
          </cell>
          <cell r="F83" t="b">
            <v>1</v>
          </cell>
          <cell r="G83">
            <v>28.391345999999999</v>
          </cell>
          <cell r="H83">
            <v>79.454082999999997</v>
          </cell>
        </row>
        <row r="84">
          <cell r="E84" t="str">
            <v>B182</v>
          </cell>
          <cell r="F84" t="b">
            <v>1</v>
          </cell>
          <cell r="G84">
            <v>25.766949</v>
          </cell>
          <cell r="H84">
            <v>87.483581000000001</v>
          </cell>
        </row>
        <row r="85">
          <cell r="E85" t="str">
            <v>B183</v>
          </cell>
        </row>
        <row r="86">
          <cell r="E86" t="str">
            <v>B184</v>
          </cell>
          <cell r="F86" t="b">
            <v>1</v>
          </cell>
          <cell r="G86">
            <v>25.873550000000002</v>
          </cell>
          <cell r="H86">
            <v>86.577562999999998</v>
          </cell>
        </row>
        <row r="87">
          <cell r="E87" t="str">
            <v>B185</v>
          </cell>
          <cell r="F87" t="b">
            <v>1</v>
          </cell>
          <cell r="G87">
            <v>27.818441</v>
          </cell>
          <cell r="H87">
            <v>78.660269999999997</v>
          </cell>
        </row>
        <row r="88">
          <cell r="E88" t="str">
            <v>B186</v>
          </cell>
          <cell r="F88" t="b">
            <v>1</v>
          </cell>
          <cell r="G88">
            <v>28.009163000000001</v>
          </cell>
          <cell r="H88">
            <v>79.147830999999996</v>
          </cell>
        </row>
        <row r="89">
          <cell r="E89" t="str">
            <v>B187</v>
          </cell>
        </row>
        <row r="90">
          <cell r="E90" t="str">
            <v>B188</v>
          </cell>
          <cell r="F90" t="b">
            <v>1</v>
          </cell>
          <cell r="G90">
            <v>29.292223</v>
          </cell>
          <cell r="H90">
            <v>78.517099000000002</v>
          </cell>
        </row>
        <row r="91">
          <cell r="E91" t="str">
            <v>B189</v>
          </cell>
          <cell r="F91" t="b">
            <v>1</v>
          </cell>
          <cell r="G91">
            <v>25.042110999999998</v>
          </cell>
          <cell r="H91">
            <v>78.422827999999996</v>
          </cell>
        </row>
        <row r="92">
          <cell r="E92" t="str">
            <v>B190</v>
          </cell>
          <cell r="F92" t="b">
            <v>1</v>
          </cell>
          <cell r="G92">
            <v>26.65183</v>
          </cell>
          <cell r="H92">
            <v>77.621489999999994</v>
          </cell>
        </row>
      </sheetData>
      <sheetData sheetId="6">
        <row r="1">
          <cell r="B1" t="str">
            <v>Branch ID</v>
          </cell>
          <cell r="C1" t="str">
            <v>Latitude</v>
          </cell>
          <cell r="D1" t="str">
            <v>Longitude</v>
          </cell>
        </row>
        <row r="2">
          <cell r="B2" t="str">
            <v>B101</v>
          </cell>
          <cell r="C2">
            <v>26.750976000000001</v>
          </cell>
          <cell r="D2">
            <v>82.133055900000002</v>
          </cell>
        </row>
        <row r="3">
          <cell r="B3" t="str">
            <v>B102</v>
          </cell>
          <cell r="C3">
            <v>27.569599</v>
          </cell>
          <cell r="D3">
            <v>78.0613381</v>
          </cell>
        </row>
        <row r="4">
          <cell r="B4" t="str">
            <v>B103</v>
          </cell>
          <cell r="C4">
            <v>27.555697200000001</v>
          </cell>
          <cell r="D4">
            <v>81.599887300000006</v>
          </cell>
        </row>
        <row r="5">
          <cell r="B5" t="str">
            <v>B104</v>
          </cell>
          <cell r="C5">
            <v>27.4361386</v>
          </cell>
          <cell r="D5">
            <v>82.175946300000007</v>
          </cell>
        </row>
        <row r="6">
          <cell r="B6" t="str">
            <v>B105</v>
          </cell>
          <cell r="C6">
            <v>27.466723000000002</v>
          </cell>
          <cell r="D6">
            <v>78.294726499999996</v>
          </cell>
        </row>
        <row r="7">
          <cell r="B7" t="str">
            <v>B106</v>
          </cell>
          <cell r="C7">
            <v>26.161699200000001</v>
          </cell>
          <cell r="D7">
            <v>83.686896399999995</v>
          </cell>
        </row>
        <row r="8">
          <cell r="B8" t="str">
            <v>B107</v>
          </cell>
          <cell r="C8">
            <v>25.36473895</v>
          </cell>
          <cell r="D8">
            <v>82.934521340000003</v>
          </cell>
        </row>
        <row r="9">
          <cell r="B9" t="str">
            <v>B108</v>
          </cell>
          <cell r="C9">
            <v>17.312193000000001</v>
          </cell>
          <cell r="D9">
            <v>76.868262000000001</v>
          </cell>
        </row>
        <row r="10">
          <cell r="B10" t="str">
            <v>B109</v>
          </cell>
          <cell r="C10">
            <v>17.845656000000002</v>
          </cell>
          <cell r="D10">
            <v>76.940452699999994</v>
          </cell>
        </row>
        <row r="11">
          <cell r="B11" t="str">
            <v>B110</v>
          </cell>
          <cell r="C11">
            <v>26.170590000000001</v>
          </cell>
          <cell r="D11">
            <v>85.909239999999997</v>
          </cell>
        </row>
        <row r="12">
          <cell r="B12" t="str">
            <v>B111</v>
          </cell>
          <cell r="C12">
            <v>26.734861800000001</v>
          </cell>
          <cell r="D12">
            <v>83.387603400000003</v>
          </cell>
        </row>
        <row r="13">
          <cell r="B13" t="str">
            <v>B112</v>
          </cell>
          <cell r="C13">
            <v>26.203459500000001</v>
          </cell>
          <cell r="D13">
            <v>86.069102900000004</v>
          </cell>
        </row>
        <row r="14">
          <cell r="B14" t="str">
            <v>B113</v>
          </cell>
          <cell r="C14">
            <v>26.638951500000001</v>
          </cell>
          <cell r="D14">
            <v>83.593092799999994</v>
          </cell>
        </row>
        <row r="15">
          <cell r="B15" t="str">
            <v>B114</v>
          </cell>
          <cell r="C15">
            <v>16.747715500000002</v>
          </cell>
          <cell r="D15">
            <v>77.145037700000003</v>
          </cell>
        </row>
        <row r="16">
          <cell r="B16" t="str">
            <v>B115</v>
          </cell>
          <cell r="C16">
            <v>16.803011000000001</v>
          </cell>
          <cell r="D16">
            <v>75.717536999999993</v>
          </cell>
        </row>
        <row r="17">
          <cell r="B17" t="str">
            <v>B116</v>
          </cell>
          <cell r="C17">
            <v>26.359919999999999</v>
          </cell>
          <cell r="D17">
            <v>86.494003000000006</v>
          </cell>
        </row>
        <row r="18">
          <cell r="B18" t="str">
            <v>B117</v>
          </cell>
          <cell r="C18">
            <v>27.227812</v>
          </cell>
          <cell r="D18">
            <v>78.230427000000006</v>
          </cell>
        </row>
        <row r="19">
          <cell r="B19" t="str">
            <v>B118</v>
          </cell>
          <cell r="C19">
            <v>27.9150648</v>
          </cell>
          <cell r="D19">
            <v>78.113500400000007</v>
          </cell>
        </row>
        <row r="20">
          <cell r="B20" t="str">
            <v>B119</v>
          </cell>
          <cell r="C20">
            <v>26.385127000000001</v>
          </cell>
          <cell r="D20">
            <v>85.504163000000005</v>
          </cell>
        </row>
        <row r="21">
          <cell r="B21" t="str">
            <v>B120</v>
          </cell>
          <cell r="C21">
            <v>17.578289999999999</v>
          </cell>
          <cell r="D21">
            <v>76.976349999999996</v>
          </cell>
        </row>
        <row r="22">
          <cell r="B22" t="str">
            <v>B121</v>
          </cell>
          <cell r="C22">
            <v>14.805785999999999</v>
          </cell>
          <cell r="D22">
            <v>75.393702000000005</v>
          </cell>
        </row>
        <row r="23">
          <cell r="B23" t="str">
            <v>B122</v>
          </cell>
          <cell r="C23">
            <v>27.526017</v>
          </cell>
          <cell r="D23">
            <v>81.974198999999999</v>
          </cell>
        </row>
        <row r="24">
          <cell r="B24" t="str">
            <v>B123</v>
          </cell>
          <cell r="C24">
            <v>27.175882999999999</v>
          </cell>
          <cell r="D24">
            <v>83.873463000000001</v>
          </cell>
        </row>
        <row r="25">
          <cell r="B25" t="str">
            <v>B124</v>
          </cell>
          <cell r="C25">
            <v>26.453199999999999</v>
          </cell>
          <cell r="D25">
            <v>83.259618000000003</v>
          </cell>
        </row>
        <row r="26">
          <cell r="B26" t="str">
            <v>B125</v>
          </cell>
          <cell r="C26">
            <v>26.929438000000001</v>
          </cell>
          <cell r="D26">
            <v>83.711337</v>
          </cell>
        </row>
        <row r="27">
          <cell r="B27" t="str">
            <v>B126</v>
          </cell>
          <cell r="C27">
            <v>27.265948000000002</v>
          </cell>
          <cell r="D27">
            <v>83.084897999999995</v>
          </cell>
        </row>
        <row r="28">
          <cell r="B28" t="str">
            <v>B127</v>
          </cell>
          <cell r="C28">
            <v>26.9436462</v>
          </cell>
          <cell r="D28">
            <v>81.9944804</v>
          </cell>
        </row>
        <row r="29">
          <cell r="B29" t="str">
            <v>B128</v>
          </cell>
          <cell r="C29">
            <v>25.216421</v>
          </cell>
          <cell r="D29">
            <v>80.884440999999995</v>
          </cell>
        </row>
        <row r="30">
          <cell r="B30" t="str">
            <v>B129</v>
          </cell>
          <cell r="C30">
            <v>25.301537</v>
          </cell>
          <cell r="D30">
            <v>79.898517999999996</v>
          </cell>
        </row>
        <row r="31">
          <cell r="B31" t="str">
            <v>B130</v>
          </cell>
          <cell r="C31">
            <v>15.888044000000001</v>
          </cell>
          <cell r="D31">
            <v>74.549251999999996</v>
          </cell>
        </row>
        <row r="32">
          <cell r="B32" t="str">
            <v>B131</v>
          </cell>
          <cell r="C32">
            <v>26.061786000000001</v>
          </cell>
          <cell r="D32">
            <v>86.149653999999998</v>
          </cell>
        </row>
        <row r="33">
          <cell r="B33" t="str">
            <v>B132</v>
          </cell>
          <cell r="C33">
            <v>25.489355</v>
          </cell>
          <cell r="D33">
            <v>80.354125999999994</v>
          </cell>
        </row>
        <row r="34">
          <cell r="B34" t="str">
            <v>B133</v>
          </cell>
          <cell r="C34">
            <v>27.309857000000001</v>
          </cell>
          <cell r="D34">
            <v>83.732046999999994</v>
          </cell>
        </row>
        <row r="35">
          <cell r="B35" t="str">
            <v>B134</v>
          </cell>
          <cell r="C35">
            <v>25.952853999999999</v>
          </cell>
          <cell r="D35">
            <v>80.152437000000006</v>
          </cell>
        </row>
        <row r="36">
          <cell r="B36" t="str">
            <v>B135</v>
          </cell>
          <cell r="C36">
            <v>25.284828000000001</v>
          </cell>
          <cell r="D36">
            <v>82.437764999999999</v>
          </cell>
        </row>
        <row r="37">
          <cell r="B37" t="str">
            <v>B136</v>
          </cell>
          <cell r="C37">
            <v>27.860016000000002</v>
          </cell>
          <cell r="D37">
            <v>81.507696999999993</v>
          </cell>
        </row>
        <row r="38">
          <cell r="B38" t="str">
            <v>B137</v>
          </cell>
          <cell r="C38">
            <v>27.4790867</v>
          </cell>
          <cell r="D38">
            <v>77.6432839</v>
          </cell>
        </row>
        <row r="39">
          <cell r="B39" t="str">
            <v>B138</v>
          </cell>
          <cell r="C39">
            <v>24.701474000000001</v>
          </cell>
          <cell r="D39">
            <v>78.418582000000001</v>
          </cell>
        </row>
        <row r="40">
          <cell r="B40" t="str">
            <v>B139</v>
          </cell>
          <cell r="C40">
            <v>25.465093</v>
          </cell>
          <cell r="D40">
            <v>78.531386999999995</v>
          </cell>
        </row>
        <row r="41">
          <cell r="B41" t="str">
            <v>B140</v>
          </cell>
          <cell r="C41">
            <v>17.69763</v>
          </cell>
          <cell r="D41">
            <v>77.215109999999996</v>
          </cell>
        </row>
        <row r="42">
          <cell r="B42" t="str">
            <v>B141</v>
          </cell>
          <cell r="C42">
            <v>16.160540000000001</v>
          </cell>
          <cell r="D42">
            <v>75.373580000000004</v>
          </cell>
        </row>
        <row r="43">
          <cell r="B43" t="str">
            <v>B142</v>
          </cell>
          <cell r="C43">
            <v>16.160827000000001</v>
          </cell>
          <cell r="D43">
            <v>74.814250000000001</v>
          </cell>
        </row>
        <row r="44">
          <cell r="B44" t="str">
            <v>B143</v>
          </cell>
          <cell r="C44">
            <v>14.447666999999999</v>
          </cell>
          <cell r="D44">
            <v>75.903002000000001</v>
          </cell>
        </row>
        <row r="45">
          <cell r="B45" t="str">
            <v>B144</v>
          </cell>
          <cell r="C45">
            <v>15.392704999999999</v>
          </cell>
          <cell r="D45">
            <v>75.072685000000007</v>
          </cell>
        </row>
        <row r="46">
          <cell r="B46" t="str">
            <v>B145</v>
          </cell>
          <cell r="C46">
            <v>27.138827599999999</v>
          </cell>
          <cell r="D46">
            <v>77.779289000000006</v>
          </cell>
        </row>
        <row r="47">
          <cell r="B47" t="str">
            <v>B146</v>
          </cell>
          <cell r="C47">
            <v>16.713650000000001</v>
          </cell>
          <cell r="D47">
            <v>76.831249999999997</v>
          </cell>
        </row>
        <row r="48">
          <cell r="B48" t="str">
            <v>B147</v>
          </cell>
          <cell r="C48">
            <v>14.607483</v>
          </cell>
          <cell r="D48">
            <v>75.636269999999996</v>
          </cell>
        </row>
        <row r="49">
          <cell r="B49" t="str">
            <v>B148</v>
          </cell>
          <cell r="C49">
            <v>26.302309999999999</v>
          </cell>
          <cell r="D49">
            <v>84.925210000000007</v>
          </cell>
        </row>
        <row r="50">
          <cell r="B50" t="str">
            <v>B149</v>
          </cell>
          <cell r="C50">
            <v>25.751524</v>
          </cell>
          <cell r="D50">
            <v>86.030597999999998</v>
          </cell>
        </row>
        <row r="51">
          <cell r="B51" t="str">
            <v>B150</v>
          </cell>
          <cell r="C51">
            <v>26.51174</v>
          </cell>
          <cell r="D51">
            <v>85.296760000000006</v>
          </cell>
        </row>
        <row r="52">
          <cell r="B52" t="str">
            <v>B151</v>
          </cell>
          <cell r="C52">
            <v>26.211639999999999</v>
          </cell>
          <cell r="D52">
            <v>85.294561999999999</v>
          </cell>
        </row>
        <row r="53">
          <cell r="B53" t="str">
            <v>B152</v>
          </cell>
          <cell r="C53">
            <v>26.578476999999999</v>
          </cell>
          <cell r="D53">
            <v>82.372033999999999</v>
          </cell>
        </row>
        <row r="54">
          <cell r="B54" t="str">
            <v>B153</v>
          </cell>
          <cell r="C54">
            <v>26.609735000000001</v>
          </cell>
          <cell r="D54">
            <v>85.526381999999998</v>
          </cell>
        </row>
        <row r="55">
          <cell r="B55" t="str">
            <v>B154</v>
          </cell>
          <cell r="C55">
            <v>28.279236999999998</v>
          </cell>
          <cell r="D55">
            <v>78.019042999999996</v>
          </cell>
        </row>
        <row r="56">
          <cell r="B56" t="str">
            <v>B155</v>
          </cell>
          <cell r="C56">
            <v>25.868067</v>
          </cell>
          <cell r="D56">
            <v>85.794195999999999</v>
          </cell>
        </row>
        <row r="57">
          <cell r="B57" t="str">
            <v>B156</v>
          </cell>
          <cell r="C57">
            <v>29.104465000000001</v>
          </cell>
          <cell r="D57">
            <v>77.257577999999995</v>
          </cell>
        </row>
        <row r="58">
          <cell r="B58" t="str">
            <v>B157</v>
          </cell>
          <cell r="C58">
            <v>29.101761</v>
          </cell>
          <cell r="D58">
            <v>77.912351999999998</v>
          </cell>
        </row>
        <row r="59">
          <cell r="B59" t="str">
            <v>B158</v>
          </cell>
          <cell r="C59">
            <v>15.5932899</v>
          </cell>
          <cell r="D59">
            <v>74.770460400000005</v>
          </cell>
        </row>
        <row r="60">
          <cell r="B60" t="str">
            <v>B159</v>
          </cell>
          <cell r="C60">
            <v>27.021782000000002</v>
          </cell>
          <cell r="D60">
            <v>78.308419999999998</v>
          </cell>
        </row>
        <row r="61">
          <cell r="B61" t="str">
            <v>B160</v>
          </cell>
          <cell r="C61">
            <v>28.625475000000002</v>
          </cell>
          <cell r="D61">
            <v>78.065696700000004</v>
          </cell>
        </row>
        <row r="62">
          <cell r="B62" t="str">
            <v>B161</v>
          </cell>
          <cell r="C62">
            <v>28.546735999999999</v>
          </cell>
          <cell r="D62">
            <v>79.210049999999995</v>
          </cell>
        </row>
        <row r="63">
          <cell r="B63" t="str">
            <v>B162</v>
          </cell>
          <cell r="C63">
            <v>27.846261999999999</v>
          </cell>
          <cell r="D63">
            <v>79.878947999999994</v>
          </cell>
        </row>
        <row r="64">
          <cell r="B64" t="str">
            <v>B163</v>
          </cell>
          <cell r="C64">
            <v>25.590654000000001</v>
          </cell>
          <cell r="D64">
            <v>82.599410000000006</v>
          </cell>
        </row>
        <row r="65">
          <cell r="B65" t="str">
            <v>B164</v>
          </cell>
          <cell r="C65">
            <v>15.41778</v>
          </cell>
          <cell r="D65">
            <v>75.636629999999997</v>
          </cell>
        </row>
        <row r="66">
          <cell r="B66" t="str">
            <v>B165</v>
          </cell>
          <cell r="C66">
            <v>16.054940299999998</v>
          </cell>
          <cell r="D66">
            <v>76.058550699999998</v>
          </cell>
        </row>
        <row r="67">
          <cell r="B67" t="str">
            <v>B166</v>
          </cell>
          <cell r="C67">
            <v>23.830950000000001</v>
          </cell>
          <cell r="D67">
            <v>86.526200000000003</v>
          </cell>
        </row>
        <row r="68">
          <cell r="B68" t="str">
            <v>B167</v>
          </cell>
          <cell r="C68">
            <v>16.511330000000001</v>
          </cell>
          <cell r="D68">
            <v>75.270219999999995</v>
          </cell>
        </row>
        <row r="69">
          <cell r="B69" t="str">
            <v>B168</v>
          </cell>
          <cell r="C69">
            <v>27.293244999999999</v>
          </cell>
          <cell r="D69">
            <v>81.115416999999994</v>
          </cell>
        </row>
        <row r="70">
          <cell r="B70" t="str">
            <v>B169</v>
          </cell>
          <cell r="C70">
            <v>24.422605000000001</v>
          </cell>
          <cell r="D70">
            <v>85.985726999999997</v>
          </cell>
        </row>
        <row r="71">
          <cell r="B71" t="str">
            <v>B170</v>
          </cell>
          <cell r="C71">
            <v>15.73272</v>
          </cell>
          <cell r="D71">
            <v>75.967789999999994</v>
          </cell>
        </row>
        <row r="72">
          <cell r="B72" t="str">
            <v>B171</v>
          </cell>
          <cell r="C72">
            <v>26.290717999999998</v>
          </cell>
          <cell r="D72">
            <v>87.273561000000001</v>
          </cell>
        </row>
        <row r="73">
          <cell r="B73" t="str">
            <v>B172</v>
          </cell>
          <cell r="C73">
            <v>26.081236000000001</v>
          </cell>
          <cell r="D73">
            <v>87.240622999999999</v>
          </cell>
        </row>
        <row r="74">
          <cell r="B74" t="str">
            <v>B173</v>
          </cell>
          <cell r="C74">
            <v>26.704529699999998</v>
          </cell>
          <cell r="D74">
            <v>77.877285700000002</v>
          </cell>
        </row>
        <row r="75">
          <cell r="B75" t="str">
            <v>B174</v>
          </cell>
          <cell r="C75">
            <v>27.167945</v>
          </cell>
          <cell r="D75">
            <v>82.934601939999993</v>
          </cell>
        </row>
        <row r="76">
          <cell r="B76" t="str">
            <v>B175</v>
          </cell>
          <cell r="C76">
            <v>28.833200999999999</v>
          </cell>
          <cell r="D76">
            <v>78.466539999999995</v>
          </cell>
        </row>
        <row r="77">
          <cell r="B77" t="str">
            <v>B176</v>
          </cell>
          <cell r="C77">
            <v>23.071739000000001</v>
          </cell>
          <cell r="D77">
            <v>85.282807000000005</v>
          </cell>
        </row>
        <row r="78">
          <cell r="B78" t="str">
            <v>B177</v>
          </cell>
          <cell r="C78">
            <v>29.451481999999999</v>
          </cell>
          <cell r="D78">
            <v>77.293548000000001</v>
          </cell>
        </row>
        <row r="79">
          <cell r="B79" t="str">
            <v>B178</v>
          </cell>
          <cell r="C79">
            <v>26.309636000000001</v>
          </cell>
          <cell r="D79">
            <v>86.841271000000006</v>
          </cell>
        </row>
        <row r="80">
          <cell r="B80" t="str">
            <v>B179</v>
          </cell>
          <cell r="C80">
            <v>25.739574000000001</v>
          </cell>
          <cell r="D80">
            <v>87.186453839999999</v>
          </cell>
        </row>
        <row r="81">
          <cell r="B81" t="str">
            <v>B180</v>
          </cell>
          <cell r="C81">
            <v>14.520784000000001</v>
          </cell>
          <cell r="D81">
            <v>76.341838999999993</v>
          </cell>
        </row>
        <row r="82">
          <cell r="B82" t="str">
            <v>B181</v>
          </cell>
          <cell r="C82">
            <v>28.392717000000001</v>
          </cell>
          <cell r="D82">
            <v>79.454676000000006</v>
          </cell>
        </row>
        <row r="83">
          <cell r="B83" t="str">
            <v>B182</v>
          </cell>
          <cell r="C83">
            <v>25.766949</v>
          </cell>
          <cell r="D83">
            <v>87.483587999999997</v>
          </cell>
        </row>
        <row r="84">
          <cell r="B84" t="str">
            <v>B184</v>
          </cell>
          <cell r="C84">
            <v>25.873159999999999</v>
          </cell>
          <cell r="D84">
            <v>86.57714</v>
          </cell>
        </row>
        <row r="85">
          <cell r="B85" t="str">
            <v>B185</v>
          </cell>
          <cell r="C85">
            <v>27.818487999999999</v>
          </cell>
          <cell r="D85">
            <v>78.66019</v>
          </cell>
        </row>
        <row r="86">
          <cell r="B86" t="str">
            <v>B186</v>
          </cell>
          <cell r="C86">
            <v>28.009246000000001</v>
          </cell>
          <cell r="D86">
            <v>79.147965999999997</v>
          </cell>
        </row>
        <row r="87">
          <cell r="B87" t="str">
            <v>B187</v>
          </cell>
          <cell r="C87">
            <v>25.808641999999999</v>
          </cell>
          <cell r="D87">
            <v>82.026264999999995</v>
          </cell>
        </row>
        <row r="88">
          <cell r="B88" t="str">
            <v>B188</v>
          </cell>
          <cell r="C88">
            <v>29.292310000000001</v>
          </cell>
          <cell r="D88">
            <v>78.517160000000004</v>
          </cell>
        </row>
        <row r="89">
          <cell r="B89" t="str">
            <v>B189</v>
          </cell>
          <cell r="C89">
            <v>25.042075000000001</v>
          </cell>
          <cell r="D89">
            <v>78.422861999999995</v>
          </cell>
        </row>
        <row r="90">
          <cell r="B90" t="str">
            <v>B190</v>
          </cell>
          <cell r="C90">
            <v>26.651910000000001</v>
          </cell>
          <cell r="D90">
            <v>77.621709999999993</v>
          </cell>
        </row>
        <row r="91">
          <cell r="B91" t="str">
            <v>HO</v>
          </cell>
          <cell r="C91">
            <v>17.4440442</v>
          </cell>
          <cell r="D91">
            <v>78.382831499999995</v>
          </cell>
        </row>
        <row r="92">
          <cell r="B92" t="str">
            <v>HO(G</v>
          </cell>
          <cell r="C92">
            <v>28.413532700000001</v>
          </cell>
          <cell r="D92">
            <v>77.044233700000007</v>
          </cell>
        </row>
        <row r="93">
          <cell r="B93" t="str">
            <v>R102</v>
          </cell>
          <cell r="C93">
            <v>27.479104</v>
          </cell>
          <cell r="D93">
            <v>77.643275000000003</v>
          </cell>
        </row>
        <row r="94">
          <cell r="B94" t="str">
            <v>R103</v>
          </cell>
          <cell r="C94">
            <v>17.335377000000001</v>
          </cell>
          <cell r="D94">
            <v>76.862661000000003</v>
          </cell>
        </row>
        <row r="95">
          <cell r="B95" t="str">
            <v>R104</v>
          </cell>
          <cell r="C95">
            <v>26.172124</v>
          </cell>
          <cell r="D95">
            <v>85.393189000000007</v>
          </cell>
        </row>
      </sheetData>
      <sheetData sheetId="7">
        <row r="1">
          <cell r="A1" t="str">
            <v>Branch ID</v>
          </cell>
          <cell r="B1" t="str">
            <v>Branch Name*</v>
          </cell>
          <cell r="C1" t="str">
            <v>Area name</v>
          </cell>
          <cell r="D1" t="str">
            <v>Region Name</v>
          </cell>
          <cell r="E1" t="str">
            <v>Cluster Name</v>
          </cell>
          <cell r="F1" t="str">
            <v>State</v>
          </cell>
          <cell r="G1" t="str">
            <v>Zone Name</v>
          </cell>
          <cell r="H1" t="str">
            <v>Organization</v>
          </cell>
          <cell r="I1" t="str">
            <v>Latitude</v>
          </cell>
          <cell r="J1" t="str">
            <v>Longitude</v>
          </cell>
        </row>
        <row r="2">
          <cell r="A2" t="str">
            <v>B101</v>
          </cell>
          <cell r="B2" t="str">
            <v>Ayodhya</v>
          </cell>
          <cell r="C2" t="str">
            <v>A101</v>
          </cell>
          <cell r="D2" t="str">
            <v>R101</v>
          </cell>
          <cell r="E2" t="str">
            <v>C101</v>
          </cell>
          <cell r="F2" t="str">
            <v>Uttar Pradesh</v>
          </cell>
          <cell r="G2" t="str">
            <v>Z101</v>
          </cell>
          <cell r="H2" t="str">
            <v>SRIFIN</v>
          </cell>
          <cell r="I2">
            <v>26.750976000000001</v>
          </cell>
          <cell r="J2">
            <v>82.133055900000002</v>
          </cell>
        </row>
        <row r="3">
          <cell r="A3" t="str">
            <v>B102</v>
          </cell>
          <cell r="B3" t="str">
            <v>Hathras</v>
          </cell>
          <cell r="C3" t="str">
            <v>A105</v>
          </cell>
          <cell r="D3" t="str">
            <v>R102</v>
          </cell>
          <cell r="E3" t="str">
            <v>C104</v>
          </cell>
          <cell r="F3" t="str">
            <v>Uttar Pradesh</v>
          </cell>
          <cell r="G3" t="str">
            <v>Z101</v>
          </cell>
          <cell r="H3" t="str">
            <v>SRIFIN</v>
          </cell>
          <cell r="I3">
            <v>27.569599</v>
          </cell>
          <cell r="J3">
            <v>78.0613381</v>
          </cell>
        </row>
        <row r="4">
          <cell r="A4" t="str">
            <v>B103</v>
          </cell>
          <cell r="B4" t="str">
            <v>Bahraich</v>
          </cell>
          <cell r="C4" t="str">
            <v>A107</v>
          </cell>
          <cell r="D4" t="str">
            <v>R101</v>
          </cell>
          <cell r="E4" t="str">
            <v>C101</v>
          </cell>
          <cell r="F4" t="str">
            <v>Uttar Pradesh</v>
          </cell>
          <cell r="G4" t="str">
            <v>Z101</v>
          </cell>
          <cell r="H4" t="str">
            <v>SRIFIN</v>
          </cell>
          <cell r="I4">
            <v>27.555697200000001</v>
          </cell>
          <cell r="J4">
            <v>81.599887300000006</v>
          </cell>
        </row>
        <row r="5">
          <cell r="A5" t="str">
            <v>B104</v>
          </cell>
          <cell r="B5" t="str">
            <v>Balrampur</v>
          </cell>
          <cell r="C5" t="str">
            <v>A107</v>
          </cell>
          <cell r="D5" t="str">
            <v>R101</v>
          </cell>
          <cell r="E5" t="str">
            <v>C101</v>
          </cell>
          <cell r="F5" t="str">
            <v>Uttar Pradesh</v>
          </cell>
          <cell r="G5" t="str">
            <v>Z101</v>
          </cell>
          <cell r="H5" t="str">
            <v>SRIFIN</v>
          </cell>
          <cell r="I5">
            <v>27.4361386</v>
          </cell>
          <cell r="J5">
            <v>82.175946300000007</v>
          </cell>
        </row>
        <row r="6">
          <cell r="A6" t="str">
            <v>B105</v>
          </cell>
          <cell r="B6" t="str">
            <v>Jalesar</v>
          </cell>
          <cell r="C6" t="str">
            <v>A118</v>
          </cell>
          <cell r="D6" t="str">
            <v>R102</v>
          </cell>
          <cell r="E6" t="str">
            <v>C104</v>
          </cell>
          <cell r="F6" t="str">
            <v>Uttar Pradesh</v>
          </cell>
          <cell r="G6" t="str">
            <v>Z101</v>
          </cell>
          <cell r="H6" t="str">
            <v>SRIFIN</v>
          </cell>
          <cell r="I6">
            <v>27.466723000000002</v>
          </cell>
          <cell r="J6">
            <v>78.294726499999996</v>
          </cell>
        </row>
        <row r="7">
          <cell r="A7" t="str">
            <v>B106</v>
          </cell>
          <cell r="B7" t="str">
            <v>Madhuban</v>
          </cell>
          <cell r="C7" t="str">
            <v>A115</v>
          </cell>
          <cell r="D7" t="str">
            <v>R108</v>
          </cell>
          <cell r="E7" t="str">
            <v>C101</v>
          </cell>
          <cell r="F7" t="str">
            <v>Uttar Pradesh</v>
          </cell>
          <cell r="G7" t="str">
            <v>Z101</v>
          </cell>
          <cell r="H7" t="str">
            <v>SRIFIN</v>
          </cell>
          <cell r="I7">
            <v>26.161699200000001</v>
          </cell>
          <cell r="J7">
            <v>83.686896399999995</v>
          </cell>
        </row>
        <row r="8">
          <cell r="A8" t="str">
            <v>B107</v>
          </cell>
          <cell r="B8" t="str">
            <v>Shivpur</v>
          </cell>
          <cell r="C8" t="str">
            <v>A115</v>
          </cell>
          <cell r="D8" t="str">
            <v>R108</v>
          </cell>
          <cell r="E8" t="str">
            <v>C101</v>
          </cell>
          <cell r="F8" t="str">
            <v>Uttar Pradesh</v>
          </cell>
          <cell r="G8" t="str">
            <v>Z101</v>
          </cell>
          <cell r="H8" t="str">
            <v>SRIFIN</v>
          </cell>
          <cell r="I8">
            <v>25.36473895</v>
          </cell>
          <cell r="J8">
            <v>82.934521340000003</v>
          </cell>
        </row>
        <row r="9">
          <cell r="A9" t="str">
            <v>B108</v>
          </cell>
          <cell r="B9" t="str">
            <v>Kalaburgi</v>
          </cell>
          <cell r="C9" t="str">
            <v>A103</v>
          </cell>
          <cell r="D9" t="str">
            <v>R103</v>
          </cell>
          <cell r="E9" t="str">
            <v>C102</v>
          </cell>
          <cell r="F9" t="str">
            <v>Karnataka</v>
          </cell>
          <cell r="G9" t="str">
            <v>Z102</v>
          </cell>
          <cell r="H9" t="str">
            <v>SRIFIN</v>
          </cell>
          <cell r="I9">
            <v>17.312193000000001</v>
          </cell>
          <cell r="J9">
            <v>76.868262000000001</v>
          </cell>
        </row>
        <row r="10">
          <cell r="A10" t="str">
            <v>B109</v>
          </cell>
          <cell r="B10" t="str">
            <v>Basavakalyan</v>
          </cell>
          <cell r="C10" t="str">
            <v>A103</v>
          </cell>
          <cell r="D10" t="str">
            <v>R103</v>
          </cell>
          <cell r="E10" t="str">
            <v>C102</v>
          </cell>
          <cell r="F10" t="str">
            <v>Karnataka</v>
          </cell>
          <cell r="G10" t="str">
            <v>Z102</v>
          </cell>
          <cell r="H10" t="str">
            <v>SRIFIN</v>
          </cell>
          <cell r="I10">
            <v>17.845656000000002</v>
          </cell>
          <cell r="J10">
            <v>76.940452699999994</v>
          </cell>
        </row>
        <row r="11">
          <cell r="A11" t="str">
            <v>B110</v>
          </cell>
          <cell r="B11" t="str">
            <v>Darbhanga</v>
          </cell>
          <cell r="C11" t="str">
            <v>A104</v>
          </cell>
          <cell r="D11" t="str">
            <v>R104</v>
          </cell>
          <cell r="E11" t="str">
            <v>C103</v>
          </cell>
          <cell r="F11" t="str">
            <v>Bihar</v>
          </cell>
          <cell r="G11" t="str">
            <v>Z103</v>
          </cell>
          <cell r="H11" t="str">
            <v>SRIFIN</v>
          </cell>
          <cell r="I11">
            <v>26.170590000000001</v>
          </cell>
          <cell r="J11">
            <v>85.909239999999997</v>
          </cell>
        </row>
        <row r="12">
          <cell r="A12" t="str">
            <v>B111</v>
          </cell>
          <cell r="B12" t="str">
            <v>Gorakhpur</v>
          </cell>
          <cell r="C12" t="str">
            <v>A101</v>
          </cell>
          <cell r="D12" t="str">
            <v>R101</v>
          </cell>
          <cell r="E12" t="str">
            <v>C101</v>
          </cell>
          <cell r="F12" t="str">
            <v>Uttar Pradesh</v>
          </cell>
          <cell r="G12" t="str">
            <v>Z101</v>
          </cell>
          <cell r="H12" t="str">
            <v>SRIFIN</v>
          </cell>
          <cell r="I12">
            <v>26.734861800000001</v>
          </cell>
          <cell r="J12">
            <v>83.387603400000003</v>
          </cell>
        </row>
        <row r="13">
          <cell r="A13" t="str">
            <v>B112</v>
          </cell>
          <cell r="B13" t="str">
            <v>Sakri</v>
          </cell>
          <cell r="C13" t="str">
            <v>A104</v>
          </cell>
          <cell r="D13" t="str">
            <v>R104</v>
          </cell>
          <cell r="E13" t="str">
            <v>C103</v>
          </cell>
          <cell r="F13" t="str">
            <v>Bihar</v>
          </cell>
          <cell r="G13" t="str">
            <v>Z103</v>
          </cell>
          <cell r="H13" t="str">
            <v>SRIFIN</v>
          </cell>
          <cell r="I13">
            <v>26.203459500000001</v>
          </cell>
          <cell r="J13">
            <v>86.069102900000004</v>
          </cell>
        </row>
        <row r="14">
          <cell r="A14" t="str">
            <v>B113</v>
          </cell>
          <cell r="B14" t="str">
            <v>Chauri Chaura</v>
          </cell>
          <cell r="C14" t="str">
            <v>A101</v>
          </cell>
          <cell r="D14" t="str">
            <v>R101</v>
          </cell>
          <cell r="E14" t="str">
            <v>C101</v>
          </cell>
          <cell r="F14" t="str">
            <v>Uttar Pradesh</v>
          </cell>
          <cell r="G14" t="str">
            <v>Z101</v>
          </cell>
          <cell r="H14" t="str">
            <v>SRIFIN</v>
          </cell>
          <cell r="I14">
            <v>26.638951500000001</v>
          </cell>
          <cell r="J14">
            <v>83.593092799999994</v>
          </cell>
        </row>
        <row r="15">
          <cell r="A15" t="str">
            <v>B114</v>
          </cell>
          <cell r="B15" t="str">
            <v>Yadgir</v>
          </cell>
          <cell r="C15" t="str">
            <v>A103</v>
          </cell>
          <cell r="D15" t="str">
            <v>R103</v>
          </cell>
          <cell r="E15" t="str">
            <v>C102</v>
          </cell>
          <cell r="F15" t="str">
            <v>Karnataka</v>
          </cell>
          <cell r="G15" t="str">
            <v>Z102</v>
          </cell>
          <cell r="H15" t="str">
            <v>SRIFIN</v>
          </cell>
          <cell r="I15">
            <v>16.748404000000001</v>
          </cell>
          <cell r="J15">
            <v>77.142486000000005</v>
          </cell>
        </row>
        <row r="16">
          <cell r="A16" t="str">
            <v>B115</v>
          </cell>
          <cell r="B16" t="str">
            <v>Bijapur</v>
          </cell>
          <cell r="C16" t="str">
            <v>A112</v>
          </cell>
          <cell r="D16" t="str">
            <v>R103</v>
          </cell>
          <cell r="E16" t="str">
            <v>C102</v>
          </cell>
          <cell r="F16" t="str">
            <v>Karnataka</v>
          </cell>
          <cell r="G16" t="str">
            <v>Z102</v>
          </cell>
          <cell r="H16" t="str">
            <v>SRIFIN</v>
          </cell>
          <cell r="I16">
            <v>16.803011000000001</v>
          </cell>
          <cell r="J16">
            <v>75.717536999999993</v>
          </cell>
        </row>
        <row r="17">
          <cell r="A17" t="str">
            <v>B116</v>
          </cell>
          <cell r="B17" t="str">
            <v>Phulparas</v>
          </cell>
          <cell r="C17" t="str">
            <v>A104</v>
          </cell>
          <cell r="D17" t="str">
            <v>R104</v>
          </cell>
          <cell r="E17" t="str">
            <v>C103</v>
          </cell>
          <cell r="F17" t="str">
            <v>Bihar</v>
          </cell>
          <cell r="G17" t="str">
            <v>Z103</v>
          </cell>
          <cell r="H17" t="str">
            <v>SRIFIN</v>
          </cell>
          <cell r="I17">
            <v>26.359919999999999</v>
          </cell>
          <cell r="J17">
            <v>86.494003000000006</v>
          </cell>
        </row>
        <row r="18">
          <cell r="A18" t="str">
            <v>B117</v>
          </cell>
          <cell r="B18" t="str">
            <v>Tundla</v>
          </cell>
          <cell r="C18" t="str">
            <v>A102</v>
          </cell>
          <cell r="D18" t="str">
            <v>R102</v>
          </cell>
          <cell r="E18" t="str">
            <v>C104</v>
          </cell>
          <cell r="F18" t="str">
            <v>Uttar Pradesh</v>
          </cell>
          <cell r="G18" t="str">
            <v>Z101</v>
          </cell>
          <cell r="H18" t="str">
            <v>SRIFIN</v>
          </cell>
          <cell r="I18">
            <v>27.227812</v>
          </cell>
          <cell r="J18">
            <v>78.230427000000006</v>
          </cell>
        </row>
        <row r="19">
          <cell r="A19" t="str">
            <v>B118</v>
          </cell>
          <cell r="B19" t="str">
            <v>Aligarh</v>
          </cell>
          <cell r="C19" t="str">
            <v>A105</v>
          </cell>
          <cell r="D19" t="str">
            <v>R102</v>
          </cell>
          <cell r="E19" t="str">
            <v>C104</v>
          </cell>
          <cell r="F19" t="str">
            <v>Uttar Pradesh</v>
          </cell>
          <cell r="G19" t="str">
            <v>Z101</v>
          </cell>
          <cell r="H19" t="str">
            <v>SRIFIN</v>
          </cell>
          <cell r="I19">
            <v>27.9150648</v>
          </cell>
          <cell r="J19">
            <v>78.113500400000007</v>
          </cell>
        </row>
        <row r="20">
          <cell r="A20" t="str">
            <v>B119</v>
          </cell>
          <cell r="B20" t="str">
            <v>Runnisaidpur</v>
          </cell>
          <cell r="C20" t="str">
            <v>A110</v>
          </cell>
          <cell r="D20" t="str">
            <v>R104</v>
          </cell>
          <cell r="E20" t="str">
            <v>C103</v>
          </cell>
          <cell r="F20" t="str">
            <v>Bihar</v>
          </cell>
          <cell r="G20" t="str">
            <v>Z103</v>
          </cell>
          <cell r="H20" t="str">
            <v>SRIFIN</v>
          </cell>
          <cell r="I20">
            <v>26.385127000000001</v>
          </cell>
          <cell r="J20">
            <v>85.504163000000005</v>
          </cell>
        </row>
        <row r="21">
          <cell r="A21" t="str">
            <v>B120</v>
          </cell>
          <cell r="B21" t="str">
            <v>Kamalapur</v>
          </cell>
          <cell r="C21" t="str">
            <v>A103</v>
          </cell>
          <cell r="D21" t="str">
            <v>R103</v>
          </cell>
          <cell r="E21" t="str">
            <v>C102</v>
          </cell>
          <cell r="F21" t="str">
            <v>Karnataka</v>
          </cell>
          <cell r="G21" t="str">
            <v>Z102</v>
          </cell>
          <cell r="H21" t="str">
            <v>SRIFIN</v>
          </cell>
          <cell r="I21">
            <v>17.578289999999999</v>
          </cell>
          <cell r="J21">
            <v>76.976349999999996</v>
          </cell>
        </row>
        <row r="22">
          <cell r="A22" t="str">
            <v>B121</v>
          </cell>
          <cell r="B22" t="str">
            <v>Haveri</v>
          </cell>
          <cell r="C22" t="str">
            <v>A111</v>
          </cell>
          <cell r="D22" t="str">
            <v>R106</v>
          </cell>
          <cell r="E22" t="str">
            <v>C102</v>
          </cell>
          <cell r="F22" t="str">
            <v>Karnataka</v>
          </cell>
          <cell r="G22" t="str">
            <v>Z102</v>
          </cell>
          <cell r="H22" t="str">
            <v>SRIFIN</v>
          </cell>
          <cell r="I22">
            <v>14.805785999999999</v>
          </cell>
          <cell r="J22">
            <v>75.393702000000005</v>
          </cell>
        </row>
        <row r="23">
          <cell r="A23" t="str">
            <v>B122</v>
          </cell>
          <cell r="B23" t="str">
            <v>Ikauna</v>
          </cell>
          <cell r="C23" t="str">
            <v>A101</v>
          </cell>
          <cell r="D23" t="str">
            <v>R101</v>
          </cell>
          <cell r="E23" t="str">
            <v>C101</v>
          </cell>
          <cell r="F23" t="str">
            <v>Uttar Pradesh</v>
          </cell>
          <cell r="G23" t="str">
            <v>Z101</v>
          </cell>
          <cell r="H23" t="str">
            <v>SRIFIN</v>
          </cell>
          <cell r="I23">
            <v>27.526017</v>
          </cell>
          <cell r="J23">
            <v>81.974198999999999</v>
          </cell>
        </row>
        <row r="24">
          <cell r="A24" t="str">
            <v>B123</v>
          </cell>
          <cell r="B24" t="str">
            <v>Khadda</v>
          </cell>
          <cell r="C24" t="str">
            <v>A107</v>
          </cell>
          <cell r="D24" t="str">
            <v>R101</v>
          </cell>
          <cell r="E24" t="str">
            <v>C101</v>
          </cell>
          <cell r="F24" t="str">
            <v>Uttar Pradesh</v>
          </cell>
          <cell r="G24" t="str">
            <v>Z101</v>
          </cell>
          <cell r="H24" t="str">
            <v>SRIFIN</v>
          </cell>
          <cell r="I24">
            <v>27.175882999999999</v>
          </cell>
          <cell r="J24">
            <v>83.873463000000001</v>
          </cell>
        </row>
        <row r="25">
          <cell r="A25" t="str">
            <v>B124</v>
          </cell>
          <cell r="B25" t="str">
            <v>Uruwa Bazar</v>
          </cell>
          <cell r="C25" t="str">
            <v>A101</v>
          </cell>
          <cell r="D25" t="str">
            <v>R101</v>
          </cell>
          <cell r="E25" t="str">
            <v>C101</v>
          </cell>
          <cell r="F25" t="str">
            <v>Uttar Pradesh</v>
          </cell>
          <cell r="G25" t="str">
            <v>Z101</v>
          </cell>
          <cell r="H25" t="str">
            <v>SRIFIN</v>
          </cell>
          <cell r="I25">
            <v>26.453199999999999</v>
          </cell>
          <cell r="J25">
            <v>83.259618000000003</v>
          </cell>
        </row>
        <row r="26">
          <cell r="A26" t="str">
            <v>B125</v>
          </cell>
          <cell r="B26" t="str">
            <v>Captainganj</v>
          </cell>
          <cell r="C26" t="str">
            <v>A107</v>
          </cell>
          <cell r="D26" t="str">
            <v>R101</v>
          </cell>
          <cell r="E26" t="str">
            <v>C101</v>
          </cell>
          <cell r="F26" t="str">
            <v>Uttar Pradesh</v>
          </cell>
          <cell r="G26" t="str">
            <v>Z101</v>
          </cell>
          <cell r="H26" t="str">
            <v>SRIFIN</v>
          </cell>
          <cell r="I26">
            <v>26.929438000000001</v>
          </cell>
          <cell r="J26">
            <v>83.711337</v>
          </cell>
        </row>
        <row r="27">
          <cell r="A27" t="str">
            <v>B126</v>
          </cell>
          <cell r="B27" t="str">
            <v>Tetari Bazar</v>
          </cell>
          <cell r="C27" t="str">
            <v>A101</v>
          </cell>
          <cell r="D27" t="str">
            <v>R101</v>
          </cell>
          <cell r="E27" t="str">
            <v>C101</v>
          </cell>
          <cell r="F27" t="str">
            <v>Uttar Pradesh</v>
          </cell>
          <cell r="G27" t="str">
            <v>Z101</v>
          </cell>
          <cell r="H27" t="str">
            <v>SRIFIN</v>
          </cell>
          <cell r="I27">
            <v>27.265948000000002</v>
          </cell>
          <cell r="J27">
            <v>83.084897999999995</v>
          </cell>
        </row>
        <row r="28">
          <cell r="A28" t="str">
            <v>B127</v>
          </cell>
          <cell r="B28" t="str">
            <v>Tarabganj</v>
          </cell>
          <cell r="C28" t="str">
            <v>A101</v>
          </cell>
          <cell r="D28" t="str">
            <v>R101</v>
          </cell>
          <cell r="E28" t="str">
            <v>C101</v>
          </cell>
          <cell r="F28" t="str">
            <v>Uttar Pradesh</v>
          </cell>
          <cell r="G28" t="str">
            <v>Z101</v>
          </cell>
          <cell r="H28" t="str">
            <v>SRIFIN</v>
          </cell>
          <cell r="I28">
            <v>26.9436462</v>
          </cell>
          <cell r="J28">
            <v>81.9944804</v>
          </cell>
        </row>
        <row r="29">
          <cell r="A29" t="str">
            <v>B128</v>
          </cell>
          <cell r="B29" t="str">
            <v>Karwi</v>
          </cell>
          <cell r="C29" t="str">
            <v>A109</v>
          </cell>
          <cell r="D29" t="str">
            <v>R108</v>
          </cell>
          <cell r="E29" t="str">
            <v>C101</v>
          </cell>
          <cell r="F29" t="str">
            <v>Uttar Pradesh</v>
          </cell>
          <cell r="G29" t="str">
            <v>Z101</v>
          </cell>
          <cell r="H29" t="str">
            <v>SRIFIN</v>
          </cell>
          <cell r="I29">
            <v>25.216421</v>
          </cell>
          <cell r="J29">
            <v>80.884440999999995</v>
          </cell>
        </row>
        <row r="30">
          <cell r="A30" t="str">
            <v>B129</v>
          </cell>
          <cell r="B30" t="str">
            <v>Mahoba</v>
          </cell>
          <cell r="C30" t="str">
            <v>A109</v>
          </cell>
          <cell r="D30" t="str">
            <v>R108</v>
          </cell>
          <cell r="E30" t="str">
            <v>C101</v>
          </cell>
          <cell r="F30" t="str">
            <v>Uttar Pradesh</v>
          </cell>
          <cell r="G30" t="str">
            <v>Z101</v>
          </cell>
          <cell r="H30" t="str">
            <v>SRIFIN</v>
          </cell>
          <cell r="I30">
            <v>25.301537</v>
          </cell>
          <cell r="J30">
            <v>79.898517999999996</v>
          </cell>
        </row>
        <row r="31">
          <cell r="A31" t="str">
            <v>B130</v>
          </cell>
          <cell r="B31" t="str">
            <v>Belagavi</v>
          </cell>
          <cell r="C31" t="str">
            <v>A111</v>
          </cell>
          <cell r="D31" t="str">
            <v>R106</v>
          </cell>
          <cell r="E31" t="str">
            <v>C102</v>
          </cell>
          <cell r="F31" t="str">
            <v>Karnataka</v>
          </cell>
          <cell r="G31" t="str">
            <v>Z102</v>
          </cell>
          <cell r="H31" t="str">
            <v>SRIFIN</v>
          </cell>
          <cell r="I31">
            <v>15.888044000000001</v>
          </cell>
          <cell r="J31">
            <v>74.549251999999996</v>
          </cell>
        </row>
        <row r="32">
          <cell r="A32" t="str">
            <v>B131</v>
          </cell>
          <cell r="B32" t="str">
            <v>Benipur</v>
          </cell>
          <cell r="C32" t="str">
            <v>A104</v>
          </cell>
          <cell r="D32" t="str">
            <v>R104</v>
          </cell>
          <cell r="E32" t="str">
            <v>C103</v>
          </cell>
          <cell r="F32" t="str">
            <v>Bihar</v>
          </cell>
          <cell r="G32" t="str">
            <v>Z103</v>
          </cell>
          <cell r="H32" t="str">
            <v>SRIFIN</v>
          </cell>
          <cell r="I32">
            <v>26.062749199999999</v>
          </cell>
          <cell r="J32">
            <v>86.150244299999997</v>
          </cell>
        </row>
        <row r="33">
          <cell r="A33" t="str">
            <v>B132</v>
          </cell>
          <cell r="B33" t="str">
            <v>Banda</v>
          </cell>
          <cell r="C33" t="str">
            <v>A117</v>
          </cell>
          <cell r="D33" t="str">
            <v>R108</v>
          </cell>
          <cell r="E33" t="str">
            <v>C101</v>
          </cell>
          <cell r="F33" t="str">
            <v>Uttar Pradesh</v>
          </cell>
          <cell r="G33" t="str">
            <v>Z101</v>
          </cell>
          <cell r="H33" t="str">
            <v>SRIFIN</v>
          </cell>
          <cell r="I33">
            <v>25.489355</v>
          </cell>
          <cell r="J33">
            <v>80.354125999999994</v>
          </cell>
        </row>
        <row r="34">
          <cell r="A34" t="str">
            <v>B133</v>
          </cell>
          <cell r="B34" t="str">
            <v>Nichlaul</v>
          </cell>
          <cell r="C34" t="str">
            <v>A107</v>
          </cell>
          <cell r="D34" t="str">
            <v>R101</v>
          </cell>
          <cell r="E34" t="str">
            <v>C101</v>
          </cell>
          <cell r="F34" t="str">
            <v>Uttar Pradesh</v>
          </cell>
          <cell r="G34" t="str">
            <v>Z101</v>
          </cell>
          <cell r="H34" t="str">
            <v>SRIFIN</v>
          </cell>
          <cell r="I34">
            <v>27.309857000000001</v>
          </cell>
          <cell r="J34">
            <v>83.732046999999994</v>
          </cell>
        </row>
        <row r="35">
          <cell r="A35" t="str">
            <v>B134</v>
          </cell>
          <cell r="B35" t="str">
            <v>Hamirpur</v>
          </cell>
          <cell r="C35" t="str">
            <v>A117</v>
          </cell>
          <cell r="D35" t="str">
            <v>R108</v>
          </cell>
          <cell r="E35" t="str">
            <v>C101</v>
          </cell>
          <cell r="F35" t="str">
            <v>Uttar Pradesh</v>
          </cell>
          <cell r="G35" t="str">
            <v>Z101</v>
          </cell>
          <cell r="H35" t="str">
            <v>SRIFIN</v>
          </cell>
          <cell r="I35">
            <v>25.952853999999999</v>
          </cell>
          <cell r="J35">
            <v>80.152437000000006</v>
          </cell>
        </row>
        <row r="36">
          <cell r="A36" t="str">
            <v>B135</v>
          </cell>
          <cell r="B36" t="str">
            <v>Gopiganj</v>
          </cell>
          <cell r="C36" t="str">
            <v>A115</v>
          </cell>
          <cell r="D36" t="str">
            <v>R108</v>
          </cell>
          <cell r="E36" t="str">
            <v>C101</v>
          </cell>
          <cell r="F36" t="str">
            <v>Uttar Pradesh</v>
          </cell>
          <cell r="G36" t="str">
            <v>Z101</v>
          </cell>
          <cell r="H36" t="str">
            <v>SRIFIN</v>
          </cell>
          <cell r="I36">
            <v>25.284828000000001</v>
          </cell>
          <cell r="J36">
            <v>82.437764999999999</v>
          </cell>
        </row>
        <row r="37">
          <cell r="A37" t="str">
            <v>B136</v>
          </cell>
          <cell r="B37" t="str">
            <v>Nanpara</v>
          </cell>
          <cell r="C37" t="str">
            <v>A107</v>
          </cell>
          <cell r="D37" t="str">
            <v>R101</v>
          </cell>
          <cell r="E37" t="str">
            <v>C101</v>
          </cell>
          <cell r="F37" t="str">
            <v>Uttar Pradesh</v>
          </cell>
          <cell r="G37" t="str">
            <v>Z101</v>
          </cell>
          <cell r="H37" t="str">
            <v>SRIFIN</v>
          </cell>
          <cell r="I37">
            <v>27.860016000000002</v>
          </cell>
          <cell r="J37">
            <v>81.507696999999993</v>
          </cell>
        </row>
        <row r="38">
          <cell r="A38" t="str">
            <v>B137</v>
          </cell>
          <cell r="B38" t="str">
            <v>Mathura</v>
          </cell>
          <cell r="C38" t="str">
            <v>A102</v>
          </cell>
          <cell r="D38" t="str">
            <v>R102</v>
          </cell>
          <cell r="E38" t="str">
            <v>C104</v>
          </cell>
          <cell r="F38" t="str">
            <v>Uttar Pradesh</v>
          </cell>
          <cell r="G38" t="str">
            <v>Z101</v>
          </cell>
          <cell r="H38" t="str">
            <v>SRIFIN</v>
          </cell>
          <cell r="I38">
            <v>27.4790867</v>
          </cell>
          <cell r="J38">
            <v>77.6432839</v>
          </cell>
        </row>
        <row r="39">
          <cell r="A39" t="str">
            <v>B138</v>
          </cell>
          <cell r="B39" t="str">
            <v>Lalitpur</v>
          </cell>
          <cell r="C39" t="str">
            <v>A109</v>
          </cell>
          <cell r="D39" t="str">
            <v>R108</v>
          </cell>
          <cell r="E39" t="str">
            <v>C101</v>
          </cell>
          <cell r="F39" t="str">
            <v>Uttar Pradesh</v>
          </cell>
          <cell r="G39" t="str">
            <v>Z101</v>
          </cell>
          <cell r="H39" t="str">
            <v>SRIFIN</v>
          </cell>
          <cell r="I39">
            <v>24.701474000000001</v>
          </cell>
          <cell r="J39">
            <v>78.418582000000001</v>
          </cell>
        </row>
        <row r="40">
          <cell r="A40" t="str">
            <v>B139</v>
          </cell>
          <cell r="B40" t="str">
            <v>Jhansi</v>
          </cell>
          <cell r="C40" t="str">
            <v>A109</v>
          </cell>
          <cell r="D40" t="str">
            <v>R108</v>
          </cell>
          <cell r="E40" t="str">
            <v>C101</v>
          </cell>
          <cell r="F40" t="str">
            <v>Uttar Pradesh</v>
          </cell>
          <cell r="G40" t="str">
            <v>Z101</v>
          </cell>
          <cell r="H40" t="str">
            <v>SRIFIN</v>
          </cell>
          <cell r="I40">
            <v>25.465093</v>
          </cell>
          <cell r="J40">
            <v>78.531386999999995</v>
          </cell>
        </row>
        <row r="41">
          <cell r="A41" t="str">
            <v>B140</v>
          </cell>
          <cell r="B41" t="str">
            <v>Chitguppa</v>
          </cell>
          <cell r="C41" t="str">
            <v>A103</v>
          </cell>
          <cell r="D41" t="str">
            <v>R103</v>
          </cell>
          <cell r="E41" t="str">
            <v>C102</v>
          </cell>
          <cell r="F41" t="str">
            <v>Karnataka</v>
          </cell>
          <cell r="G41" t="str">
            <v>Z102</v>
          </cell>
          <cell r="H41" t="str">
            <v>SRIFIN</v>
          </cell>
          <cell r="I41">
            <v>17.69763</v>
          </cell>
          <cell r="J41">
            <v>77.215109999999996</v>
          </cell>
        </row>
        <row r="42">
          <cell r="A42" t="str">
            <v>B141</v>
          </cell>
          <cell r="B42" t="str">
            <v>Gaddanakeri</v>
          </cell>
          <cell r="C42" t="str">
            <v>A112</v>
          </cell>
          <cell r="D42" t="str">
            <v>R103</v>
          </cell>
          <cell r="E42" t="str">
            <v>C102</v>
          </cell>
          <cell r="F42" t="str">
            <v>Karnataka</v>
          </cell>
          <cell r="G42" t="str">
            <v>Z102</v>
          </cell>
          <cell r="H42" t="str">
            <v>SRIFIN</v>
          </cell>
          <cell r="I42">
            <v>16.184258</v>
          </cell>
          <cell r="J42">
            <v>75.618178999999998</v>
          </cell>
        </row>
        <row r="43">
          <cell r="A43" t="str">
            <v>B142</v>
          </cell>
          <cell r="B43" t="str">
            <v>Gokak</v>
          </cell>
          <cell r="C43" t="str">
            <v>A111</v>
          </cell>
          <cell r="D43" t="str">
            <v>R106</v>
          </cell>
          <cell r="E43" t="str">
            <v>C102</v>
          </cell>
          <cell r="F43" t="str">
            <v>Karnataka</v>
          </cell>
          <cell r="G43" t="str">
            <v>Z102</v>
          </cell>
          <cell r="H43" t="str">
            <v>SRIFIN</v>
          </cell>
          <cell r="I43">
            <v>16.160827000000001</v>
          </cell>
          <cell r="J43">
            <v>74.814250000000001</v>
          </cell>
        </row>
        <row r="44">
          <cell r="A44" t="str">
            <v>B143</v>
          </cell>
          <cell r="B44" t="str">
            <v>Shamanur</v>
          </cell>
          <cell r="C44" t="str">
            <v>A111</v>
          </cell>
          <cell r="D44" t="str">
            <v>R106</v>
          </cell>
          <cell r="E44" t="str">
            <v>C102</v>
          </cell>
          <cell r="F44" t="str">
            <v>Karnataka</v>
          </cell>
          <cell r="G44" t="str">
            <v>Z102</v>
          </cell>
          <cell r="H44" t="str">
            <v>SRIFIN</v>
          </cell>
          <cell r="I44">
            <v>14.447666999999999</v>
          </cell>
          <cell r="J44">
            <v>75.903002000000001</v>
          </cell>
        </row>
        <row r="45">
          <cell r="A45" t="str">
            <v>B144</v>
          </cell>
          <cell r="B45" t="str">
            <v>Hubbali</v>
          </cell>
          <cell r="C45" t="str">
            <v>A111</v>
          </cell>
          <cell r="D45" t="str">
            <v>R106</v>
          </cell>
          <cell r="E45" t="str">
            <v>C102</v>
          </cell>
          <cell r="F45" t="str">
            <v>Karnataka</v>
          </cell>
          <cell r="G45" t="str">
            <v>Z102</v>
          </cell>
          <cell r="H45" t="str">
            <v>SRIFIN</v>
          </cell>
          <cell r="I45">
            <v>15.392704999999999</v>
          </cell>
          <cell r="J45">
            <v>75.072685000000007</v>
          </cell>
        </row>
        <row r="46">
          <cell r="A46" t="str">
            <v>B145</v>
          </cell>
          <cell r="B46" t="str">
            <v>Kiraoli</v>
          </cell>
          <cell r="C46" t="str">
            <v>A102</v>
          </cell>
          <cell r="D46" t="str">
            <v>R102</v>
          </cell>
          <cell r="E46" t="str">
            <v>C104</v>
          </cell>
          <cell r="F46" t="str">
            <v>Uttar Pradesh</v>
          </cell>
          <cell r="G46" t="str">
            <v>Z101</v>
          </cell>
          <cell r="H46" t="str">
            <v>SRIFIN</v>
          </cell>
          <cell r="I46">
            <v>27.138827599999999</v>
          </cell>
          <cell r="J46">
            <v>77.779289000000006</v>
          </cell>
        </row>
        <row r="47">
          <cell r="A47" t="str">
            <v>B146</v>
          </cell>
          <cell r="B47" t="str">
            <v>Shahpur</v>
          </cell>
          <cell r="C47" t="str">
            <v>A103</v>
          </cell>
          <cell r="D47" t="str">
            <v>R103</v>
          </cell>
          <cell r="E47" t="str">
            <v>C102</v>
          </cell>
          <cell r="F47" t="str">
            <v>Karnataka</v>
          </cell>
          <cell r="G47" t="str">
            <v>Z102</v>
          </cell>
          <cell r="H47" t="str">
            <v>SRIFIN</v>
          </cell>
          <cell r="I47">
            <v>16.713650000000001</v>
          </cell>
          <cell r="J47">
            <v>76.831249999999997</v>
          </cell>
        </row>
        <row r="48">
          <cell r="A48" t="str">
            <v>B147</v>
          </cell>
          <cell r="B48" t="str">
            <v>Ranebennur</v>
          </cell>
          <cell r="C48" t="str">
            <v>A111</v>
          </cell>
          <cell r="D48" t="str">
            <v>R106</v>
          </cell>
          <cell r="E48" t="str">
            <v>C102</v>
          </cell>
          <cell r="F48" t="str">
            <v>Karnataka</v>
          </cell>
          <cell r="G48" t="str">
            <v>Z102</v>
          </cell>
          <cell r="H48" t="str">
            <v>SRIFIN</v>
          </cell>
          <cell r="I48">
            <v>14.607483</v>
          </cell>
          <cell r="J48">
            <v>75.636269999999996</v>
          </cell>
        </row>
        <row r="49">
          <cell r="A49" t="str">
            <v>B148</v>
          </cell>
          <cell r="B49" t="str">
            <v>Sahebganj</v>
          </cell>
          <cell r="C49" t="str">
            <v>A110</v>
          </cell>
          <cell r="D49" t="str">
            <v>R104</v>
          </cell>
          <cell r="E49" t="str">
            <v>C103</v>
          </cell>
          <cell r="F49" t="str">
            <v>Bihar</v>
          </cell>
          <cell r="G49" t="str">
            <v>Z103</v>
          </cell>
          <cell r="H49" t="str">
            <v>SRIFIN</v>
          </cell>
          <cell r="I49">
            <v>26.302309999999999</v>
          </cell>
          <cell r="J49">
            <v>84.925210000000007</v>
          </cell>
        </row>
        <row r="50">
          <cell r="A50" t="str">
            <v>B149</v>
          </cell>
          <cell r="B50" t="str">
            <v>Rosera</v>
          </cell>
          <cell r="C50" t="str">
            <v>A104</v>
          </cell>
          <cell r="D50" t="str">
            <v>R104</v>
          </cell>
          <cell r="E50" t="str">
            <v>C103</v>
          </cell>
          <cell r="F50" t="str">
            <v>Bihar</v>
          </cell>
          <cell r="G50" t="str">
            <v>Z103</v>
          </cell>
          <cell r="H50" t="str">
            <v>SRIFIN</v>
          </cell>
          <cell r="I50">
            <v>25.752852000000001</v>
          </cell>
          <cell r="J50">
            <v>86.036925999999994</v>
          </cell>
        </row>
        <row r="51">
          <cell r="A51" t="str">
            <v>B150</v>
          </cell>
          <cell r="B51" t="str">
            <v>Sheohar</v>
          </cell>
          <cell r="C51" t="str">
            <v>A110</v>
          </cell>
          <cell r="D51" t="str">
            <v>R104</v>
          </cell>
          <cell r="E51" t="str">
            <v>C103</v>
          </cell>
          <cell r="F51" t="str">
            <v>Bihar</v>
          </cell>
          <cell r="G51" t="str">
            <v>Z103</v>
          </cell>
          <cell r="H51" t="str">
            <v>SRIFIN</v>
          </cell>
          <cell r="I51">
            <v>26.51174</v>
          </cell>
          <cell r="J51">
            <v>85.296760000000006</v>
          </cell>
        </row>
        <row r="52">
          <cell r="A52" t="str">
            <v>B151</v>
          </cell>
          <cell r="B52" t="str">
            <v>Kanti</v>
          </cell>
          <cell r="C52" t="str">
            <v>A110</v>
          </cell>
          <cell r="D52" t="str">
            <v>R104</v>
          </cell>
          <cell r="E52" t="str">
            <v>C103</v>
          </cell>
          <cell r="F52" t="str">
            <v>Bihar</v>
          </cell>
          <cell r="G52" t="str">
            <v>Z103</v>
          </cell>
          <cell r="H52" t="str">
            <v>SRIFIN</v>
          </cell>
          <cell r="I52">
            <v>26.211639999999999</v>
          </cell>
          <cell r="J52">
            <v>85.294561999999999</v>
          </cell>
        </row>
        <row r="53">
          <cell r="A53" t="str">
            <v>B152</v>
          </cell>
          <cell r="B53" t="str">
            <v>Gosaiganj</v>
          </cell>
          <cell r="C53" t="str">
            <v>A101</v>
          </cell>
          <cell r="D53" t="str">
            <v>R101</v>
          </cell>
          <cell r="E53" t="str">
            <v>C101</v>
          </cell>
          <cell r="F53" t="str">
            <v>Uttar Pradesh</v>
          </cell>
          <cell r="G53" t="str">
            <v>Z101</v>
          </cell>
          <cell r="H53" t="str">
            <v>SRIFIN</v>
          </cell>
          <cell r="I53">
            <v>26.578476999999999</v>
          </cell>
          <cell r="J53">
            <v>82.372033999999999</v>
          </cell>
        </row>
        <row r="54">
          <cell r="A54" t="str">
            <v>B153</v>
          </cell>
          <cell r="B54" t="str">
            <v>Sitamarhi</v>
          </cell>
          <cell r="C54" t="str">
            <v>A110</v>
          </cell>
          <cell r="D54" t="str">
            <v>R104</v>
          </cell>
          <cell r="E54" t="str">
            <v>C103</v>
          </cell>
          <cell r="F54" t="str">
            <v>Bihar</v>
          </cell>
          <cell r="G54" t="str">
            <v>Z103</v>
          </cell>
          <cell r="H54" t="str">
            <v>SRIFIN</v>
          </cell>
          <cell r="I54">
            <v>26.609735000000001</v>
          </cell>
          <cell r="J54">
            <v>85.526381999999998</v>
          </cell>
        </row>
        <row r="55">
          <cell r="A55" t="str">
            <v>B154</v>
          </cell>
          <cell r="B55" t="str">
            <v>Shikarpur</v>
          </cell>
          <cell r="C55" t="str">
            <v>A118</v>
          </cell>
          <cell r="D55" t="str">
            <v>R102</v>
          </cell>
          <cell r="E55" t="str">
            <v>C104</v>
          </cell>
          <cell r="F55" t="str">
            <v>Uttar Pradesh</v>
          </cell>
          <cell r="G55" t="str">
            <v>Z101</v>
          </cell>
          <cell r="H55" t="str">
            <v>SRIFIN</v>
          </cell>
          <cell r="I55">
            <v>28.279236999999998</v>
          </cell>
          <cell r="J55">
            <v>78.019042999999996</v>
          </cell>
        </row>
        <row r="56">
          <cell r="A56" t="str">
            <v>B155</v>
          </cell>
          <cell r="B56" t="str">
            <v>Samastipur</v>
          </cell>
          <cell r="C56" t="str">
            <v>A104</v>
          </cell>
          <cell r="D56" t="str">
            <v>R104</v>
          </cell>
          <cell r="E56" t="str">
            <v>C103</v>
          </cell>
          <cell r="F56" t="str">
            <v>Bihar</v>
          </cell>
          <cell r="G56" t="str">
            <v>Z103</v>
          </cell>
          <cell r="H56" t="str">
            <v>SRIFIN</v>
          </cell>
          <cell r="I56">
            <v>25.868067</v>
          </cell>
          <cell r="J56">
            <v>85.794195999999999</v>
          </cell>
        </row>
        <row r="57">
          <cell r="A57" t="str">
            <v>B156</v>
          </cell>
          <cell r="B57" t="str">
            <v>Baraut</v>
          </cell>
          <cell r="C57" t="str">
            <v>A114</v>
          </cell>
          <cell r="D57" t="str">
            <v>R102</v>
          </cell>
          <cell r="E57" t="str">
            <v>C104</v>
          </cell>
          <cell r="F57" t="str">
            <v>Uttar Pradesh</v>
          </cell>
          <cell r="G57" t="str">
            <v>Z101</v>
          </cell>
          <cell r="H57" t="str">
            <v>SRIFIN</v>
          </cell>
          <cell r="I57">
            <v>29.104465000000001</v>
          </cell>
          <cell r="J57">
            <v>77.257577999999995</v>
          </cell>
        </row>
        <row r="58">
          <cell r="A58" t="str">
            <v>B157</v>
          </cell>
          <cell r="B58" t="str">
            <v>Mawana</v>
          </cell>
          <cell r="C58" t="str">
            <v>A114</v>
          </cell>
          <cell r="D58" t="str">
            <v>R102</v>
          </cell>
          <cell r="E58" t="str">
            <v>C104</v>
          </cell>
          <cell r="F58" t="str">
            <v>Uttar Pradesh</v>
          </cell>
          <cell r="G58" t="str">
            <v>Z101</v>
          </cell>
          <cell r="H58" t="str">
            <v>SRIFIN</v>
          </cell>
          <cell r="I58">
            <v>29.101761</v>
          </cell>
          <cell r="J58">
            <v>77.912351999999998</v>
          </cell>
        </row>
        <row r="59">
          <cell r="A59" t="str">
            <v>B158</v>
          </cell>
          <cell r="B59" t="str">
            <v>Kittur</v>
          </cell>
          <cell r="C59" t="str">
            <v>A111</v>
          </cell>
          <cell r="D59" t="str">
            <v>R106</v>
          </cell>
          <cell r="E59" t="str">
            <v>C102</v>
          </cell>
          <cell r="F59" t="str">
            <v>Karnataka</v>
          </cell>
          <cell r="G59" t="str">
            <v>Z102</v>
          </cell>
          <cell r="H59" t="str">
            <v>SRIFIN</v>
          </cell>
          <cell r="I59">
            <v>15.594752</v>
          </cell>
          <cell r="J59">
            <v>74.770820000000001</v>
          </cell>
        </row>
        <row r="60">
          <cell r="A60" t="str">
            <v>B159</v>
          </cell>
          <cell r="B60" t="str">
            <v>Fatehabad</v>
          </cell>
          <cell r="C60" t="str">
            <v>A102</v>
          </cell>
          <cell r="D60" t="str">
            <v>R102</v>
          </cell>
          <cell r="E60" t="str">
            <v>C104</v>
          </cell>
          <cell r="F60" t="str">
            <v>Uttar Pradesh</v>
          </cell>
          <cell r="G60" t="str">
            <v>Z101</v>
          </cell>
          <cell r="H60" t="str">
            <v>SRIFIN</v>
          </cell>
          <cell r="I60">
            <v>27.021782000000002</v>
          </cell>
          <cell r="J60">
            <v>78.308419999999998</v>
          </cell>
        </row>
        <row r="61">
          <cell r="A61" t="str">
            <v>B160</v>
          </cell>
          <cell r="B61" t="str">
            <v>Siyana</v>
          </cell>
          <cell r="C61" t="str">
            <v>A118</v>
          </cell>
          <cell r="D61" t="str">
            <v>R102</v>
          </cell>
          <cell r="E61" t="str">
            <v>C104</v>
          </cell>
          <cell r="F61" t="str">
            <v>Uttar Pradesh</v>
          </cell>
          <cell r="G61" t="str">
            <v>Z101</v>
          </cell>
          <cell r="H61" t="str">
            <v>SRIFIN</v>
          </cell>
          <cell r="I61">
            <v>28.625475000000002</v>
          </cell>
          <cell r="J61">
            <v>78.065696700000004</v>
          </cell>
        </row>
        <row r="62">
          <cell r="A62" t="str">
            <v>B161</v>
          </cell>
          <cell r="B62" t="str">
            <v>Meerganj</v>
          </cell>
          <cell r="C62" t="str">
            <v>A105</v>
          </cell>
          <cell r="D62" t="str">
            <v>R102</v>
          </cell>
          <cell r="E62" t="str">
            <v>C104</v>
          </cell>
          <cell r="F62" t="str">
            <v>Uttar Pradesh</v>
          </cell>
          <cell r="G62" t="str">
            <v>Z101</v>
          </cell>
          <cell r="H62" t="str">
            <v>SRIFIN</v>
          </cell>
          <cell r="I62">
            <v>28.546735999999999</v>
          </cell>
          <cell r="J62">
            <v>79.210049999999995</v>
          </cell>
        </row>
        <row r="63">
          <cell r="A63" t="str">
            <v>B162</v>
          </cell>
          <cell r="B63" t="str">
            <v>Shahajanpur</v>
          </cell>
          <cell r="C63" t="str">
            <v>A105</v>
          </cell>
          <cell r="D63" t="str">
            <v>R102</v>
          </cell>
          <cell r="E63" t="str">
            <v>C104</v>
          </cell>
          <cell r="F63" t="str">
            <v>Uttar Pradesh</v>
          </cell>
          <cell r="G63" t="str">
            <v>Z101</v>
          </cell>
          <cell r="H63" t="str">
            <v>SRIFIN</v>
          </cell>
          <cell r="I63">
            <v>27.846261999999999</v>
          </cell>
          <cell r="J63">
            <v>79.878947999999994</v>
          </cell>
        </row>
        <row r="64">
          <cell r="A64" t="str">
            <v>B163</v>
          </cell>
          <cell r="B64" t="str">
            <v>Mariahu</v>
          </cell>
          <cell r="C64" t="str">
            <v>A115</v>
          </cell>
          <cell r="D64" t="str">
            <v>R108</v>
          </cell>
          <cell r="E64" t="str">
            <v>C101</v>
          </cell>
          <cell r="F64" t="str">
            <v>Uttar Pradesh</v>
          </cell>
          <cell r="G64" t="str">
            <v>Z101</v>
          </cell>
          <cell r="H64" t="str">
            <v>SRIFIN</v>
          </cell>
          <cell r="I64">
            <v>25.590654000000001</v>
          </cell>
          <cell r="J64">
            <v>82.599410000000006</v>
          </cell>
        </row>
        <row r="65">
          <cell r="A65" t="str">
            <v>B164</v>
          </cell>
          <cell r="B65" t="str">
            <v>Gadag</v>
          </cell>
          <cell r="C65" t="str">
            <v>A112</v>
          </cell>
          <cell r="D65" t="str">
            <v>R103</v>
          </cell>
          <cell r="E65" t="str">
            <v>C102</v>
          </cell>
          <cell r="F65" t="str">
            <v>Karnataka</v>
          </cell>
          <cell r="G65" t="str">
            <v>Z102</v>
          </cell>
          <cell r="H65" t="str">
            <v>SRIFIN</v>
          </cell>
          <cell r="I65">
            <v>15.417484999999999</v>
          </cell>
          <cell r="J65">
            <v>75.640733299999994</v>
          </cell>
        </row>
        <row r="66">
          <cell r="A66" t="str">
            <v>B165</v>
          </cell>
          <cell r="B66" t="str">
            <v>Hungund</v>
          </cell>
          <cell r="C66" t="str">
            <v>A112</v>
          </cell>
          <cell r="D66" t="str">
            <v>R103</v>
          </cell>
          <cell r="E66" t="str">
            <v>C102</v>
          </cell>
          <cell r="F66" t="str">
            <v>Karnataka</v>
          </cell>
          <cell r="G66" t="str">
            <v>Z102</v>
          </cell>
          <cell r="H66" t="str">
            <v>SRIFIN</v>
          </cell>
          <cell r="I66">
            <v>16.055122000000001</v>
          </cell>
          <cell r="J66">
            <v>76.058417899999995</v>
          </cell>
        </row>
        <row r="67">
          <cell r="A67" t="str">
            <v>B166</v>
          </cell>
          <cell r="B67" t="str">
            <v>Govindpur</v>
          </cell>
          <cell r="C67" t="str">
            <v>A113</v>
          </cell>
          <cell r="D67" t="str">
            <v>R107</v>
          </cell>
          <cell r="E67" t="str">
            <v>C103</v>
          </cell>
          <cell r="F67" t="str">
            <v>Jharkhand</v>
          </cell>
          <cell r="G67" t="str">
            <v>Z103</v>
          </cell>
          <cell r="H67" t="str">
            <v>SRIFIN</v>
          </cell>
          <cell r="I67">
            <v>23.830950000000001</v>
          </cell>
          <cell r="J67">
            <v>86.526200000000003</v>
          </cell>
        </row>
        <row r="68">
          <cell r="A68" t="str">
            <v>B167</v>
          </cell>
          <cell r="B68" t="str">
            <v>Jamkhandi</v>
          </cell>
          <cell r="C68" t="str">
            <v>A112</v>
          </cell>
          <cell r="D68" t="str">
            <v>R103</v>
          </cell>
          <cell r="E68" t="str">
            <v>C102</v>
          </cell>
          <cell r="F68" t="str">
            <v>Karnataka</v>
          </cell>
          <cell r="G68" t="str">
            <v>Z102</v>
          </cell>
          <cell r="H68" t="str">
            <v>SRIFIN</v>
          </cell>
          <cell r="I68">
            <v>16.511330000000001</v>
          </cell>
          <cell r="J68">
            <v>75.270219999999995</v>
          </cell>
        </row>
        <row r="69">
          <cell r="A69" t="str">
            <v>B168</v>
          </cell>
          <cell r="B69" t="str">
            <v>Mahmudabad</v>
          </cell>
          <cell r="C69" t="str">
            <v>A117</v>
          </cell>
          <cell r="D69" t="str">
            <v>R108</v>
          </cell>
          <cell r="E69" t="str">
            <v>C101</v>
          </cell>
          <cell r="F69" t="str">
            <v>Uttar Pradesh</v>
          </cell>
          <cell r="G69" t="str">
            <v>Z101</v>
          </cell>
          <cell r="H69" t="str">
            <v>SRIFIN</v>
          </cell>
          <cell r="I69">
            <v>27.293244999999999</v>
          </cell>
          <cell r="J69">
            <v>81.115416999999994</v>
          </cell>
        </row>
        <row r="70">
          <cell r="A70" t="str">
            <v>B169</v>
          </cell>
          <cell r="B70" t="str">
            <v>Rajdhanwar</v>
          </cell>
          <cell r="C70" t="str">
            <v>A113</v>
          </cell>
          <cell r="D70" t="str">
            <v>R107</v>
          </cell>
          <cell r="E70" t="str">
            <v>C103</v>
          </cell>
          <cell r="F70" t="str">
            <v>Jharkhand</v>
          </cell>
          <cell r="G70" t="str">
            <v>Z103</v>
          </cell>
          <cell r="H70" t="str">
            <v>SRIFIN</v>
          </cell>
          <cell r="I70">
            <v>24.422605000000001</v>
          </cell>
          <cell r="J70">
            <v>85.985726999999997</v>
          </cell>
        </row>
        <row r="71">
          <cell r="A71" t="str">
            <v>B170</v>
          </cell>
          <cell r="B71" t="str">
            <v>Gajendragad</v>
          </cell>
          <cell r="C71" t="str">
            <v>A112</v>
          </cell>
          <cell r="D71" t="str">
            <v>R103</v>
          </cell>
          <cell r="E71" t="str">
            <v>C102</v>
          </cell>
          <cell r="F71" t="str">
            <v>Karnataka</v>
          </cell>
          <cell r="G71" t="str">
            <v>Z102</v>
          </cell>
          <cell r="H71" t="str">
            <v>SRIFIN</v>
          </cell>
          <cell r="I71">
            <v>15.730857800000001</v>
          </cell>
          <cell r="J71">
            <v>75.965428399999993</v>
          </cell>
        </row>
        <row r="72">
          <cell r="A72" t="str">
            <v>B171</v>
          </cell>
          <cell r="B72" t="str">
            <v>Forbesganj</v>
          </cell>
          <cell r="C72" t="str">
            <v>A116</v>
          </cell>
          <cell r="D72" t="str">
            <v>R104</v>
          </cell>
          <cell r="E72" t="str">
            <v>C103</v>
          </cell>
          <cell r="F72" t="str">
            <v>Bihar</v>
          </cell>
          <cell r="G72" t="str">
            <v>Z103</v>
          </cell>
          <cell r="H72" t="str">
            <v>SRIFIN</v>
          </cell>
          <cell r="I72">
            <v>26.290717999999998</v>
          </cell>
          <cell r="J72">
            <v>87.273561000000001</v>
          </cell>
        </row>
        <row r="73">
          <cell r="A73" t="str">
            <v>B172</v>
          </cell>
          <cell r="B73" t="str">
            <v>Raniganj</v>
          </cell>
          <cell r="C73" t="str">
            <v>A116</v>
          </cell>
          <cell r="D73" t="str">
            <v>R104</v>
          </cell>
          <cell r="E73" t="str">
            <v>C103</v>
          </cell>
          <cell r="F73" t="str">
            <v>Bihar</v>
          </cell>
          <cell r="G73" t="str">
            <v>Z103</v>
          </cell>
          <cell r="H73" t="str">
            <v>SRIFIN</v>
          </cell>
          <cell r="I73">
            <v>26.081236000000001</v>
          </cell>
          <cell r="J73">
            <v>87.240622999999999</v>
          </cell>
        </row>
        <row r="74">
          <cell r="A74" t="str">
            <v>B173</v>
          </cell>
          <cell r="B74" t="str">
            <v>Dholpur</v>
          </cell>
          <cell r="C74" t="str">
            <v>A102</v>
          </cell>
          <cell r="D74" t="str">
            <v>R102</v>
          </cell>
          <cell r="E74" t="str">
            <v>C104</v>
          </cell>
          <cell r="F74" t="str">
            <v>Rajasthan</v>
          </cell>
          <cell r="G74" t="str">
            <v>Z101</v>
          </cell>
          <cell r="H74" t="str">
            <v>SRIFIN</v>
          </cell>
          <cell r="I74">
            <v>26.704079700000001</v>
          </cell>
          <cell r="J74">
            <v>77.879106500000006</v>
          </cell>
        </row>
        <row r="75">
          <cell r="A75" t="str">
            <v>B174</v>
          </cell>
          <cell r="B75" t="str">
            <v>Bansi</v>
          </cell>
          <cell r="C75" t="str">
            <v>A101</v>
          </cell>
          <cell r="D75" t="str">
            <v>R101</v>
          </cell>
          <cell r="E75" t="str">
            <v>C101</v>
          </cell>
          <cell r="F75" t="str">
            <v>Uttar Pradesh</v>
          </cell>
          <cell r="G75" t="str">
            <v>Z101</v>
          </cell>
          <cell r="H75" t="str">
            <v>SRIFIN</v>
          </cell>
          <cell r="I75">
            <v>27.167945</v>
          </cell>
          <cell r="J75">
            <v>82.934601939999993</v>
          </cell>
        </row>
        <row r="76">
          <cell r="A76" t="str">
            <v>B175</v>
          </cell>
          <cell r="B76" t="str">
            <v>Joya</v>
          </cell>
          <cell r="C76" t="str">
            <v>A114</v>
          </cell>
          <cell r="D76" t="str">
            <v>R102</v>
          </cell>
          <cell r="E76" t="str">
            <v>C104</v>
          </cell>
          <cell r="F76" t="str">
            <v>Uttar Pradesh</v>
          </cell>
          <cell r="G76" t="str">
            <v>Z101</v>
          </cell>
          <cell r="H76" t="str">
            <v>SRIFIN</v>
          </cell>
          <cell r="I76">
            <v>28.833200999999999</v>
          </cell>
          <cell r="J76">
            <v>78.466539999999995</v>
          </cell>
        </row>
        <row r="77">
          <cell r="A77" t="str">
            <v>B176</v>
          </cell>
          <cell r="B77" t="str">
            <v>Khunti</v>
          </cell>
          <cell r="C77" t="str">
            <v>A113</v>
          </cell>
          <cell r="D77" t="str">
            <v>R107</v>
          </cell>
          <cell r="E77" t="str">
            <v>C103</v>
          </cell>
          <cell r="F77" t="str">
            <v>Jharkhand</v>
          </cell>
          <cell r="G77" t="str">
            <v>Z103</v>
          </cell>
          <cell r="H77" t="str">
            <v>SRIFIN</v>
          </cell>
          <cell r="I77">
            <v>23.071739000000001</v>
          </cell>
          <cell r="J77">
            <v>85.282807000000005</v>
          </cell>
        </row>
        <row r="78">
          <cell r="A78" t="str">
            <v>B177</v>
          </cell>
          <cell r="B78" t="str">
            <v>Shamli</v>
          </cell>
          <cell r="C78" t="str">
            <v>A114</v>
          </cell>
          <cell r="D78" t="str">
            <v>R102</v>
          </cell>
          <cell r="E78" t="str">
            <v>C104</v>
          </cell>
          <cell r="F78" t="str">
            <v>Uttar Pradesh</v>
          </cell>
          <cell r="G78" t="str">
            <v>Z101</v>
          </cell>
          <cell r="H78" t="str">
            <v>SRIFIN</v>
          </cell>
          <cell r="I78">
            <v>29.451481999999999</v>
          </cell>
          <cell r="J78">
            <v>77.293548000000001</v>
          </cell>
        </row>
        <row r="79">
          <cell r="A79" t="str">
            <v>B178</v>
          </cell>
          <cell r="B79" t="str">
            <v>Simrahi</v>
          </cell>
          <cell r="C79" t="str">
            <v>A116</v>
          </cell>
          <cell r="D79" t="str">
            <v>R104</v>
          </cell>
          <cell r="E79" t="str">
            <v>C103</v>
          </cell>
          <cell r="F79" t="str">
            <v>Bihar</v>
          </cell>
          <cell r="G79" t="str">
            <v>Z103</v>
          </cell>
          <cell r="H79" t="str">
            <v>SRIFIN</v>
          </cell>
          <cell r="I79">
            <v>26.309636000000001</v>
          </cell>
          <cell r="J79">
            <v>86.841271000000006</v>
          </cell>
        </row>
        <row r="80">
          <cell r="A80" t="str">
            <v>B179</v>
          </cell>
          <cell r="B80" t="str">
            <v>Dhamdaha</v>
          </cell>
          <cell r="C80" t="str">
            <v>A116</v>
          </cell>
          <cell r="D80" t="str">
            <v>R104</v>
          </cell>
          <cell r="E80" t="str">
            <v>C103</v>
          </cell>
          <cell r="F80" t="str">
            <v>Bihar</v>
          </cell>
          <cell r="G80" t="str">
            <v>Z103</v>
          </cell>
          <cell r="H80" t="str">
            <v>SRIFIN</v>
          </cell>
          <cell r="I80">
            <v>25.739574000000001</v>
          </cell>
          <cell r="J80">
            <v>87.186453839999999</v>
          </cell>
        </row>
        <row r="81">
          <cell r="A81" t="str">
            <v>B180</v>
          </cell>
          <cell r="B81" t="str">
            <v>Jagalur</v>
          </cell>
          <cell r="C81" t="str">
            <v>A111</v>
          </cell>
          <cell r="D81" t="str">
            <v>R106</v>
          </cell>
          <cell r="E81" t="str">
            <v>C102</v>
          </cell>
          <cell r="F81" t="str">
            <v>Karnataka</v>
          </cell>
          <cell r="G81" t="str">
            <v>Z102</v>
          </cell>
          <cell r="H81" t="str">
            <v>SRIFIN</v>
          </cell>
          <cell r="I81">
            <v>14.520784000000001</v>
          </cell>
          <cell r="J81">
            <v>76.341838999999993</v>
          </cell>
        </row>
        <row r="82">
          <cell r="A82" t="str">
            <v>B181</v>
          </cell>
          <cell r="B82" t="str">
            <v>Bareilly</v>
          </cell>
          <cell r="C82" t="str">
            <v>A105</v>
          </cell>
          <cell r="D82" t="str">
            <v>R102</v>
          </cell>
          <cell r="E82" t="str">
            <v>C104</v>
          </cell>
          <cell r="F82" t="str">
            <v>Uttar Pradesh</v>
          </cell>
          <cell r="G82" t="str">
            <v>Z101</v>
          </cell>
          <cell r="H82" t="str">
            <v>SRIFIN</v>
          </cell>
          <cell r="I82">
            <v>28.391424000000001</v>
          </cell>
          <cell r="J82">
            <v>79.454132000000001</v>
          </cell>
        </row>
        <row r="83">
          <cell r="A83" t="str">
            <v>B182</v>
          </cell>
          <cell r="B83" t="str">
            <v>Purnea</v>
          </cell>
          <cell r="C83" t="str">
            <v>A116</v>
          </cell>
          <cell r="D83" t="str">
            <v>R104</v>
          </cell>
          <cell r="E83" t="str">
            <v>C103</v>
          </cell>
          <cell r="F83" t="str">
            <v>Bihar</v>
          </cell>
          <cell r="G83" t="str">
            <v>Z103</v>
          </cell>
          <cell r="H83" t="str">
            <v>SRIFIN</v>
          </cell>
          <cell r="I83">
            <v>25.766949</v>
          </cell>
          <cell r="J83">
            <v>87.483587999999997</v>
          </cell>
        </row>
        <row r="84">
          <cell r="A84" t="str">
            <v>B183</v>
          </cell>
          <cell r="B84" t="str">
            <v>Barhait</v>
          </cell>
          <cell r="C84" t="str">
            <v>A113</v>
          </cell>
          <cell r="D84" t="str">
            <v>R107</v>
          </cell>
          <cell r="E84" t="str">
            <v>C103</v>
          </cell>
          <cell r="F84" t="str">
            <v>Jharkhand</v>
          </cell>
          <cell r="G84" t="str">
            <v>Z103</v>
          </cell>
          <cell r="H84" t="str">
            <v>SRIFIN</v>
          </cell>
          <cell r="I84">
            <v>24.887803999999999</v>
          </cell>
          <cell r="J84">
            <v>87.607771</v>
          </cell>
        </row>
        <row r="85">
          <cell r="A85" t="str">
            <v>B184</v>
          </cell>
          <cell r="B85" t="str">
            <v>Saharsa</v>
          </cell>
          <cell r="C85" t="str">
            <v>A116</v>
          </cell>
          <cell r="D85" t="str">
            <v>R104</v>
          </cell>
          <cell r="E85" t="str">
            <v>C103</v>
          </cell>
          <cell r="F85" t="str">
            <v>Bihar</v>
          </cell>
          <cell r="G85" t="str">
            <v>Z103</v>
          </cell>
          <cell r="H85" t="str">
            <v>SRIFIN</v>
          </cell>
          <cell r="I85">
            <v>25.873159999999999</v>
          </cell>
          <cell r="J85">
            <v>86.57714</v>
          </cell>
        </row>
        <row r="86">
          <cell r="A86" t="str">
            <v>B185</v>
          </cell>
          <cell r="B86" t="str">
            <v>Kasganj</v>
          </cell>
          <cell r="C86" t="str">
            <v>A105</v>
          </cell>
          <cell r="D86" t="str">
            <v>R102</v>
          </cell>
          <cell r="E86" t="str">
            <v>C104</v>
          </cell>
          <cell r="F86" t="str">
            <v>Uttar Pradesh</v>
          </cell>
          <cell r="G86" t="str">
            <v>Z101</v>
          </cell>
          <cell r="H86" t="str">
            <v>SRIFIN</v>
          </cell>
          <cell r="I86">
            <v>27.818487999999999</v>
          </cell>
          <cell r="J86">
            <v>78.66019</v>
          </cell>
        </row>
        <row r="87">
          <cell r="A87" t="str">
            <v>B186</v>
          </cell>
          <cell r="B87" t="str">
            <v>Budaun</v>
          </cell>
          <cell r="C87" t="str">
            <v>A105</v>
          </cell>
          <cell r="D87" t="str">
            <v>R102</v>
          </cell>
          <cell r="E87" t="str">
            <v>C104</v>
          </cell>
          <cell r="F87" t="str">
            <v>Uttar Pradesh</v>
          </cell>
          <cell r="G87" t="str">
            <v>Z101</v>
          </cell>
          <cell r="H87" t="str">
            <v>SRIFIN</v>
          </cell>
          <cell r="I87">
            <v>28.009246000000001</v>
          </cell>
          <cell r="J87">
            <v>79.147965999999997</v>
          </cell>
        </row>
        <row r="88">
          <cell r="A88" t="str">
            <v>B187</v>
          </cell>
          <cell r="B88" t="str">
            <v>Pratapgarh</v>
          </cell>
          <cell r="C88" t="str">
            <v>A115</v>
          </cell>
          <cell r="D88" t="str">
            <v>R108</v>
          </cell>
          <cell r="E88" t="str">
            <v>C101</v>
          </cell>
          <cell r="F88" t="str">
            <v>Uttar Pradesh</v>
          </cell>
          <cell r="G88" t="str">
            <v>Z101</v>
          </cell>
          <cell r="H88" t="str">
            <v>SRIFIN</v>
          </cell>
          <cell r="I88">
            <v>25.808641999999999</v>
          </cell>
          <cell r="J88">
            <v>82.026264999999995</v>
          </cell>
        </row>
        <row r="89">
          <cell r="A89" t="str">
            <v>B188</v>
          </cell>
          <cell r="B89" t="str">
            <v>Dhampur</v>
          </cell>
          <cell r="C89" t="str">
            <v>A114</v>
          </cell>
          <cell r="D89" t="str">
            <v>R102</v>
          </cell>
          <cell r="E89" t="str">
            <v>C104</v>
          </cell>
          <cell r="F89" t="str">
            <v>Uttar Pradesh</v>
          </cell>
          <cell r="G89" t="str">
            <v>Z101</v>
          </cell>
          <cell r="H89" t="str">
            <v>SRIFIN</v>
          </cell>
          <cell r="I89">
            <v>29.292310000000001</v>
          </cell>
          <cell r="J89">
            <v>78.517160000000004</v>
          </cell>
        </row>
        <row r="90">
          <cell r="A90" t="str">
            <v>B189</v>
          </cell>
          <cell r="B90" t="str">
            <v>Talbehat</v>
          </cell>
          <cell r="C90" t="str">
            <v>A109</v>
          </cell>
          <cell r="D90" t="str">
            <v>R108</v>
          </cell>
          <cell r="E90" t="str">
            <v>C101</v>
          </cell>
          <cell r="F90" t="str">
            <v>Uttar Pradesh</v>
          </cell>
          <cell r="G90" t="str">
            <v>Z101</v>
          </cell>
          <cell r="H90" t="str">
            <v>SRIFIN</v>
          </cell>
          <cell r="I90">
            <v>25.042075000000001</v>
          </cell>
          <cell r="J90">
            <v>78.422861999999995</v>
          </cell>
        </row>
        <row r="91">
          <cell r="A91" t="str">
            <v>B190</v>
          </cell>
          <cell r="B91" t="str">
            <v>Bari</v>
          </cell>
          <cell r="C91" t="str">
            <v>A102</v>
          </cell>
          <cell r="D91" t="str">
            <v>R102</v>
          </cell>
          <cell r="E91" t="str">
            <v>C104</v>
          </cell>
          <cell r="F91" t="str">
            <v>Rajasthan</v>
          </cell>
          <cell r="G91" t="str">
            <v>Z101</v>
          </cell>
          <cell r="H91" t="str">
            <v>SRIFIN</v>
          </cell>
          <cell r="I91">
            <v>26.651910000000001</v>
          </cell>
          <cell r="J91">
            <v>77.621709999999993</v>
          </cell>
        </row>
        <row r="92">
          <cell r="A92" t="str">
            <v>B191</v>
          </cell>
          <cell r="B92" t="str">
            <v>Jamua</v>
          </cell>
          <cell r="C92" t="str">
            <v>A113</v>
          </cell>
          <cell r="D92" t="str">
            <v>R107</v>
          </cell>
          <cell r="E92" t="str">
            <v>C103</v>
          </cell>
          <cell r="F92" t="str">
            <v>Jharkhand</v>
          </cell>
          <cell r="G92" t="str">
            <v>Z103</v>
          </cell>
          <cell r="H92" t="str">
            <v>SRIFIN</v>
          </cell>
          <cell r="I92">
            <v>24.371307999999999</v>
          </cell>
          <cell r="J92">
            <v>86.149242000000001</v>
          </cell>
        </row>
        <row r="93">
          <cell r="A93" t="str">
            <v>B192</v>
          </cell>
          <cell r="B93" t="str">
            <v>Maudaha</v>
          </cell>
          <cell r="C93" t="str">
            <v>A117</v>
          </cell>
          <cell r="D93" t="str">
            <v>R108</v>
          </cell>
          <cell r="E93" t="str">
            <v>C101</v>
          </cell>
          <cell r="F93" t="str">
            <v>Uttar Pradesh</v>
          </cell>
          <cell r="G93" t="str">
            <v>Z101</v>
          </cell>
          <cell r="H93" t="str">
            <v>SRIFIN</v>
          </cell>
          <cell r="I93">
            <v>25.688970999999999</v>
          </cell>
          <cell r="J93">
            <v>80.089241000000001</v>
          </cell>
        </row>
        <row r="94">
          <cell r="A94" t="str">
            <v>B193</v>
          </cell>
          <cell r="B94" t="str">
            <v>Harraiya</v>
          </cell>
          <cell r="C94" t="str">
            <v>A101</v>
          </cell>
          <cell r="D94" t="str">
            <v>R101</v>
          </cell>
          <cell r="E94" t="str">
            <v>C101</v>
          </cell>
          <cell r="F94" t="str">
            <v>Uttar Pradesh</v>
          </cell>
          <cell r="G94" t="str">
            <v>Z101</v>
          </cell>
          <cell r="H94" t="str">
            <v>SRIFIN</v>
          </cell>
          <cell r="I94">
            <v>26.792269000000001</v>
          </cell>
          <cell r="J94">
            <v>82.469795000000005</v>
          </cell>
        </row>
        <row r="95">
          <cell r="A95" t="str">
            <v>B194</v>
          </cell>
          <cell r="B95" t="str">
            <v>Sarsawa</v>
          </cell>
          <cell r="C95" t="str">
            <v>A114</v>
          </cell>
          <cell r="D95" t="str">
            <v>R102</v>
          </cell>
          <cell r="E95" t="str">
            <v>C104</v>
          </cell>
          <cell r="F95" t="str">
            <v>Uttar Pradesh</v>
          </cell>
          <cell r="G95" t="str">
            <v>Z101</v>
          </cell>
          <cell r="H95" t="str">
            <v>SRIFIN</v>
          </cell>
          <cell r="I95">
            <v>30.018504</v>
          </cell>
          <cell r="J95">
            <v>77.412908999999999</v>
          </cell>
        </row>
        <row r="96">
          <cell r="A96" t="str">
            <v>B195</v>
          </cell>
          <cell r="B96" t="str">
            <v>Sarila</v>
          </cell>
          <cell r="C96" t="str">
            <v>A117</v>
          </cell>
          <cell r="D96" t="str">
            <v>R108</v>
          </cell>
          <cell r="E96" t="str">
            <v>C103</v>
          </cell>
          <cell r="F96" t="str">
            <v>Uttar Pradesh</v>
          </cell>
          <cell r="G96" t="str">
            <v>Z103</v>
          </cell>
          <cell r="H96" t="str">
            <v>SRIFIN</v>
          </cell>
          <cell r="I96">
            <v>25.775995000000002</v>
          </cell>
          <cell r="J96">
            <v>79.668282000000005</v>
          </cell>
        </row>
        <row r="97">
          <cell r="A97" t="str">
            <v>B196</v>
          </cell>
          <cell r="B97" t="str">
            <v>Gursarai</v>
          </cell>
          <cell r="C97" t="str">
            <v>A109</v>
          </cell>
          <cell r="D97" t="str">
            <v>R108</v>
          </cell>
          <cell r="E97" t="str">
            <v>C104</v>
          </cell>
          <cell r="F97" t="str">
            <v>Uttar Pradesh</v>
          </cell>
          <cell r="G97" t="str">
            <v>Z104</v>
          </cell>
          <cell r="H97" t="str">
            <v>SRIFIN</v>
          </cell>
          <cell r="I97">
            <v>25.612414999999999</v>
          </cell>
          <cell r="J97">
            <v>79.185089000000005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eeresh.c@srifincredit.com" TargetMode="External"/><Relationship Id="rId21" Type="http://schemas.openxmlformats.org/officeDocument/2006/relationships/hyperlink" Target="mailto:veeresh.c@srifincredit.com" TargetMode="External"/><Relationship Id="rId42" Type="http://schemas.openxmlformats.org/officeDocument/2006/relationships/hyperlink" Target="mailto:b116.phulparas@srifincredit.com" TargetMode="External"/><Relationship Id="rId63" Type="http://schemas.openxmlformats.org/officeDocument/2006/relationships/hyperlink" Target="mailto:jay.singh@srifincredit.com" TargetMode="External"/><Relationship Id="rId84" Type="http://schemas.openxmlformats.org/officeDocument/2006/relationships/hyperlink" Target="mailto:rakesh.tiwari@srifincredit.com" TargetMode="External"/><Relationship Id="rId138" Type="http://schemas.openxmlformats.org/officeDocument/2006/relationships/hyperlink" Target="mailto:rakesh.tiwari@srifincredit.com" TargetMode="External"/><Relationship Id="rId159" Type="http://schemas.openxmlformats.org/officeDocument/2006/relationships/hyperlink" Target="mailto:yogendra.kumar@srifincredit.com" TargetMode="External"/><Relationship Id="rId170" Type="http://schemas.openxmlformats.org/officeDocument/2006/relationships/hyperlink" Target="mailto:niraj.sharma@srifincredit.com" TargetMode="External"/><Relationship Id="rId191" Type="http://schemas.openxmlformats.org/officeDocument/2006/relationships/hyperlink" Target="mailto:satish.bajpai@srifincredit.com" TargetMode="External"/><Relationship Id="rId107" Type="http://schemas.openxmlformats.org/officeDocument/2006/relationships/hyperlink" Target="mailto:b142.gokak@srifincredit.com" TargetMode="External"/><Relationship Id="rId11" Type="http://schemas.openxmlformats.org/officeDocument/2006/relationships/hyperlink" Target="mailto:b105.jalesar@srifincredit.com" TargetMode="External"/><Relationship Id="rId32" Type="http://schemas.openxmlformats.org/officeDocument/2006/relationships/hyperlink" Target="mailto:nitinkumar.l@srifincredit.com" TargetMode="External"/><Relationship Id="rId53" Type="http://schemas.openxmlformats.org/officeDocument/2006/relationships/hyperlink" Target="mailto:veeresh.c@srifincredit.com" TargetMode="External"/><Relationship Id="rId74" Type="http://schemas.openxmlformats.org/officeDocument/2006/relationships/hyperlink" Target="mailto:rakesh.tiwari@srifincredit.com" TargetMode="External"/><Relationship Id="rId128" Type="http://schemas.openxmlformats.org/officeDocument/2006/relationships/hyperlink" Target="mailto:pradeep.b@srifincredit.com" TargetMode="External"/><Relationship Id="rId149" Type="http://schemas.openxmlformats.org/officeDocument/2006/relationships/hyperlink" Target="mailto:rakesh.tiwari@srifincredit.com" TargetMode="External"/><Relationship Id="rId5" Type="http://schemas.openxmlformats.org/officeDocument/2006/relationships/hyperlink" Target="mailto:b103.bahraich@srifincredit.com" TargetMode="External"/><Relationship Id="rId95" Type="http://schemas.openxmlformats.org/officeDocument/2006/relationships/hyperlink" Target="mailto:rakesh.tiwari@srifincredit.com" TargetMode="External"/><Relationship Id="rId160" Type="http://schemas.openxmlformats.org/officeDocument/2006/relationships/hyperlink" Target="mailto:niraj.sharma@srifincredit.com" TargetMode="External"/><Relationship Id="rId181" Type="http://schemas.openxmlformats.org/officeDocument/2006/relationships/hyperlink" Target="mailto:pradeep.b@srifincredit.com" TargetMode="External"/><Relationship Id="rId22" Type="http://schemas.openxmlformats.org/officeDocument/2006/relationships/hyperlink" Target="mailto:satish.reddy@srifincredit.com" TargetMode="External"/><Relationship Id="rId43" Type="http://schemas.openxmlformats.org/officeDocument/2006/relationships/hyperlink" Target="mailto:nitinkumar.l@srifincredit.com" TargetMode="External"/><Relationship Id="rId64" Type="http://schemas.openxmlformats.org/officeDocument/2006/relationships/hyperlink" Target="mailto:rakesh.tiwari@srifincredit.com" TargetMode="External"/><Relationship Id="rId118" Type="http://schemas.openxmlformats.org/officeDocument/2006/relationships/hyperlink" Target="mailto:satish.reddy@srifincredit.com" TargetMode="External"/><Relationship Id="rId139" Type="http://schemas.openxmlformats.org/officeDocument/2006/relationships/hyperlink" Target="mailto:veeresh.c@srifincredit.com" TargetMode="External"/><Relationship Id="rId85" Type="http://schemas.openxmlformats.org/officeDocument/2006/relationships/hyperlink" Target="mailto:b133.nichlaul@srifincredit.com" TargetMode="External"/><Relationship Id="rId150" Type="http://schemas.openxmlformats.org/officeDocument/2006/relationships/hyperlink" Target="mailto:niraj.sharma@srifincredit.com" TargetMode="External"/><Relationship Id="rId171" Type="http://schemas.openxmlformats.org/officeDocument/2006/relationships/hyperlink" Target="mailto:pradeep.b@srifincredit.com" TargetMode="External"/><Relationship Id="rId192" Type="http://schemas.openxmlformats.org/officeDocument/2006/relationships/hyperlink" Target="mailto:jay.singh@srifincredit.com" TargetMode="External"/><Relationship Id="rId12" Type="http://schemas.openxmlformats.org/officeDocument/2006/relationships/hyperlink" Target="mailto:b106.madhuban@srifincredit.com" TargetMode="External"/><Relationship Id="rId33" Type="http://schemas.openxmlformats.org/officeDocument/2006/relationships/hyperlink" Target="mailto:pradeep.b@srifincredit.com" TargetMode="External"/><Relationship Id="rId108" Type="http://schemas.openxmlformats.org/officeDocument/2006/relationships/hyperlink" Target="mailto:veeresh.c@srifincredit.com" TargetMode="External"/><Relationship Id="rId129" Type="http://schemas.openxmlformats.org/officeDocument/2006/relationships/hyperlink" Target="mailto:b154.shikarpur@srifincredit.com" TargetMode="External"/><Relationship Id="rId54" Type="http://schemas.openxmlformats.org/officeDocument/2006/relationships/hyperlink" Target="mailto:satish.reddy@srifincredit.com" TargetMode="External"/><Relationship Id="rId75" Type="http://schemas.openxmlformats.org/officeDocument/2006/relationships/hyperlink" Target="mailto:b130.belagavi@srifincredit.com" TargetMode="External"/><Relationship Id="rId96" Type="http://schemas.openxmlformats.org/officeDocument/2006/relationships/hyperlink" Target="mailto:b136.nanpara@srifincredit.com" TargetMode="External"/><Relationship Id="rId140" Type="http://schemas.openxmlformats.org/officeDocument/2006/relationships/hyperlink" Target="mailto:satish.reddy@srifincredit.com" TargetMode="External"/><Relationship Id="rId161" Type="http://schemas.openxmlformats.org/officeDocument/2006/relationships/hyperlink" Target="mailto:pradeep.b@srifincredit.com" TargetMode="External"/><Relationship Id="rId182" Type="http://schemas.openxmlformats.org/officeDocument/2006/relationships/hyperlink" Target="mailto:satish.bajpai@srifincredit.com" TargetMode="External"/><Relationship Id="rId6" Type="http://schemas.openxmlformats.org/officeDocument/2006/relationships/hyperlink" Target="mailto:jay.singh@srifincredit.com" TargetMode="External"/><Relationship Id="rId23" Type="http://schemas.openxmlformats.org/officeDocument/2006/relationships/hyperlink" Target="mailto:b109.basavakalyan@srifincredit.com" TargetMode="External"/><Relationship Id="rId119" Type="http://schemas.openxmlformats.org/officeDocument/2006/relationships/hyperlink" Target="mailto:b147.ranebennur@srifincredit.com" TargetMode="External"/><Relationship Id="rId44" Type="http://schemas.openxmlformats.org/officeDocument/2006/relationships/hyperlink" Target="mailto:pradeep.b@srifincredit.com" TargetMode="External"/><Relationship Id="rId65" Type="http://schemas.openxmlformats.org/officeDocument/2006/relationships/hyperlink" Target="mailto:b126.tetaribazar@srifincredit.com" TargetMode="External"/><Relationship Id="rId86" Type="http://schemas.openxmlformats.org/officeDocument/2006/relationships/hyperlink" Target="mailto:jay.singh@srifincredit.com" TargetMode="External"/><Relationship Id="rId130" Type="http://schemas.openxmlformats.org/officeDocument/2006/relationships/hyperlink" Target="mailto:nitinkumar.l@srifincredit.com" TargetMode="External"/><Relationship Id="rId151" Type="http://schemas.openxmlformats.org/officeDocument/2006/relationships/hyperlink" Target="mailto:pradeep.b@srifincredit.com" TargetMode="External"/><Relationship Id="rId172" Type="http://schemas.openxmlformats.org/officeDocument/2006/relationships/hyperlink" Target="mailto:vikash.kumar@srifincredit.com" TargetMode="External"/><Relationship Id="rId193" Type="http://schemas.openxmlformats.org/officeDocument/2006/relationships/hyperlink" Target="mailto:rakesh.tiwari@srifincredit.com" TargetMode="External"/><Relationship Id="rId13" Type="http://schemas.openxmlformats.org/officeDocument/2006/relationships/hyperlink" Target="mailto:sanjay.kumar@srifincredit.com" TargetMode="External"/><Relationship Id="rId109" Type="http://schemas.openxmlformats.org/officeDocument/2006/relationships/hyperlink" Target="mailto:satish.reddy@srifincredit.com" TargetMode="External"/><Relationship Id="rId34" Type="http://schemas.openxmlformats.org/officeDocument/2006/relationships/hyperlink" Target="mailto:b110.darbhanga@srifincredit.com" TargetMode="External"/><Relationship Id="rId55" Type="http://schemas.openxmlformats.org/officeDocument/2006/relationships/hyperlink" Target="mailto:b122.ikauna@srifincredit.com" TargetMode="External"/><Relationship Id="rId76" Type="http://schemas.openxmlformats.org/officeDocument/2006/relationships/hyperlink" Target="mailto:veeresh.c@srifincredit.com" TargetMode="External"/><Relationship Id="rId97" Type="http://schemas.openxmlformats.org/officeDocument/2006/relationships/hyperlink" Target="mailto:rakesh.tiwari@srifincredit.com" TargetMode="External"/><Relationship Id="rId120" Type="http://schemas.openxmlformats.org/officeDocument/2006/relationships/hyperlink" Target="mailto:veeresh.c@srifincredit.com" TargetMode="External"/><Relationship Id="rId141" Type="http://schemas.openxmlformats.org/officeDocument/2006/relationships/hyperlink" Target="mailto:veeresh.c@srifincredit.com" TargetMode="External"/><Relationship Id="rId7" Type="http://schemas.openxmlformats.org/officeDocument/2006/relationships/hyperlink" Target="mailto:rakesh.tiwari@srifincredit.com" TargetMode="External"/><Relationship Id="rId162" Type="http://schemas.openxmlformats.org/officeDocument/2006/relationships/hyperlink" Target="mailto:vikash.kumar@srifincredit.com" TargetMode="External"/><Relationship Id="rId183" Type="http://schemas.openxmlformats.org/officeDocument/2006/relationships/hyperlink" Target="mailto:jay.singh@srifincredit.com" TargetMode="External"/><Relationship Id="rId2" Type="http://schemas.openxmlformats.org/officeDocument/2006/relationships/hyperlink" Target="mailto:b101.ayodhya@srifincredit.com" TargetMode="External"/><Relationship Id="rId29" Type="http://schemas.openxmlformats.org/officeDocument/2006/relationships/hyperlink" Target="mailto:b111.gorakhpur@srifincredit.com" TargetMode="External"/><Relationship Id="rId24" Type="http://schemas.openxmlformats.org/officeDocument/2006/relationships/hyperlink" Target="mailto:veeresh.c@srifincredit.com" TargetMode="External"/><Relationship Id="rId40" Type="http://schemas.openxmlformats.org/officeDocument/2006/relationships/hyperlink" Target="mailto:veeresh.c@srifincredit.com" TargetMode="External"/><Relationship Id="rId45" Type="http://schemas.openxmlformats.org/officeDocument/2006/relationships/hyperlink" Target="mailto:b117.tundla@srifincredit.com" TargetMode="External"/><Relationship Id="rId66" Type="http://schemas.openxmlformats.org/officeDocument/2006/relationships/hyperlink" Target="mailto:rakesh.tiwari@srifincredit.com" TargetMode="External"/><Relationship Id="rId87" Type="http://schemas.openxmlformats.org/officeDocument/2006/relationships/hyperlink" Target="mailto:rakesh.tiwari@srifincredit.com" TargetMode="External"/><Relationship Id="rId110" Type="http://schemas.openxmlformats.org/officeDocument/2006/relationships/hyperlink" Target="mailto:veeresh.c@srifincredit.com" TargetMode="External"/><Relationship Id="rId115" Type="http://schemas.openxmlformats.org/officeDocument/2006/relationships/hyperlink" Target="mailto:b146.Shahpur@srifincredit.com" TargetMode="External"/><Relationship Id="rId131" Type="http://schemas.openxmlformats.org/officeDocument/2006/relationships/hyperlink" Target="mailto:pradeep.b@srifincredit.com" TargetMode="External"/><Relationship Id="rId136" Type="http://schemas.openxmlformats.org/officeDocument/2006/relationships/hyperlink" Target="mailto:sanjay.kumar@srifincredit.com" TargetMode="External"/><Relationship Id="rId157" Type="http://schemas.openxmlformats.org/officeDocument/2006/relationships/hyperlink" Target="mailto:pradeep.b@srifincredit.com" TargetMode="External"/><Relationship Id="rId178" Type="http://schemas.openxmlformats.org/officeDocument/2006/relationships/hyperlink" Target="mailto:jay.singh@srifincredit.com" TargetMode="External"/><Relationship Id="rId61" Type="http://schemas.openxmlformats.org/officeDocument/2006/relationships/hyperlink" Target="mailto:rakesh.tiwari@srifincredit.com" TargetMode="External"/><Relationship Id="rId82" Type="http://schemas.openxmlformats.org/officeDocument/2006/relationships/hyperlink" Target="mailto:satish.bajpai@srifincredit.com" TargetMode="External"/><Relationship Id="rId152" Type="http://schemas.openxmlformats.org/officeDocument/2006/relationships/hyperlink" Target="mailto:veeresh.c@srifincredit.com" TargetMode="External"/><Relationship Id="rId173" Type="http://schemas.openxmlformats.org/officeDocument/2006/relationships/hyperlink" Target="mailto:pradeep.b@srifincredit.com" TargetMode="External"/><Relationship Id="rId194" Type="http://schemas.openxmlformats.org/officeDocument/2006/relationships/hyperlink" Target="mailto:yogendra.kumar@srifincredit.com" TargetMode="External"/><Relationship Id="rId199" Type="http://schemas.openxmlformats.org/officeDocument/2006/relationships/hyperlink" Target="mailto:veeresh.c@srifincredit.com" TargetMode="External"/><Relationship Id="rId19" Type="http://schemas.openxmlformats.org/officeDocument/2006/relationships/hyperlink" Target="mailto:rakesh.tiwari@srifincredit.com" TargetMode="External"/><Relationship Id="rId14" Type="http://schemas.openxmlformats.org/officeDocument/2006/relationships/hyperlink" Target="mailto:jay.singh@srifincredit.com" TargetMode="External"/><Relationship Id="rId30" Type="http://schemas.openxmlformats.org/officeDocument/2006/relationships/hyperlink" Target="mailto:rakesh.tiwari@srifincredit.com" TargetMode="External"/><Relationship Id="rId35" Type="http://schemas.openxmlformats.org/officeDocument/2006/relationships/hyperlink" Target="mailto:rakesh.tiwari@srifincredit.com" TargetMode="External"/><Relationship Id="rId56" Type="http://schemas.openxmlformats.org/officeDocument/2006/relationships/hyperlink" Target="mailto:rakesh.tiwari@srifincredit.com" TargetMode="External"/><Relationship Id="rId77" Type="http://schemas.openxmlformats.org/officeDocument/2006/relationships/hyperlink" Target="mailto:satish.reddy@srifincredit.com" TargetMode="External"/><Relationship Id="rId100" Type="http://schemas.openxmlformats.org/officeDocument/2006/relationships/hyperlink" Target="mailto:rakesh.tiwari@srifincredit.com" TargetMode="External"/><Relationship Id="rId105" Type="http://schemas.openxmlformats.org/officeDocument/2006/relationships/hyperlink" Target="mailto:veeresh.c@srifincredit.com" TargetMode="External"/><Relationship Id="rId126" Type="http://schemas.openxmlformats.org/officeDocument/2006/relationships/hyperlink" Target="mailto:pradeep.b@srifincredit.com" TargetMode="External"/><Relationship Id="rId147" Type="http://schemas.openxmlformats.org/officeDocument/2006/relationships/hyperlink" Target="mailto:satish.bajpai@srifincredit.com" TargetMode="External"/><Relationship Id="rId168" Type="http://schemas.openxmlformats.org/officeDocument/2006/relationships/hyperlink" Target="mailto:vikash.kumar@srifincredit.com" TargetMode="External"/><Relationship Id="rId8" Type="http://schemas.openxmlformats.org/officeDocument/2006/relationships/hyperlink" Target="mailto:b104.balrampur@srifincredit.com" TargetMode="External"/><Relationship Id="rId51" Type="http://schemas.openxmlformats.org/officeDocument/2006/relationships/hyperlink" Target="mailto:satish.reddy@srifincredit.com" TargetMode="External"/><Relationship Id="rId72" Type="http://schemas.openxmlformats.org/officeDocument/2006/relationships/hyperlink" Target="mailto:b129.mahoba@srifincredit.com" TargetMode="External"/><Relationship Id="rId93" Type="http://schemas.openxmlformats.org/officeDocument/2006/relationships/hyperlink" Target="mailto:sanjay.kumar@srifincredit.com" TargetMode="External"/><Relationship Id="rId98" Type="http://schemas.openxmlformats.org/officeDocument/2006/relationships/hyperlink" Target="mailto:b137.mathura@srifincredit.com" TargetMode="External"/><Relationship Id="rId121" Type="http://schemas.openxmlformats.org/officeDocument/2006/relationships/hyperlink" Target="mailto:satish.reddy@srifincredit.com" TargetMode="External"/><Relationship Id="rId142" Type="http://schemas.openxmlformats.org/officeDocument/2006/relationships/hyperlink" Target="mailto:satish.reddy@srifincredit.com" TargetMode="External"/><Relationship Id="rId163" Type="http://schemas.openxmlformats.org/officeDocument/2006/relationships/hyperlink" Target="mailto:pradeep.b@srifincredit.com" TargetMode="External"/><Relationship Id="rId184" Type="http://schemas.openxmlformats.org/officeDocument/2006/relationships/hyperlink" Target="mailto:rakesh.tiwari@srifincredit.com" TargetMode="External"/><Relationship Id="rId189" Type="http://schemas.openxmlformats.org/officeDocument/2006/relationships/hyperlink" Target="mailto:jay.singh@srifincredit.com" TargetMode="External"/><Relationship Id="rId3" Type="http://schemas.openxmlformats.org/officeDocument/2006/relationships/hyperlink" Target="mailto:rakesh.tiwari@srifincredit.com" TargetMode="External"/><Relationship Id="rId25" Type="http://schemas.openxmlformats.org/officeDocument/2006/relationships/hyperlink" Target="mailto:satish.reddy@srifincredit.com" TargetMode="External"/><Relationship Id="rId46" Type="http://schemas.openxmlformats.org/officeDocument/2006/relationships/hyperlink" Target="mailto:b118.aligarh@srifincredit.com" TargetMode="External"/><Relationship Id="rId67" Type="http://schemas.openxmlformats.org/officeDocument/2006/relationships/hyperlink" Target="mailto:b127.tarabganj@srifincredit.com" TargetMode="External"/><Relationship Id="rId116" Type="http://schemas.openxmlformats.org/officeDocument/2006/relationships/hyperlink" Target="mailto:veeresh.c@srifincredit.com" TargetMode="External"/><Relationship Id="rId137" Type="http://schemas.openxmlformats.org/officeDocument/2006/relationships/hyperlink" Target="mailto:jay.singh@srifincredit.com" TargetMode="External"/><Relationship Id="rId158" Type="http://schemas.openxmlformats.org/officeDocument/2006/relationships/hyperlink" Target="mailto:rakesh.tiwari@srifincredit.com" TargetMode="External"/><Relationship Id="rId20" Type="http://schemas.openxmlformats.org/officeDocument/2006/relationships/hyperlink" Target="mailto:b108.kalaburgi@srifincredit.com" TargetMode="External"/><Relationship Id="rId41" Type="http://schemas.openxmlformats.org/officeDocument/2006/relationships/hyperlink" Target="mailto:satish.reddy@srifincredit.com" TargetMode="External"/><Relationship Id="rId62" Type="http://schemas.openxmlformats.org/officeDocument/2006/relationships/hyperlink" Target="mailto:b125.captainganj@srifincredit.com" TargetMode="External"/><Relationship Id="rId83" Type="http://schemas.openxmlformats.org/officeDocument/2006/relationships/hyperlink" Target="mailto:jay.singh@srifincredit.com" TargetMode="External"/><Relationship Id="rId88" Type="http://schemas.openxmlformats.org/officeDocument/2006/relationships/hyperlink" Target="mailto:b134.hamirpur@srifincredit.com" TargetMode="External"/><Relationship Id="rId111" Type="http://schemas.openxmlformats.org/officeDocument/2006/relationships/hyperlink" Target="mailto:satish.reddy@srifincredit.com" TargetMode="External"/><Relationship Id="rId132" Type="http://schemas.openxmlformats.org/officeDocument/2006/relationships/hyperlink" Target="mailto:yogendra.kumar@srifincredit.com" TargetMode="External"/><Relationship Id="rId153" Type="http://schemas.openxmlformats.org/officeDocument/2006/relationships/hyperlink" Target="mailto:satish.reddy@srifincredit.com" TargetMode="External"/><Relationship Id="rId174" Type="http://schemas.openxmlformats.org/officeDocument/2006/relationships/hyperlink" Target="mailto:sanjay.kumar@srifincredit.com" TargetMode="External"/><Relationship Id="rId179" Type="http://schemas.openxmlformats.org/officeDocument/2006/relationships/hyperlink" Target="mailto:rakesh.tiwari@srifincredit.com" TargetMode="External"/><Relationship Id="rId195" Type="http://schemas.openxmlformats.org/officeDocument/2006/relationships/hyperlink" Target="mailto:yogendra.kumar@srifincredit.com" TargetMode="External"/><Relationship Id="rId190" Type="http://schemas.openxmlformats.org/officeDocument/2006/relationships/hyperlink" Target="mailto:rakesh.tiwari@srifincredit.com" TargetMode="External"/><Relationship Id="rId15" Type="http://schemas.openxmlformats.org/officeDocument/2006/relationships/hyperlink" Target="mailto:rakesh.tiwari@srifincredit.com" TargetMode="External"/><Relationship Id="rId36" Type="http://schemas.openxmlformats.org/officeDocument/2006/relationships/hyperlink" Target="mailto:b114.yadgir@srifincredit.com" TargetMode="External"/><Relationship Id="rId57" Type="http://schemas.openxmlformats.org/officeDocument/2006/relationships/hyperlink" Target="mailto:b123.khadda@srifincredit.com" TargetMode="External"/><Relationship Id="rId106" Type="http://schemas.openxmlformats.org/officeDocument/2006/relationships/hyperlink" Target="mailto:satish.reddy@srifincredit.com" TargetMode="External"/><Relationship Id="rId127" Type="http://schemas.openxmlformats.org/officeDocument/2006/relationships/hyperlink" Target="mailto:rakesh.tiwari@srifincredit.com" TargetMode="External"/><Relationship Id="rId10" Type="http://schemas.openxmlformats.org/officeDocument/2006/relationships/hyperlink" Target="mailto:rakesh.tiwari@srifincredit.com" TargetMode="External"/><Relationship Id="rId31" Type="http://schemas.openxmlformats.org/officeDocument/2006/relationships/hyperlink" Target="mailto:b112.sakri@srifincredit.com" TargetMode="External"/><Relationship Id="rId52" Type="http://schemas.openxmlformats.org/officeDocument/2006/relationships/hyperlink" Target="mailto:b121.haveri@srifincredit.com" TargetMode="External"/><Relationship Id="rId73" Type="http://schemas.openxmlformats.org/officeDocument/2006/relationships/hyperlink" Target="mailto:jay.singh@srifincredit.com" TargetMode="External"/><Relationship Id="rId78" Type="http://schemas.openxmlformats.org/officeDocument/2006/relationships/hyperlink" Target="mailto:b131.benipur@srifincredit.com" TargetMode="External"/><Relationship Id="rId94" Type="http://schemas.openxmlformats.org/officeDocument/2006/relationships/hyperlink" Target="mailto:jay.singh@srifincredit.com" TargetMode="External"/><Relationship Id="rId99" Type="http://schemas.openxmlformats.org/officeDocument/2006/relationships/hyperlink" Target="mailto:jay.singh@srifincredit.com" TargetMode="External"/><Relationship Id="rId101" Type="http://schemas.openxmlformats.org/officeDocument/2006/relationships/hyperlink" Target="mailto:jay.singh@srifincredit.com" TargetMode="External"/><Relationship Id="rId122" Type="http://schemas.openxmlformats.org/officeDocument/2006/relationships/hyperlink" Target="mailto:pradeep.b@srifincredit.com" TargetMode="External"/><Relationship Id="rId143" Type="http://schemas.openxmlformats.org/officeDocument/2006/relationships/hyperlink" Target="mailto:niraj.sharma@srifincredit.com" TargetMode="External"/><Relationship Id="rId148" Type="http://schemas.openxmlformats.org/officeDocument/2006/relationships/hyperlink" Target="mailto:jay.singh@srifincredit.com" TargetMode="External"/><Relationship Id="rId164" Type="http://schemas.openxmlformats.org/officeDocument/2006/relationships/hyperlink" Target="mailto:vikash.kumar@srifincredit.com" TargetMode="External"/><Relationship Id="rId169" Type="http://schemas.openxmlformats.org/officeDocument/2006/relationships/hyperlink" Target="mailto:pradeep.b@srifincredit.com" TargetMode="External"/><Relationship Id="rId185" Type="http://schemas.openxmlformats.org/officeDocument/2006/relationships/hyperlink" Target="mailto:rakesh.tiwari@srifincredit.com" TargetMode="External"/><Relationship Id="rId4" Type="http://schemas.openxmlformats.org/officeDocument/2006/relationships/hyperlink" Target="mailto:b102.hathras@srifincredit.com" TargetMode="External"/><Relationship Id="rId9" Type="http://schemas.openxmlformats.org/officeDocument/2006/relationships/hyperlink" Target="mailto:jay.singh@srifincredit.com" TargetMode="External"/><Relationship Id="rId180" Type="http://schemas.openxmlformats.org/officeDocument/2006/relationships/hyperlink" Target="mailto:niraj.sharma@srifincredit.com" TargetMode="External"/><Relationship Id="rId26" Type="http://schemas.openxmlformats.org/officeDocument/2006/relationships/hyperlink" Target="mailto:b110.darbhanga@srifincredit.com" TargetMode="External"/><Relationship Id="rId47" Type="http://schemas.openxmlformats.org/officeDocument/2006/relationships/hyperlink" Target="mailto:b119.runnisaidpur@srifincredit.com" TargetMode="External"/><Relationship Id="rId68" Type="http://schemas.openxmlformats.org/officeDocument/2006/relationships/hyperlink" Target="mailto:rakesh.tiwari@srifincredit.com" TargetMode="External"/><Relationship Id="rId89" Type="http://schemas.openxmlformats.org/officeDocument/2006/relationships/hyperlink" Target="mailto:satish.bajpai@srifincredit.com" TargetMode="External"/><Relationship Id="rId112" Type="http://schemas.openxmlformats.org/officeDocument/2006/relationships/hyperlink" Target="mailto:b144.hubbali@srifincredit.com" TargetMode="External"/><Relationship Id="rId133" Type="http://schemas.openxmlformats.org/officeDocument/2006/relationships/hyperlink" Target="mailto:b.158.kittur@srifincredit.com" TargetMode="External"/><Relationship Id="rId154" Type="http://schemas.openxmlformats.org/officeDocument/2006/relationships/hyperlink" Target="mailto:vikash.kumar@srifincredit.com" TargetMode="External"/><Relationship Id="rId175" Type="http://schemas.openxmlformats.org/officeDocument/2006/relationships/hyperlink" Target="mailto:jay.singh@srifincredit.com" TargetMode="External"/><Relationship Id="rId196" Type="http://schemas.openxmlformats.org/officeDocument/2006/relationships/hyperlink" Target="mailto:veeresh.c@srifincredit.com" TargetMode="External"/><Relationship Id="rId200" Type="http://schemas.openxmlformats.org/officeDocument/2006/relationships/hyperlink" Target="mailto:satish.reddy@srifincredit.com" TargetMode="External"/><Relationship Id="rId16" Type="http://schemas.openxmlformats.org/officeDocument/2006/relationships/hyperlink" Target="mailto:b107.shivpur@srifincredit.com" TargetMode="External"/><Relationship Id="rId37" Type="http://schemas.openxmlformats.org/officeDocument/2006/relationships/hyperlink" Target="mailto:veeresh.c@srifincredit.com" TargetMode="External"/><Relationship Id="rId58" Type="http://schemas.openxmlformats.org/officeDocument/2006/relationships/hyperlink" Target="mailto:jay.singh@srifincredit.com" TargetMode="External"/><Relationship Id="rId79" Type="http://schemas.openxmlformats.org/officeDocument/2006/relationships/hyperlink" Target="mailto:nitinkumar.l@srifincredit.com" TargetMode="External"/><Relationship Id="rId102" Type="http://schemas.openxmlformats.org/officeDocument/2006/relationships/hyperlink" Target="mailto:rakesh.tiwari@srifincredit.com" TargetMode="External"/><Relationship Id="rId123" Type="http://schemas.openxmlformats.org/officeDocument/2006/relationships/hyperlink" Target="mailto:nitinkumar.l@srifincredit.com" TargetMode="External"/><Relationship Id="rId144" Type="http://schemas.openxmlformats.org/officeDocument/2006/relationships/hyperlink" Target="mailto:pradeep.b@srifincredit.com" TargetMode="External"/><Relationship Id="rId90" Type="http://schemas.openxmlformats.org/officeDocument/2006/relationships/hyperlink" Target="mailto:jay.singh@srifincredit.com" TargetMode="External"/><Relationship Id="rId165" Type="http://schemas.openxmlformats.org/officeDocument/2006/relationships/hyperlink" Target="mailto:pradeep.b@srifincredit.com" TargetMode="External"/><Relationship Id="rId186" Type="http://schemas.openxmlformats.org/officeDocument/2006/relationships/hyperlink" Target="mailto:satish.bajpai@srifincredit.com" TargetMode="External"/><Relationship Id="rId27" Type="http://schemas.openxmlformats.org/officeDocument/2006/relationships/hyperlink" Target="mailto:nitinkumar.l@srifincredit.com" TargetMode="External"/><Relationship Id="rId48" Type="http://schemas.openxmlformats.org/officeDocument/2006/relationships/hyperlink" Target="mailto:pradeep.b@srifincredit.com" TargetMode="External"/><Relationship Id="rId69" Type="http://schemas.openxmlformats.org/officeDocument/2006/relationships/hyperlink" Target="mailto:b128.chitrakoot@srifincredit.com" TargetMode="External"/><Relationship Id="rId113" Type="http://schemas.openxmlformats.org/officeDocument/2006/relationships/hyperlink" Target="mailto:veeresh.c@srifincredit.com" TargetMode="External"/><Relationship Id="rId134" Type="http://schemas.openxmlformats.org/officeDocument/2006/relationships/hyperlink" Target="mailto:veeresh.c@srifincredit.com" TargetMode="External"/><Relationship Id="rId80" Type="http://schemas.openxmlformats.org/officeDocument/2006/relationships/hyperlink" Target="mailto:pradeep.b@srifincredit.com" TargetMode="External"/><Relationship Id="rId155" Type="http://schemas.openxmlformats.org/officeDocument/2006/relationships/hyperlink" Target="mailto:pradeep.b@srifincredit.com" TargetMode="External"/><Relationship Id="rId176" Type="http://schemas.openxmlformats.org/officeDocument/2006/relationships/hyperlink" Target="mailto:rakesh.tiwari@srifincredit.com" TargetMode="External"/><Relationship Id="rId197" Type="http://schemas.openxmlformats.org/officeDocument/2006/relationships/hyperlink" Target="mailto:satish.reddy@srifincredit.com" TargetMode="External"/><Relationship Id="rId201" Type="http://schemas.openxmlformats.org/officeDocument/2006/relationships/hyperlink" Target="mailto:satish.reddy@srifincredit.com" TargetMode="External"/><Relationship Id="rId17" Type="http://schemas.openxmlformats.org/officeDocument/2006/relationships/hyperlink" Target="mailto:sanjay.kumar@srifincredit.com" TargetMode="External"/><Relationship Id="rId38" Type="http://schemas.openxmlformats.org/officeDocument/2006/relationships/hyperlink" Target="mailto:satish.reddy@srifincredit.com" TargetMode="External"/><Relationship Id="rId59" Type="http://schemas.openxmlformats.org/officeDocument/2006/relationships/hyperlink" Target="mailto:rakesh.tiwari@srifincredit.com" TargetMode="External"/><Relationship Id="rId103" Type="http://schemas.openxmlformats.org/officeDocument/2006/relationships/hyperlink" Target="mailto:veeresh.c@srifincredit.com" TargetMode="External"/><Relationship Id="rId124" Type="http://schemas.openxmlformats.org/officeDocument/2006/relationships/hyperlink" Target="mailto:pradeep.b@srifincredit.com" TargetMode="External"/><Relationship Id="rId70" Type="http://schemas.openxmlformats.org/officeDocument/2006/relationships/hyperlink" Target="mailto:jay.singh@srifincredit.com" TargetMode="External"/><Relationship Id="rId91" Type="http://schemas.openxmlformats.org/officeDocument/2006/relationships/hyperlink" Target="mailto:rakesh.tiwari@srifincredit.com" TargetMode="External"/><Relationship Id="rId145" Type="http://schemas.openxmlformats.org/officeDocument/2006/relationships/hyperlink" Target="mailto:veeresh.c@srifincredit.com" TargetMode="External"/><Relationship Id="rId166" Type="http://schemas.openxmlformats.org/officeDocument/2006/relationships/hyperlink" Target="mailto:veeresh.c@srifincredit.com" TargetMode="External"/><Relationship Id="rId187" Type="http://schemas.openxmlformats.org/officeDocument/2006/relationships/hyperlink" Target="mailto:jay.singh@srifincredit.com" TargetMode="External"/><Relationship Id="rId1" Type="http://schemas.openxmlformats.org/officeDocument/2006/relationships/hyperlink" Target="http://s.no/" TargetMode="External"/><Relationship Id="rId28" Type="http://schemas.openxmlformats.org/officeDocument/2006/relationships/hyperlink" Target="mailto:pradeep.b@srifincredit.com" TargetMode="External"/><Relationship Id="rId49" Type="http://schemas.openxmlformats.org/officeDocument/2006/relationships/hyperlink" Target="mailto:b120.kamalapur@srifincredit.com" TargetMode="External"/><Relationship Id="rId114" Type="http://schemas.openxmlformats.org/officeDocument/2006/relationships/hyperlink" Target="mailto:satish.reddy@srifincredit.com" TargetMode="External"/><Relationship Id="rId60" Type="http://schemas.openxmlformats.org/officeDocument/2006/relationships/hyperlink" Target="mailto:b124.uruwabazar@srifincredit.com" TargetMode="External"/><Relationship Id="rId81" Type="http://schemas.openxmlformats.org/officeDocument/2006/relationships/hyperlink" Target="mailto:b132.banda@srifincredit.com" TargetMode="External"/><Relationship Id="rId135" Type="http://schemas.openxmlformats.org/officeDocument/2006/relationships/hyperlink" Target="mailto:satish.reddy@srifincredit.com" TargetMode="External"/><Relationship Id="rId156" Type="http://schemas.openxmlformats.org/officeDocument/2006/relationships/hyperlink" Target="mailto:vikash.kumar@srifincredit.com" TargetMode="External"/><Relationship Id="rId177" Type="http://schemas.openxmlformats.org/officeDocument/2006/relationships/hyperlink" Target="mailto:yogendra.kumar@srifincredit.com" TargetMode="External"/><Relationship Id="rId198" Type="http://schemas.openxmlformats.org/officeDocument/2006/relationships/hyperlink" Target="mailto:rakesh.tiwari@srifincredit.com" TargetMode="External"/><Relationship Id="rId18" Type="http://schemas.openxmlformats.org/officeDocument/2006/relationships/hyperlink" Target="mailto:jay.singh@srifincredit.com" TargetMode="External"/><Relationship Id="rId39" Type="http://schemas.openxmlformats.org/officeDocument/2006/relationships/hyperlink" Target="mailto:b115.bijapur@srifincredit.com" TargetMode="External"/><Relationship Id="rId50" Type="http://schemas.openxmlformats.org/officeDocument/2006/relationships/hyperlink" Target="mailto:veeresh.c@srifincredit.com" TargetMode="External"/><Relationship Id="rId104" Type="http://schemas.openxmlformats.org/officeDocument/2006/relationships/hyperlink" Target="mailto:satish.reddy@srifincredit.com" TargetMode="External"/><Relationship Id="rId125" Type="http://schemas.openxmlformats.org/officeDocument/2006/relationships/hyperlink" Target="mailto:pradeep.b@srifincredit.com" TargetMode="External"/><Relationship Id="rId146" Type="http://schemas.openxmlformats.org/officeDocument/2006/relationships/hyperlink" Target="mailto:satish.reddy@srifincredit.com" TargetMode="External"/><Relationship Id="rId167" Type="http://schemas.openxmlformats.org/officeDocument/2006/relationships/hyperlink" Target="mailto:satish.reddy@srifincredit.com" TargetMode="External"/><Relationship Id="rId188" Type="http://schemas.openxmlformats.org/officeDocument/2006/relationships/hyperlink" Target="mailto:rakesh.tiwari@srifincredit.com" TargetMode="External"/><Relationship Id="rId71" Type="http://schemas.openxmlformats.org/officeDocument/2006/relationships/hyperlink" Target="mailto:rakesh.tiwari@srifincredit.com" TargetMode="External"/><Relationship Id="rId92" Type="http://schemas.openxmlformats.org/officeDocument/2006/relationships/hyperlink" Target="mailto:b135.gopiganj@srifincred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6691-3169-4FB2-9287-9D27C731F630}">
  <dimension ref="A1:BI105"/>
  <sheetViews>
    <sheetView tabSelected="1" topLeftCell="A101" workbookViewId="0">
      <selection activeCell="D103" sqref="D103"/>
    </sheetView>
  </sheetViews>
  <sheetFormatPr defaultColWidth="14.44140625" defaultRowHeight="14.4" x14ac:dyDescent="0.3"/>
  <cols>
    <col min="1" max="1" width="7.77734375" customWidth="1"/>
    <col min="2" max="2" width="16.44140625" customWidth="1"/>
    <col min="3" max="3" width="16.77734375" customWidth="1"/>
    <col min="4" max="4" width="11.5546875" customWidth="1"/>
    <col min="5" max="5" width="15.5546875" customWidth="1"/>
    <col min="6" max="6" width="10.77734375" customWidth="1"/>
    <col min="7" max="8" width="12.5546875" customWidth="1"/>
    <col min="9" max="9" width="14.5546875" customWidth="1"/>
    <col min="10" max="10" width="12.5546875" customWidth="1"/>
    <col min="11" max="11" width="16.77734375" customWidth="1"/>
    <col min="12" max="12" width="10" customWidth="1"/>
    <col min="13" max="13" width="13" customWidth="1"/>
    <col min="14" max="14" width="11.77734375" customWidth="1"/>
    <col min="15" max="15" width="20.5546875" customWidth="1"/>
    <col min="16" max="16" width="30.5546875" customWidth="1"/>
    <col min="17" max="17" width="11.77734375" customWidth="1"/>
    <col min="18" max="18" width="11.21875" customWidth="1"/>
    <col min="19" max="19" width="13.77734375" customWidth="1"/>
    <col min="20" max="20" width="12" customWidth="1"/>
    <col min="21" max="21" width="30.109375" customWidth="1"/>
    <col min="22" max="22" width="12.77734375" customWidth="1"/>
    <col min="23" max="23" width="11.44140625" customWidth="1"/>
    <col min="24" max="24" width="17.109375" customWidth="1"/>
    <col min="25" max="25" width="12.77734375" customWidth="1"/>
    <col min="26" max="26" width="15.77734375" customWidth="1"/>
    <col min="27" max="27" width="25.21875" customWidth="1"/>
    <col min="28" max="28" width="18.77734375" customWidth="1"/>
    <col min="29" max="29" width="24.44140625" customWidth="1"/>
    <col min="30" max="30" width="16.44140625" customWidth="1"/>
    <col min="31" max="31" width="16.77734375" customWidth="1"/>
    <col min="32" max="32" width="17.5546875" customWidth="1"/>
    <col min="33" max="34" width="13.77734375" customWidth="1"/>
    <col min="35" max="35" width="11.21875" customWidth="1"/>
    <col min="36" max="36" width="12.77734375" customWidth="1"/>
    <col min="37" max="37" width="16.44140625" customWidth="1"/>
    <col min="38" max="38" width="24.21875" customWidth="1"/>
    <col min="39" max="39" width="29.21875" customWidth="1"/>
    <col min="40" max="40" width="25.21875" customWidth="1"/>
    <col min="41" max="41" width="27.44140625" customWidth="1"/>
    <col min="42" max="42" width="27.77734375" customWidth="1"/>
    <col min="43" max="43" width="28.44140625" customWidth="1"/>
    <col min="44" max="44" width="21.77734375" customWidth="1"/>
    <col min="45" max="45" width="29.5546875" customWidth="1"/>
    <col min="46" max="46" width="22.77734375" customWidth="1"/>
    <col min="47" max="47" width="16.44140625" customWidth="1"/>
    <col min="48" max="50" width="21.44140625" customWidth="1"/>
    <col min="51" max="51" width="30.44140625" customWidth="1"/>
    <col min="52" max="52" width="16.44140625" customWidth="1"/>
    <col min="53" max="53" width="15.44140625" customWidth="1"/>
    <col min="54" max="54" width="13.21875" customWidth="1"/>
    <col min="55" max="55" width="20.109375" customWidth="1"/>
    <col min="56" max="56" width="12.77734375" customWidth="1"/>
    <col min="57" max="57" width="13.77734375" customWidth="1"/>
    <col min="58" max="58" width="11.44140625" customWidth="1"/>
    <col min="59" max="61" width="12.77734375" customWidth="1"/>
  </cols>
  <sheetData>
    <row r="1" spans="1:61" ht="2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1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4" t="s">
        <v>53</v>
      </c>
      <c r="BE1" s="4" t="s">
        <v>54</v>
      </c>
      <c r="BF1" s="2" t="s">
        <v>55</v>
      </c>
      <c r="BG1" s="2" t="s">
        <v>56</v>
      </c>
      <c r="BH1" s="2" t="s">
        <v>57</v>
      </c>
      <c r="BI1" s="2" t="s">
        <v>58</v>
      </c>
    </row>
    <row r="2" spans="1:61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7" t="s">
        <v>59</v>
      </c>
      <c r="L2" s="5"/>
      <c r="M2" s="5"/>
      <c r="N2" s="5"/>
      <c r="O2" s="7" t="s">
        <v>59</v>
      </c>
      <c r="P2" s="5"/>
      <c r="Q2" s="5"/>
      <c r="R2" s="5"/>
      <c r="S2" s="5"/>
      <c r="T2" s="5"/>
      <c r="U2" s="8"/>
      <c r="V2" s="5"/>
      <c r="W2" s="5"/>
      <c r="X2" s="5"/>
      <c r="Y2" s="9"/>
      <c r="Z2" s="9"/>
      <c r="AA2" s="10"/>
      <c r="AB2" s="10"/>
      <c r="AC2" s="11"/>
      <c r="AD2" s="5"/>
      <c r="AE2" s="5"/>
      <c r="AF2" s="12"/>
      <c r="AG2" s="5" t="s">
        <v>60</v>
      </c>
      <c r="AH2" s="5"/>
      <c r="AI2" s="5"/>
      <c r="AJ2" s="5"/>
      <c r="AK2" s="6" t="s">
        <v>61</v>
      </c>
      <c r="AL2" s="5"/>
      <c r="AM2" s="5"/>
      <c r="AN2" s="5"/>
      <c r="AO2" s="5"/>
      <c r="AP2" s="5"/>
      <c r="AQ2" s="13"/>
      <c r="AR2" s="5"/>
      <c r="AS2" s="5"/>
      <c r="AT2" s="13"/>
      <c r="AU2" s="5"/>
      <c r="AV2" s="5"/>
      <c r="AW2" s="5"/>
      <c r="AX2" s="5"/>
      <c r="AY2" s="5"/>
      <c r="AZ2" s="5" t="s">
        <v>62</v>
      </c>
      <c r="BA2" s="5"/>
      <c r="BB2" s="5"/>
      <c r="BC2" s="3"/>
      <c r="BD2" s="14"/>
      <c r="BE2" s="14"/>
      <c r="BF2" s="5" t="e">
        <f>VLOOKUP(D:D,[1]FinLib_BRanchMaster!E:G,3,0)</f>
        <v>#N/A</v>
      </c>
      <c r="BG2" s="5" t="e">
        <f>VLOOKUP(D:D,[1]FinLib_BRanchMaster!E:H,4,0)</f>
        <v>#N/A</v>
      </c>
      <c r="BH2" s="5" t="e">
        <f>VLOOKUP(D:D,[1]Spotways!A:I,9,0)</f>
        <v>#N/A</v>
      </c>
      <c r="BI2" s="5" t="e">
        <f>VLOOKUP(D:D,[1]Spotways!A:J,10,0)</f>
        <v>#N/A</v>
      </c>
    </row>
    <row r="3" spans="1:61" ht="82.8" x14ac:dyDescent="0.3">
      <c r="A3" s="5">
        <v>1</v>
      </c>
      <c r="B3" s="6" t="s">
        <v>63</v>
      </c>
      <c r="C3" s="5" t="s">
        <v>64</v>
      </c>
      <c r="D3" s="5" t="s">
        <v>65</v>
      </c>
      <c r="E3" s="5" t="s">
        <v>66</v>
      </c>
      <c r="F3" s="7" t="s">
        <v>67</v>
      </c>
      <c r="G3" s="7" t="s">
        <v>68</v>
      </c>
      <c r="H3" s="7" t="s">
        <v>69</v>
      </c>
      <c r="I3" s="7" t="s">
        <v>66</v>
      </c>
      <c r="J3" s="7" t="s">
        <v>70</v>
      </c>
      <c r="K3" s="7" t="s">
        <v>71</v>
      </c>
      <c r="L3" s="7" t="s">
        <v>72</v>
      </c>
      <c r="M3" s="7" t="s">
        <v>73</v>
      </c>
      <c r="N3" s="7" t="s">
        <v>73</v>
      </c>
      <c r="O3" s="5" t="str">
        <f t="shared" ref="O3:O105" si="0">D3&amp;"-"&amp;E3</f>
        <v>B101-Ayodhya</v>
      </c>
      <c r="P3" s="15" t="s">
        <v>74</v>
      </c>
      <c r="Q3" s="5" t="s">
        <v>66</v>
      </c>
      <c r="R3" s="5">
        <v>224001</v>
      </c>
      <c r="S3" s="5" t="s">
        <v>75</v>
      </c>
      <c r="T3" s="5" t="s">
        <v>76</v>
      </c>
      <c r="U3" s="16" t="s">
        <v>77</v>
      </c>
      <c r="V3" s="5">
        <v>9281145865</v>
      </c>
      <c r="W3" s="5" t="s">
        <v>78</v>
      </c>
      <c r="X3" s="5">
        <v>1361</v>
      </c>
      <c r="Y3" s="9"/>
      <c r="Z3" s="9">
        <v>45012</v>
      </c>
      <c r="AA3" s="17">
        <v>45444</v>
      </c>
      <c r="AB3" s="10">
        <v>45444</v>
      </c>
      <c r="AC3" s="11">
        <v>45777</v>
      </c>
      <c r="AD3" s="5">
        <v>20000</v>
      </c>
      <c r="AE3" s="5">
        <v>40000</v>
      </c>
      <c r="AF3" s="12">
        <v>0.05</v>
      </c>
      <c r="AG3" s="5" t="s">
        <v>60</v>
      </c>
      <c r="AH3" s="5"/>
      <c r="AI3" s="18">
        <v>26.75093</v>
      </c>
      <c r="AJ3" s="18">
        <v>82.133129999999994</v>
      </c>
      <c r="AK3" s="6" t="str">
        <f t="shared" ref="AK3:AK105" si="1">B3</f>
        <v>Suryodaya Bank</v>
      </c>
      <c r="AL3" s="7" t="s">
        <v>79</v>
      </c>
      <c r="AM3" s="13" t="s">
        <v>80</v>
      </c>
      <c r="AN3" s="19">
        <f ca="1">IF(ISBLANK(A3), "", VLOOKUP(AL3, [1]Leadership_Team_Operations!A:H, 8, FALSE))</f>
        <v>7350681241</v>
      </c>
      <c r="AO3" s="13" t="s">
        <v>81</v>
      </c>
      <c r="AP3" s="8" t="s">
        <v>82</v>
      </c>
      <c r="AQ3" s="19">
        <f ca="1">IF(ISBLANK(A3), "", VLOOKUP(AO3, [1]Leadership_Team_Operations!A:H, 8, FALSE))</f>
        <v>6393234100</v>
      </c>
      <c r="AR3" s="7" t="s">
        <v>83</v>
      </c>
      <c r="AS3" s="16" t="s">
        <v>84</v>
      </c>
      <c r="AT3" s="19">
        <f ca="1">IF(ISBLANK(A3), "", VLOOKUP(AR3, [1]Leadership_Team_Operations!A:H, 8, FALSE))</f>
        <v>9936104036</v>
      </c>
      <c r="AU3" s="5">
        <v>950</v>
      </c>
      <c r="AV3" s="5" t="s">
        <v>85</v>
      </c>
      <c r="AW3" s="5"/>
      <c r="AX3" s="5"/>
      <c r="AY3" s="20"/>
      <c r="AZ3" s="5" t="s">
        <v>62</v>
      </c>
      <c r="BA3" s="5">
        <v>26.773675999999998</v>
      </c>
      <c r="BB3" s="5">
        <v>82.123377599999998</v>
      </c>
      <c r="BC3" s="2">
        <v>2.7</v>
      </c>
      <c r="BD3" s="21">
        <f>VLOOKUP(D:D,[1]HR_Coordinates!B:C,2,0)</f>
        <v>26.750976000000001</v>
      </c>
      <c r="BE3" s="21">
        <f>VLOOKUP(D:D,[1]HR_Coordinates!B:D,3,0)</f>
        <v>82.133055900000002</v>
      </c>
      <c r="BF3" s="5">
        <f>VLOOKUP(D:D,[1]FinLib_BRanchMaster!E:G,3,0)</f>
        <v>26.733958000000001</v>
      </c>
      <c r="BG3" s="5">
        <f>VLOOKUP(D:D,[1]FinLib_BRanchMaster!E:H,4,0)</f>
        <v>83.387859000000006</v>
      </c>
      <c r="BH3" s="5">
        <f>VLOOKUP(D:D,[1]Spotways!A:I,9,0)</f>
        <v>26.750976000000001</v>
      </c>
      <c r="BI3" s="5">
        <f>VLOOKUP(D:D,[1]Spotways!A:J,10,0)</f>
        <v>82.133055900000002</v>
      </c>
    </row>
    <row r="4" spans="1:61" ht="28.8" x14ac:dyDescent="0.3">
      <c r="A4" s="5">
        <f t="shared" ref="A4:A67" si="2">A3+1</f>
        <v>2</v>
      </c>
      <c r="B4" s="22" t="s">
        <v>86</v>
      </c>
      <c r="C4" s="5" t="s">
        <v>64</v>
      </c>
      <c r="D4" s="5" t="s">
        <v>87</v>
      </c>
      <c r="E4" s="5" t="s">
        <v>88</v>
      </c>
      <c r="F4" s="7" t="s">
        <v>89</v>
      </c>
      <c r="G4" s="7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5" t="s">
        <v>72</v>
      </c>
      <c r="M4" s="5" t="s">
        <v>73</v>
      </c>
      <c r="N4" s="5" t="s">
        <v>73</v>
      </c>
      <c r="O4" s="5" t="str">
        <f t="shared" si="0"/>
        <v>B102-Hathras</v>
      </c>
      <c r="P4" s="5" t="s">
        <v>95</v>
      </c>
      <c r="Q4" s="5" t="s">
        <v>96</v>
      </c>
      <c r="R4" s="5">
        <v>204101</v>
      </c>
      <c r="S4" s="5" t="s">
        <v>75</v>
      </c>
      <c r="T4" s="5" t="s">
        <v>96</v>
      </c>
      <c r="U4" s="16" t="s">
        <v>97</v>
      </c>
      <c r="V4" s="5">
        <v>9281145792</v>
      </c>
      <c r="W4" s="5" t="s">
        <v>78</v>
      </c>
      <c r="X4" s="5">
        <v>1300</v>
      </c>
      <c r="Y4" s="5" t="s">
        <v>98</v>
      </c>
      <c r="Z4" s="17">
        <v>45047</v>
      </c>
      <c r="AA4" s="17">
        <v>45047</v>
      </c>
      <c r="AB4" s="10">
        <v>45051</v>
      </c>
      <c r="AC4" s="11">
        <v>45382</v>
      </c>
      <c r="AD4" s="5">
        <v>9500</v>
      </c>
      <c r="AE4" s="5">
        <v>19000</v>
      </c>
      <c r="AF4" s="12">
        <v>0.05</v>
      </c>
      <c r="AG4" s="23" t="s">
        <v>99</v>
      </c>
      <c r="AH4" s="11">
        <v>45382</v>
      </c>
      <c r="AI4" s="5">
        <v>27.569599</v>
      </c>
      <c r="AJ4" s="5">
        <v>78.0613381</v>
      </c>
      <c r="AK4" s="22" t="str">
        <f t="shared" si="1"/>
        <v>Axis Bank</v>
      </c>
      <c r="AL4" s="5" t="s">
        <v>100</v>
      </c>
      <c r="AM4" s="5" t="s">
        <v>101</v>
      </c>
      <c r="AN4" s="19">
        <f ca="1">IF(ISBLANK(A4), "", VLOOKUP(AL4, [1]Leadership_Team_Operations!A:H, 8, FALSE))</f>
        <v>9012387198</v>
      </c>
      <c r="AO4" s="5" t="s">
        <v>102</v>
      </c>
      <c r="AP4" s="8" t="s">
        <v>103</v>
      </c>
      <c r="AQ4" s="19">
        <f ca="1">IF(ISBLANK(A4), "", VLOOKUP(AO4, [1]Leadership_Team_Operations!A:H, 8, FALSE))</f>
        <v>9355299355</v>
      </c>
      <c r="AR4" s="5" t="s">
        <v>104</v>
      </c>
      <c r="AS4" s="8" t="s">
        <v>105</v>
      </c>
      <c r="AT4" s="19">
        <f ca="1">IF(ISBLANK(A4), "", VLOOKUP(AR4, [1]Leadership_Team_Operations!A:H, 8, FALSE))</f>
        <v>9518481091</v>
      </c>
      <c r="AU4" s="24">
        <v>1331</v>
      </c>
      <c r="AV4" s="13" t="s">
        <v>88</v>
      </c>
      <c r="AW4" s="13"/>
      <c r="AX4" s="13"/>
      <c r="AY4" s="25" t="s">
        <v>106</v>
      </c>
      <c r="AZ4" s="5" t="s">
        <v>107</v>
      </c>
      <c r="BA4" s="7">
        <v>27.61</v>
      </c>
      <c r="BB4" s="7">
        <v>78.05</v>
      </c>
      <c r="BC4" s="2">
        <v>4.6100000000000003</v>
      </c>
      <c r="BD4" s="21">
        <f>VLOOKUP(D:D,[1]HR_Coordinates!B:C,2,0)</f>
        <v>27.569599</v>
      </c>
      <c r="BE4" s="21">
        <f>VLOOKUP(D:D,[1]HR_Coordinates!B:D,3,0)</f>
        <v>78.0613381</v>
      </c>
      <c r="BF4" s="5">
        <f>VLOOKUP(D:D,[1]FinLib_BRanchMaster!E:G,3,0)</f>
        <v>27.569523</v>
      </c>
      <c r="BG4" s="5">
        <f>VLOOKUP(D:D,[1]FinLib_BRanchMaster!E:H,4,0)</f>
        <v>78.061367000000004</v>
      </c>
      <c r="BH4" s="5">
        <f>VLOOKUP(D:D,[1]Spotways!A:I,9,0)</f>
        <v>27.569599</v>
      </c>
      <c r="BI4" s="5">
        <f>VLOOKUP(D:D,[1]Spotways!A:J,10,0)</f>
        <v>78.0613381</v>
      </c>
    </row>
    <row r="5" spans="1:61" ht="27.6" x14ac:dyDescent="0.3">
      <c r="A5" s="5">
        <f t="shared" si="2"/>
        <v>3</v>
      </c>
      <c r="B5" s="6" t="s">
        <v>63</v>
      </c>
      <c r="C5" s="5" t="s">
        <v>64</v>
      </c>
      <c r="D5" s="5" t="s">
        <v>108</v>
      </c>
      <c r="E5" s="5" t="s">
        <v>109</v>
      </c>
      <c r="F5" s="7" t="s">
        <v>67</v>
      </c>
      <c r="G5" s="7" t="s">
        <v>68</v>
      </c>
      <c r="H5" s="7" t="s">
        <v>69</v>
      </c>
      <c r="I5" s="7" t="s">
        <v>66</v>
      </c>
      <c r="J5" s="7" t="s">
        <v>70</v>
      </c>
      <c r="K5" s="7" t="s">
        <v>71</v>
      </c>
      <c r="L5" s="7" t="s">
        <v>72</v>
      </c>
      <c r="M5" s="7" t="s">
        <v>73</v>
      </c>
      <c r="N5" s="7" t="s">
        <v>73</v>
      </c>
      <c r="O5" s="5" t="str">
        <f t="shared" si="0"/>
        <v>B103-Bahraich</v>
      </c>
      <c r="P5" s="5" t="s">
        <v>110</v>
      </c>
      <c r="Q5" s="5"/>
      <c r="R5" s="5">
        <v>271801</v>
      </c>
      <c r="S5" s="5" t="s">
        <v>75</v>
      </c>
      <c r="T5" s="5" t="s">
        <v>111</v>
      </c>
      <c r="U5" s="16" t="s">
        <v>112</v>
      </c>
      <c r="V5" s="5">
        <v>9281145795</v>
      </c>
      <c r="W5" s="5" t="s">
        <v>78</v>
      </c>
      <c r="X5" s="5">
        <v>1500</v>
      </c>
      <c r="Y5" s="9">
        <v>45154</v>
      </c>
      <c r="Z5" s="9">
        <v>45154</v>
      </c>
      <c r="AA5" s="10">
        <v>45505</v>
      </c>
      <c r="AB5" s="10">
        <v>45505</v>
      </c>
      <c r="AC5" s="11">
        <v>45838</v>
      </c>
      <c r="AD5" s="5">
        <v>12600</v>
      </c>
      <c r="AE5" s="5">
        <v>24000</v>
      </c>
      <c r="AF5" s="12">
        <v>0.05</v>
      </c>
      <c r="AG5" s="5" t="s">
        <v>60</v>
      </c>
      <c r="AH5" s="5"/>
      <c r="AI5" s="5">
        <v>27.555697200000001</v>
      </c>
      <c r="AJ5" s="5">
        <v>81.599887300000006</v>
      </c>
      <c r="AK5" s="6" t="str">
        <f t="shared" si="1"/>
        <v>Suryodaya Bank</v>
      </c>
      <c r="AL5" s="7" t="s">
        <v>79</v>
      </c>
      <c r="AM5" s="13" t="s">
        <v>80</v>
      </c>
      <c r="AN5" s="19">
        <f ca="1">IF(ISBLANK(A5), "", VLOOKUP(AL5, [1]Leadership_Team_Operations!A:H, 8, FALSE))</f>
        <v>7350681241</v>
      </c>
      <c r="AO5" s="7" t="s">
        <v>81</v>
      </c>
      <c r="AP5" s="16" t="s">
        <v>113</v>
      </c>
      <c r="AQ5" s="19">
        <f ca="1">IF(ISBLANK(A5), "", VLOOKUP(AO5, [1]Leadership_Team_Operations!A:H, 8, FALSE))</f>
        <v>6393234100</v>
      </c>
      <c r="AR5" s="7" t="s">
        <v>83</v>
      </c>
      <c r="AS5" s="16" t="s">
        <v>84</v>
      </c>
      <c r="AT5" s="19">
        <f ca="1">IF(ISBLANK(A5), "", VLOOKUP(AR5, [1]Leadership_Team_Operations!A:H, 8, FALSE))</f>
        <v>9936104036</v>
      </c>
      <c r="AU5" s="5">
        <v>957</v>
      </c>
      <c r="AV5" s="5" t="s">
        <v>114</v>
      </c>
      <c r="AW5" s="5"/>
      <c r="AX5" s="5"/>
      <c r="AY5" s="26" t="s">
        <v>115</v>
      </c>
      <c r="AZ5" s="5" t="s">
        <v>62</v>
      </c>
      <c r="BA5" s="7">
        <v>27.6</v>
      </c>
      <c r="BB5" s="7">
        <v>81.599999999999994</v>
      </c>
      <c r="BC5" s="2">
        <v>4.91</v>
      </c>
      <c r="BD5" s="21">
        <f>VLOOKUP(D:D,[1]HR_Coordinates!B:C,2,0)</f>
        <v>27.555697200000001</v>
      </c>
      <c r="BE5" s="21">
        <f>VLOOKUP(D:D,[1]HR_Coordinates!B:D,3,0)</f>
        <v>81.599887300000006</v>
      </c>
      <c r="BF5" s="5">
        <f>VLOOKUP(D:D,[1]FinLib_BRanchMaster!E:G,3,0)</f>
        <v>0</v>
      </c>
      <c r="BG5" s="5">
        <f>VLOOKUP(D:D,[1]FinLib_BRanchMaster!E:H,4,0)</f>
        <v>0</v>
      </c>
      <c r="BH5" s="5">
        <f>VLOOKUP(D:D,[1]Spotways!A:I,9,0)</f>
        <v>27.555697200000001</v>
      </c>
      <c r="BI5" s="5">
        <f>VLOOKUP(D:D,[1]Spotways!A:J,10,0)</f>
        <v>81.599887300000006</v>
      </c>
    </row>
    <row r="6" spans="1:61" ht="27.6" x14ac:dyDescent="0.3">
      <c r="A6" s="5">
        <f t="shared" si="2"/>
        <v>4</v>
      </c>
      <c r="B6" s="6" t="s">
        <v>63</v>
      </c>
      <c r="C6" s="5" t="s">
        <v>64</v>
      </c>
      <c r="D6" s="5" t="s">
        <v>116</v>
      </c>
      <c r="E6" s="5" t="s">
        <v>117</v>
      </c>
      <c r="F6" s="7" t="s">
        <v>67</v>
      </c>
      <c r="G6" s="7" t="s">
        <v>68</v>
      </c>
      <c r="H6" s="7" t="s">
        <v>69</v>
      </c>
      <c r="I6" s="7" t="s">
        <v>66</v>
      </c>
      <c r="J6" s="7" t="s">
        <v>70</v>
      </c>
      <c r="K6" s="7" t="s">
        <v>71</v>
      </c>
      <c r="L6" s="7" t="s">
        <v>72</v>
      </c>
      <c r="M6" s="7" t="s">
        <v>73</v>
      </c>
      <c r="N6" s="7" t="s">
        <v>73</v>
      </c>
      <c r="O6" s="5" t="str">
        <f t="shared" si="0"/>
        <v>B104-Balrampur</v>
      </c>
      <c r="P6" s="5" t="s">
        <v>118</v>
      </c>
      <c r="Q6" s="5"/>
      <c r="R6" s="5">
        <v>271201</v>
      </c>
      <c r="S6" s="5" t="s">
        <v>75</v>
      </c>
      <c r="T6" s="13" t="s">
        <v>117</v>
      </c>
      <c r="U6" s="16" t="s">
        <v>119</v>
      </c>
      <c r="V6" s="5">
        <v>9281145794</v>
      </c>
      <c r="W6" s="5" t="s">
        <v>78</v>
      </c>
      <c r="X6" s="5">
        <v>1300</v>
      </c>
      <c r="Y6" s="9">
        <v>45163</v>
      </c>
      <c r="Z6" s="9">
        <v>45163</v>
      </c>
      <c r="AA6" s="10">
        <v>45505</v>
      </c>
      <c r="AB6" s="10">
        <v>45505</v>
      </c>
      <c r="AC6" s="11">
        <v>45838</v>
      </c>
      <c r="AD6" s="5">
        <v>16500</v>
      </c>
      <c r="AE6" s="5">
        <v>30000</v>
      </c>
      <c r="AF6" s="12">
        <v>0.1</v>
      </c>
      <c r="AG6" s="5" t="s">
        <v>60</v>
      </c>
      <c r="AH6" s="5"/>
      <c r="AI6" s="5">
        <v>27.4361386</v>
      </c>
      <c r="AJ6" s="5">
        <v>82.175946300000007</v>
      </c>
      <c r="AK6" s="6" t="str">
        <f t="shared" si="1"/>
        <v>Suryodaya Bank</v>
      </c>
      <c r="AL6" s="7" t="s">
        <v>79</v>
      </c>
      <c r="AM6" s="13" t="s">
        <v>80</v>
      </c>
      <c r="AN6" s="19">
        <f ca="1">IF(ISBLANK(A6), "", VLOOKUP(AL6, [1]Leadership_Team_Operations!A:H, 8, FALSE))</f>
        <v>7350681241</v>
      </c>
      <c r="AO6" s="7" t="s">
        <v>81</v>
      </c>
      <c r="AP6" s="16" t="s">
        <v>113</v>
      </c>
      <c r="AQ6" s="19">
        <f ca="1">IF(ISBLANK(A6), "", VLOOKUP(AO6, [1]Leadership_Team_Operations!A:H, 8, FALSE))</f>
        <v>6393234100</v>
      </c>
      <c r="AR6" s="7" t="s">
        <v>83</v>
      </c>
      <c r="AS6" s="16" t="s">
        <v>84</v>
      </c>
      <c r="AT6" s="19">
        <f ca="1">IF(ISBLANK(A6), "", VLOOKUP(AR6, [1]Leadership_Team_Operations!A:H, 8, FALSE))</f>
        <v>9936104036</v>
      </c>
      <c r="AU6" s="5">
        <v>958</v>
      </c>
      <c r="AV6" s="5" t="s">
        <v>120</v>
      </c>
      <c r="AW6" s="5"/>
      <c r="AX6" s="5"/>
      <c r="AY6" s="26" t="s">
        <v>115</v>
      </c>
      <c r="AZ6" s="5" t="s">
        <v>62</v>
      </c>
      <c r="BA6" s="7">
        <v>27.414619600000002</v>
      </c>
      <c r="BB6" s="7">
        <v>82.159323099999995</v>
      </c>
      <c r="BC6" s="2">
        <v>2.9</v>
      </c>
      <c r="BD6" s="21">
        <f>VLOOKUP(D:D,[1]HR_Coordinates!B:C,2,0)</f>
        <v>27.4361386</v>
      </c>
      <c r="BE6" s="21">
        <f>VLOOKUP(D:D,[1]HR_Coordinates!B:D,3,0)</f>
        <v>82.175946300000007</v>
      </c>
      <c r="BF6" s="5">
        <f>VLOOKUP(D:D,[1]FinLib_BRanchMaster!E:G,3,0)</f>
        <v>0</v>
      </c>
      <c r="BG6" s="5">
        <f>VLOOKUP(D:D,[1]FinLib_BRanchMaster!E:H,4,0)</f>
        <v>0</v>
      </c>
      <c r="BH6" s="5">
        <f>VLOOKUP(D:D,[1]Spotways!A:I,9,0)</f>
        <v>27.4361386</v>
      </c>
      <c r="BI6" s="5">
        <f>VLOOKUP(D:D,[1]Spotways!A:J,10,0)</f>
        <v>82.175946300000007</v>
      </c>
    </row>
    <row r="7" spans="1:61" ht="69" x14ac:dyDescent="0.3">
      <c r="A7" s="5">
        <f t="shared" si="2"/>
        <v>5</v>
      </c>
      <c r="B7" s="22" t="s">
        <v>86</v>
      </c>
      <c r="C7" s="5" t="s">
        <v>64</v>
      </c>
      <c r="D7" s="5" t="s">
        <v>121</v>
      </c>
      <c r="E7" s="5" t="s">
        <v>122</v>
      </c>
      <c r="F7" s="7" t="s">
        <v>89</v>
      </c>
      <c r="G7" s="7" t="s">
        <v>90</v>
      </c>
      <c r="H7" s="5" t="s">
        <v>91</v>
      </c>
      <c r="I7" s="5" t="s">
        <v>92</v>
      </c>
      <c r="J7" s="5" t="s">
        <v>93</v>
      </c>
      <c r="K7" s="5" t="s">
        <v>94</v>
      </c>
      <c r="L7" s="5" t="s">
        <v>72</v>
      </c>
      <c r="M7" s="5" t="s">
        <v>73</v>
      </c>
      <c r="N7" s="5" t="s">
        <v>73</v>
      </c>
      <c r="O7" s="5" t="str">
        <f t="shared" si="0"/>
        <v>B105-Jalesar</v>
      </c>
      <c r="P7" s="5" t="s">
        <v>123</v>
      </c>
      <c r="Q7" s="5"/>
      <c r="R7" s="5">
        <v>207302</v>
      </c>
      <c r="S7" s="5" t="s">
        <v>75</v>
      </c>
      <c r="T7" s="5" t="s">
        <v>124</v>
      </c>
      <c r="U7" s="16" t="s">
        <v>125</v>
      </c>
      <c r="V7" s="5">
        <v>9281145793</v>
      </c>
      <c r="W7" s="5" t="s">
        <v>78</v>
      </c>
      <c r="X7" s="5">
        <v>1500</v>
      </c>
      <c r="Y7" s="5" t="s">
        <v>98</v>
      </c>
      <c r="Z7" s="10">
        <v>45200</v>
      </c>
      <c r="AA7" s="27">
        <v>45536</v>
      </c>
      <c r="AB7" s="27">
        <v>45536</v>
      </c>
      <c r="AC7" s="28">
        <v>45869</v>
      </c>
      <c r="AD7" s="29">
        <v>15750</v>
      </c>
      <c r="AE7" s="5">
        <v>30000</v>
      </c>
      <c r="AF7" s="12">
        <v>0.05</v>
      </c>
      <c r="AG7" s="5" t="s">
        <v>60</v>
      </c>
      <c r="AH7" s="5"/>
      <c r="AI7" s="5">
        <v>27.466723000000002</v>
      </c>
      <c r="AJ7" s="5">
        <v>78.294726499999996</v>
      </c>
      <c r="AK7" s="22" t="str">
        <f t="shared" si="1"/>
        <v>Axis Bank</v>
      </c>
      <c r="AL7" s="5" t="s">
        <v>100</v>
      </c>
      <c r="AM7" s="5" t="s">
        <v>101</v>
      </c>
      <c r="AN7" s="19">
        <f ca="1">IF(ISBLANK(A7), "", VLOOKUP(AL7, [1]Leadership_Team_Operations!A:H, 8, FALSE))</f>
        <v>9012387198</v>
      </c>
      <c r="AO7" s="5" t="s">
        <v>102</v>
      </c>
      <c r="AP7" s="8" t="s">
        <v>103</v>
      </c>
      <c r="AQ7" s="19">
        <f ca="1">IF(ISBLANK(A7), "", VLOOKUP(AO7, [1]Leadership_Team_Operations!A:H, 8, FALSE))</f>
        <v>9355299355</v>
      </c>
      <c r="AR7" s="5" t="s">
        <v>104</v>
      </c>
      <c r="AS7" s="8" t="s">
        <v>105</v>
      </c>
      <c r="AT7" s="19">
        <f ca="1">IF(ISBLANK(A7), "", VLOOKUP(AR7, [1]Leadership_Team_Operations!A:H, 8, FALSE))</f>
        <v>9518481091</v>
      </c>
      <c r="AU7" s="30">
        <v>3041</v>
      </c>
      <c r="AV7" s="13" t="s">
        <v>126</v>
      </c>
      <c r="AW7" s="13" t="s">
        <v>126</v>
      </c>
      <c r="AX7" s="31" t="s">
        <v>127</v>
      </c>
      <c r="AY7" s="26" t="s">
        <v>115</v>
      </c>
      <c r="AZ7" s="5" t="s">
        <v>62</v>
      </c>
      <c r="BA7" s="7">
        <v>27.6</v>
      </c>
      <c r="BB7" s="7">
        <v>78.8</v>
      </c>
      <c r="BC7" s="2">
        <v>52.05</v>
      </c>
      <c r="BD7" s="21">
        <f>VLOOKUP(D:D,[1]HR_Coordinates!B:C,2,0)</f>
        <v>27.466723000000002</v>
      </c>
      <c r="BE7" s="21">
        <f>VLOOKUP(D:D,[1]HR_Coordinates!B:D,3,0)</f>
        <v>78.294726499999996</v>
      </c>
      <c r="BF7" s="5">
        <f>VLOOKUP(D:D,[1]FinLib_BRanchMaster!E:G,3,0)</f>
        <v>27.466560999999999</v>
      </c>
      <c r="BG7" s="5">
        <f>VLOOKUP(D:D,[1]FinLib_BRanchMaster!E:H,4,0)</f>
        <v>78.29477</v>
      </c>
      <c r="BH7" s="5">
        <f>VLOOKUP(D:D,[1]Spotways!A:I,9,0)</f>
        <v>27.466723000000002</v>
      </c>
      <c r="BI7" s="5">
        <f>VLOOKUP(D:D,[1]Spotways!A:J,10,0)</f>
        <v>78.294726499999996</v>
      </c>
    </row>
    <row r="8" spans="1:61" ht="43.2" x14ac:dyDescent="0.3">
      <c r="A8" s="5">
        <f t="shared" si="2"/>
        <v>6</v>
      </c>
      <c r="B8" s="6" t="s">
        <v>63</v>
      </c>
      <c r="C8" s="5" t="s">
        <v>64</v>
      </c>
      <c r="D8" s="5" t="s">
        <v>128</v>
      </c>
      <c r="E8" s="5" t="s">
        <v>129</v>
      </c>
      <c r="F8" s="7" t="s">
        <v>130</v>
      </c>
      <c r="G8" s="7" t="s">
        <v>131</v>
      </c>
      <c r="H8" s="7" t="s">
        <v>132</v>
      </c>
      <c r="I8" s="7" t="s">
        <v>131</v>
      </c>
      <c r="J8" s="7" t="s">
        <v>70</v>
      </c>
      <c r="K8" s="7" t="s">
        <v>71</v>
      </c>
      <c r="L8" s="7" t="s">
        <v>72</v>
      </c>
      <c r="M8" s="7" t="s">
        <v>73</v>
      </c>
      <c r="N8" s="7" t="s">
        <v>73</v>
      </c>
      <c r="O8" s="5" t="str">
        <f t="shared" si="0"/>
        <v>B106-Madhuban</v>
      </c>
      <c r="P8" s="5" t="s">
        <v>133</v>
      </c>
      <c r="Q8" s="5"/>
      <c r="R8" s="5">
        <v>221603</v>
      </c>
      <c r="S8" s="5" t="s">
        <v>75</v>
      </c>
      <c r="T8" s="5" t="s">
        <v>134</v>
      </c>
      <c r="U8" s="16" t="s">
        <v>135</v>
      </c>
      <c r="V8" s="5">
        <v>9281021180</v>
      </c>
      <c r="W8" s="5" t="s">
        <v>78</v>
      </c>
      <c r="X8" s="5">
        <v>1200</v>
      </c>
      <c r="Y8" s="9">
        <v>45189</v>
      </c>
      <c r="Z8" s="9">
        <v>45189</v>
      </c>
      <c r="AA8" s="32">
        <v>45352</v>
      </c>
      <c r="AB8" s="32">
        <v>45327</v>
      </c>
      <c r="AC8" s="33">
        <v>45688</v>
      </c>
      <c r="AD8" s="5">
        <v>13000</v>
      </c>
      <c r="AE8" s="5">
        <v>26000</v>
      </c>
      <c r="AF8" s="12">
        <v>0.1</v>
      </c>
      <c r="AG8" s="5" t="s">
        <v>60</v>
      </c>
      <c r="AH8" s="5"/>
      <c r="AI8" s="5">
        <v>26.161699200000001</v>
      </c>
      <c r="AJ8" s="5">
        <v>83.686896399999995</v>
      </c>
      <c r="AK8" s="6" t="str">
        <f t="shared" si="1"/>
        <v>Suryodaya Bank</v>
      </c>
      <c r="AL8" s="7" t="s">
        <v>136</v>
      </c>
      <c r="AM8" s="1" t="s">
        <v>137</v>
      </c>
      <c r="AN8" s="19">
        <f ca="1">IF(ISBLANK(A8), "", VLOOKUP(AL8, [1]Leadership_Team_Operations!A:H, 8, FALSE))</f>
        <v>7054311085</v>
      </c>
      <c r="AO8" s="7" t="s">
        <v>138</v>
      </c>
      <c r="AP8" s="16" t="s">
        <v>113</v>
      </c>
      <c r="AQ8" s="19">
        <f ca="1">IF(ISBLANK(A8), "", VLOOKUP(AO8, [1]Leadership_Team_Operations!A:H, 8, FALSE))</f>
        <v>9839993433</v>
      </c>
      <c r="AR8" s="7" t="s">
        <v>83</v>
      </c>
      <c r="AS8" s="16" t="s">
        <v>84</v>
      </c>
      <c r="AT8" s="19">
        <f ca="1">IF(ISBLANK(A8), "", VLOOKUP(AR8, [1]Leadership_Team_Operations!A:H, 8, FALSE))</f>
        <v>9936104036</v>
      </c>
      <c r="AU8" s="5">
        <v>959</v>
      </c>
      <c r="AV8" s="5" t="s">
        <v>139</v>
      </c>
      <c r="AW8" s="5"/>
      <c r="AX8" s="5"/>
      <c r="AY8" s="34" t="s">
        <v>140</v>
      </c>
      <c r="AZ8" s="5" t="s">
        <v>62</v>
      </c>
      <c r="BA8" s="7">
        <v>25.95</v>
      </c>
      <c r="BB8" s="7">
        <v>83.56</v>
      </c>
      <c r="BC8" s="2">
        <v>26.67</v>
      </c>
      <c r="BD8" s="21">
        <f>VLOOKUP(D:D,[1]HR_Coordinates!B:C,2,0)</f>
        <v>26.161699200000001</v>
      </c>
      <c r="BE8" s="21">
        <f>VLOOKUP(D:D,[1]HR_Coordinates!B:D,3,0)</f>
        <v>83.686896399999995</v>
      </c>
      <c r="BF8" s="5">
        <f>VLOOKUP(D:D,[1]FinLib_BRanchMaster!E:G,3,0)</f>
        <v>0</v>
      </c>
      <c r="BG8" s="5">
        <f>VLOOKUP(D:D,[1]FinLib_BRanchMaster!E:H,4,0)</f>
        <v>0</v>
      </c>
      <c r="BH8" s="5">
        <f>VLOOKUP(D:D,[1]Spotways!A:I,9,0)</f>
        <v>26.161699200000001</v>
      </c>
      <c r="BI8" s="5">
        <f>VLOOKUP(D:D,[1]Spotways!A:J,10,0)</f>
        <v>83.686896399999995</v>
      </c>
    </row>
    <row r="9" spans="1:61" ht="27.6" x14ac:dyDescent="0.3">
      <c r="A9" s="5">
        <f t="shared" si="2"/>
        <v>7</v>
      </c>
      <c r="B9" s="35" t="s">
        <v>61</v>
      </c>
      <c r="C9" s="5" t="s">
        <v>64</v>
      </c>
      <c r="D9" s="5" t="s">
        <v>141</v>
      </c>
      <c r="E9" s="5" t="s">
        <v>142</v>
      </c>
      <c r="F9" s="7" t="s">
        <v>130</v>
      </c>
      <c r="G9" s="7" t="s">
        <v>131</v>
      </c>
      <c r="H9" s="7" t="s">
        <v>132</v>
      </c>
      <c r="I9" s="7" t="s">
        <v>131</v>
      </c>
      <c r="J9" s="7" t="s">
        <v>70</v>
      </c>
      <c r="K9" s="7" t="s">
        <v>71</v>
      </c>
      <c r="L9" s="7" t="s">
        <v>72</v>
      </c>
      <c r="M9" s="7" t="s">
        <v>73</v>
      </c>
      <c r="N9" s="7" t="s">
        <v>73</v>
      </c>
      <c r="O9" s="5" t="str">
        <f t="shared" si="0"/>
        <v>B107-Shivpur</v>
      </c>
      <c r="P9" s="5" t="s">
        <v>143</v>
      </c>
      <c r="Q9" s="5"/>
      <c r="R9" s="5">
        <v>221003</v>
      </c>
      <c r="S9" s="5" t="s">
        <v>75</v>
      </c>
      <c r="T9" s="5" t="s">
        <v>131</v>
      </c>
      <c r="U9" s="16" t="s">
        <v>144</v>
      </c>
      <c r="V9" s="5">
        <v>9281021179</v>
      </c>
      <c r="W9" s="5" t="s">
        <v>78</v>
      </c>
      <c r="X9" s="5">
        <v>2000</v>
      </c>
      <c r="Y9" s="9">
        <v>45209</v>
      </c>
      <c r="Z9" s="9">
        <v>45209</v>
      </c>
      <c r="AA9" s="32">
        <v>45505</v>
      </c>
      <c r="AB9" s="32">
        <v>45494</v>
      </c>
      <c r="AC9" s="33">
        <v>45838</v>
      </c>
      <c r="AD9" s="18">
        <v>16000</v>
      </c>
      <c r="AE9" s="18">
        <v>32000</v>
      </c>
      <c r="AF9" s="36">
        <v>0.05</v>
      </c>
      <c r="AG9" s="5" t="s">
        <v>60</v>
      </c>
      <c r="AH9" s="5"/>
      <c r="AI9" s="5">
        <v>25.352676599999999</v>
      </c>
      <c r="AJ9" s="5">
        <v>82.949876599999996</v>
      </c>
      <c r="AK9" s="35" t="str">
        <f t="shared" si="1"/>
        <v>Own</v>
      </c>
      <c r="AL9" s="7" t="s">
        <v>136</v>
      </c>
      <c r="AM9" s="1" t="s">
        <v>137</v>
      </c>
      <c r="AN9" s="19">
        <f ca="1">IF(ISBLANK(A9), "", VLOOKUP(AL9, [1]Leadership_Team_Operations!A:H, 8, FALSE))</f>
        <v>7054311085</v>
      </c>
      <c r="AO9" s="7" t="s">
        <v>138</v>
      </c>
      <c r="AP9" s="16" t="s">
        <v>113</v>
      </c>
      <c r="AQ9" s="19">
        <f ca="1">IF(ISBLANK(A9), "", VLOOKUP(AO9, [1]Leadership_Team_Operations!A:H, 8, FALSE))</f>
        <v>9839993433</v>
      </c>
      <c r="AR9" s="7" t="s">
        <v>83</v>
      </c>
      <c r="AS9" s="16" t="s">
        <v>84</v>
      </c>
      <c r="AT9" s="19">
        <f ca="1">IF(ISBLANK(A9), "", VLOOKUP(AR9, [1]Leadership_Team_Operations!A:H, 8, FALSE))</f>
        <v>9936104036</v>
      </c>
      <c r="AU9" s="5"/>
      <c r="AV9" s="5"/>
      <c r="AW9" s="5"/>
      <c r="AX9" s="5"/>
      <c r="AY9" s="26" t="s">
        <v>145</v>
      </c>
      <c r="AZ9" s="5" t="s">
        <v>62</v>
      </c>
      <c r="BA9" s="7">
        <v>25.3</v>
      </c>
      <c r="BB9" s="7">
        <v>83</v>
      </c>
      <c r="BC9" s="2">
        <v>7.71</v>
      </c>
      <c r="BD9" s="21">
        <f>VLOOKUP(D:D,[1]HR_Coordinates!B:C,2,0)</f>
        <v>25.36473895</v>
      </c>
      <c r="BE9" s="21">
        <f>VLOOKUP(D:D,[1]HR_Coordinates!B:D,3,0)</f>
        <v>82.934521340000003</v>
      </c>
      <c r="BF9" s="5">
        <f>VLOOKUP(D:D,[1]FinLib_BRanchMaster!E:G,3,0)</f>
        <v>25.352885000000001</v>
      </c>
      <c r="BG9" s="5">
        <f>VLOOKUP(D:D,[1]FinLib_BRanchMaster!E:H,4,0)</f>
        <v>82.949811999999994</v>
      </c>
      <c r="BH9" s="5">
        <f>VLOOKUP(D:D,[1]Spotways!A:I,9,0)</f>
        <v>25.36473895</v>
      </c>
      <c r="BI9" s="5">
        <f>VLOOKUP(D:D,[1]Spotways!A:J,10,0)</f>
        <v>82.934521340000003</v>
      </c>
    </row>
    <row r="10" spans="1:61" ht="69" x14ac:dyDescent="0.3">
      <c r="A10" s="5">
        <f t="shared" si="2"/>
        <v>8</v>
      </c>
      <c r="B10" s="35" t="s">
        <v>61</v>
      </c>
      <c r="C10" s="5" t="s">
        <v>64</v>
      </c>
      <c r="D10" s="5" t="s">
        <v>146</v>
      </c>
      <c r="E10" s="5" t="s">
        <v>147</v>
      </c>
      <c r="F10" s="5" t="s">
        <v>148</v>
      </c>
      <c r="G10" s="5" t="s">
        <v>147</v>
      </c>
      <c r="H10" s="5" t="s">
        <v>149</v>
      </c>
      <c r="I10" s="5" t="s">
        <v>147</v>
      </c>
      <c r="J10" s="5" t="s">
        <v>150</v>
      </c>
      <c r="K10" s="5" t="s">
        <v>151</v>
      </c>
      <c r="L10" s="5" t="s">
        <v>152</v>
      </c>
      <c r="M10" s="5" t="s">
        <v>151</v>
      </c>
      <c r="N10" s="5" t="s">
        <v>151</v>
      </c>
      <c r="O10" s="5" t="str">
        <f t="shared" si="0"/>
        <v>B108-Kalaburgi</v>
      </c>
      <c r="P10" s="15" t="s">
        <v>153</v>
      </c>
      <c r="Q10" s="5" t="s">
        <v>154</v>
      </c>
      <c r="R10" s="5">
        <v>585106</v>
      </c>
      <c r="S10" s="5" t="s">
        <v>151</v>
      </c>
      <c r="T10" s="5" t="s">
        <v>147</v>
      </c>
      <c r="U10" s="16" t="s">
        <v>155</v>
      </c>
      <c r="V10" s="5" t="s">
        <v>156</v>
      </c>
      <c r="W10" s="5" t="s">
        <v>157</v>
      </c>
      <c r="X10" s="5">
        <v>850</v>
      </c>
      <c r="Y10" s="5" t="s">
        <v>98</v>
      </c>
      <c r="Z10" s="10">
        <v>45231</v>
      </c>
      <c r="AA10" s="10">
        <v>45444</v>
      </c>
      <c r="AB10" s="10">
        <v>45444</v>
      </c>
      <c r="AC10" s="11">
        <v>45777</v>
      </c>
      <c r="AD10" s="5">
        <v>18000</v>
      </c>
      <c r="AE10" s="5">
        <v>36000</v>
      </c>
      <c r="AF10" s="12">
        <v>0.05</v>
      </c>
      <c r="AG10" s="5" t="s">
        <v>60</v>
      </c>
      <c r="AH10" s="5"/>
      <c r="AI10" s="5">
        <v>17.312144</v>
      </c>
      <c r="AJ10" s="5">
        <v>76.868280999999996</v>
      </c>
      <c r="AK10" s="35" t="str">
        <f t="shared" si="1"/>
        <v>Own</v>
      </c>
      <c r="AL10" s="5" t="s">
        <v>158</v>
      </c>
      <c r="AM10" s="8" t="s">
        <v>159</v>
      </c>
      <c r="AN10" s="19">
        <f ca="1">IF(ISBLANK(A10), "", VLOOKUP(AL10, [1]Leadership_Team_Operations!A:H, 8, FALSE))</f>
        <v>9740161211</v>
      </c>
      <c r="AO10" s="5" t="s">
        <v>160</v>
      </c>
      <c r="AP10" s="16" t="s">
        <v>161</v>
      </c>
      <c r="AQ10" s="19">
        <f ca="1">IF(ISBLANK(A10), "", VLOOKUP(AO10, [1]Leadership_Team_Operations!A:H, 8, FALSE))</f>
        <v>9620029202</v>
      </c>
      <c r="AR10" s="7" t="s">
        <v>162</v>
      </c>
      <c r="AS10" s="16" t="s">
        <v>163</v>
      </c>
      <c r="AT10" s="19">
        <f ca="1">IF(ISBLANK(A10), "", VLOOKUP(AR10, [1]Leadership_Team_Operations!A:H, 8, FALSE))</f>
        <v>7760967688</v>
      </c>
      <c r="AU10" s="5"/>
      <c r="AV10" s="5"/>
      <c r="AW10" s="5"/>
      <c r="AX10" s="5"/>
      <c r="AY10" s="25" t="s">
        <v>164</v>
      </c>
      <c r="AZ10" s="5" t="s">
        <v>62</v>
      </c>
      <c r="BA10" s="7">
        <v>17.399999999999999</v>
      </c>
      <c r="BB10" s="7">
        <v>76.900000000000006</v>
      </c>
      <c r="BC10" s="2">
        <v>10.29</v>
      </c>
      <c r="BD10" s="21">
        <f>VLOOKUP(D:D,[1]HR_Coordinates!B:C,2,0)</f>
        <v>17.312193000000001</v>
      </c>
      <c r="BE10" s="21">
        <f>VLOOKUP(D:D,[1]HR_Coordinates!B:D,3,0)</f>
        <v>76.868262000000001</v>
      </c>
      <c r="BF10" s="5">
        <f>VLOOKUP(D:D,[1]FinLib_BRanchMaster!E:G,3,0)</f>
        <v>17.335099</v>
      </c>
      <c r="BG10" s="5">
        <f>VLOOKUP(D:D,[1]FinLib_BRanchMaster!E:H,4,0)</f>
        <v>76.862324000000001</v>
      </c>
      <c r="BH10" s="5">
        <f>VLOOKUP(D:D,[1]Spotways!A:I,9,0)</f>
        <v>17.312193000000001</v>
      </c>
      <c r="BI10" s="5">
        <f>VLOOKUP(D:D,[1]Spotways!A:J,10,0)</f>
        <v>76.868262000000001</v>
      </c>
    </row>
    <row r="11" spans="1:61" ht="55.2" x14ac:dyDescent="0.3">
      <c r="A11" s="5">
        <f t="shared" si="2"/>
        <v>9</v>
      </c>
      <c r="B11" s="35" t="s">
        <v>61</v>
      </c>
      <c r="C11" s="5" t="s">
        <v>64</v>
      </c>
      <c r="D11" s="5" t="s">
        <v>165</v>
      </c>
      <c r="E11" s="5" t="s">
        <v>166</v>
      </c>
      <c r="F11" s="5" t="s">
        <v>148</v>
      </c>
      <c r="G11" s="5" t="s">
        <v>147</v>
      </c>
      <c r="H11" s="5" t="s">
        <v>149</v>
      </c>
      <c r="I11" s="5" t="s">
        <v>147</v>
      </c>
      <c r="J11" s="5" t="s">
        <v>150</v>
      </c>
      <c r="K11" s="5" t="s">
        <v>151</v>
      </c>
      <c r="L11" s="5" t="s">
        <v>152</v>
      </c>
      <c r="M11" s="5" t="s">
        <v>151</v>
      </c>
      <c r="N11" s="5" t="s">
        <v>151</v>
      </c>
      <c r="O11" s="5" t="str">
        <f t="shared" si="0"/>
        <v>B109-Basavakalyan</v>
      </c>
      <c r="P11" s="15" t="s">
        <v>167</v>
      </c>
      <c r="Q11" s="5" t="s">
        <v>168</v>
      </c>
      <c r="R11" s="5">
        <v>585327</v>
      </c>
      <c r="S11" s="5" t="s">
        <v>151</v>
      </c>
      <c r="T11" s="5" t="s">
        <v>168</v>
      </c>
      <c r="U11" s="16" t="s">
        <v>169</v>
      </c>
      <c r="V11" s="5" t="s">
        <v>170</v>
      </c>
      <c r="W11" s="5" t="s">
        <v>157</v>
      </c>
      <c r="X11" s="5">
        <v>1200</v>
      </c>
      <c r="Y11" s="5" t="s">
        <v>98</v>
      </c>
      <c r="Z11" s="10">
        <v>45231</v>
      </c>
      <c r="AA11" s="10">
        <v>45444</v>
      </c>
      <c r="AB11" s="10">
        <v>45444</v>
      </c>
      <c r="AC11" s="11">
        <v>45777</v>
      </c>
      <c r="AD11" s="5">
        <v>13500</v>
      </c>
      <c r="AE11" s="5">
        <v>27000</v>
      </c>
      <c r="AF11" s="12">
        <v>0.05</v>
      </c>
      <c r="AG11" s="5" t="s">
        <v>60</v>
      </c>
      <c r="AH11" s="5"/>
      <c r="AI11" s="18">
        <v>17.845656000000002</v>
      </c>
      <c r="AJ11" s="18">
        <v>76.940452699999994</v>
      </c>
      <c r="AK11" s="35" t="str">
        <f t="shared" si="1"/>
        <v>Own</v>
      </c>
      <c r="AL11" s="5" t="s">
        <v>158</v>
      </c>
      <c r="AM11" s="8" t="s">
        <v>159</v>
      </c>
      <c r="AN11" s="19">
        <f ca="1">IF(ISBLANK(A11), "", VLOOKUP(AL11, [1]Leadership_Team_Operations!A:H, 8, FALSE))</f>
        <v>9740161211</v>
      </c>
      <c r="AO11" s="5" t="s">
        <v>160</v>
      </c>
      <c r="AP11" s="16" t="s">
        <v>161</v>
      </c>
      <c r="AQ11" s="19">
        <f ca="1">IF(ISBLANK(A11), "", VLOOKUP(AO11, [1]Leadership_Team_Operations!A:H, 8, FALSE))</f>
        <v>9620029202</v>
      </c>
      <c r="AR11" s="7" t="s">
        <v>162</v>
      </c>
      <c r="AS11" s="16" t="s">
        <v>163</v>
      </c>
      <c r="AT11" s="19">
        <f ca="1">IF(ISBLANK(A11), "", VLOOKUP(AR11, [1]Leadership_Team_Operations!A:H, 8, FALSE))</f>
        <v>7760967688</v>
      </c>
      <c r="AU11" s="5"/>
      <c r="AV11" s="5"/>
      <c r="AW11" s="5"/>
      <c r="AX11" s="5"/>
      <c r="AY11" s="25" t="s">
        <v>164</v>
      </c>
      <c r="AZ11" s="5" t="s">
        <v>62</v>
      </c>
      <c r="BA11" s="7">
        <v>17.899999999999999</v>
      </c>
      <c r="BB11" s="7">
        <v>77.5</v>
      </c>
      <c r="BC11" s="2">
        <v>59.61</v>
      </c>
      <c r="BD11" s="21">
        <f>VLOOKUP(D:D,[1]HR_Coordinates!B:C,2,0)</f>
        <v>17.845656000000002</v>
      </c>
      <c r="BE11" s="21">
        <f>VLOOKUP(D:D,[1]HR_Coordinates!B:D,3,0)</f>
        <v>76.940452699999994</v>
      </c>
      <c r="BF11" s="5">
        <f>VLOOKUP(D:D,[1]FinLib_BRanchMaster!E:G,3,0)</f>
        <v>17.845461</v>
      </c>
      <c r="BG11" s="5">
        <f>VLOOKUP(D:D,[1]FinLib_BRanchMaster!E:H,4,0)</f>
        <v>76.940213</v>
      </c>
      <c r="BH11" s="5">
        <f>VLOOKUP(D:D,[1]Spotways!A:I,9,0)</f>
        <v>17.845656000000002</v>
      </c>
      <c r="BI11" s="5">
        <f>VLOOKUP(D:D,[1]Spotways!A:J,10,0)</f>
        <v>76.940452699999994</v>
      </c>
    </row>
    <row r="12" spans="1:61" ht="69" x14ac:dyDescent="0.3">
      <c r="A12" s="5">
        <f t="shared" si="2"/>
        <v>10</v>
      </c>
      <c r="B12" s="35" t="s">
        <v>61</v>
      </c>
      <c r="C12" s="5" t="s">
        <v>64</v>
      </c>
      <c r="D12" s="5" t="s">
        <v>171</v>
      </c>
      <c r="E12" s="5" t="s">
        <v>172</v>
      </c>
      <c r="F12" s="5" t="s">
        <v>173</v>
      </c>
      <c r="G12" s="5" t="s">
        <v>172</v>
      </c>
      <c r="H12" s="5" t="s">
        <v>174</v>
      </c>
      <c r="I12" s="5" t="s">
        <v>175</v>
      </c>
      <c r="J12" s="5" t="s">
        <v>176</v>
      </c>
      <c r="K12" s="5" t="s">
        <v>177</v>
      </c>
      <c r="L12" s="5" t="s">
        <v>178</v>
      </c>
      <c r="M12" s="5" t="s">
        <v>177</v>
      </c>
      <c r="N12" s="5" t="s">
        <v>177</v>
      </c>
      <c r="O12" s="5" t="str">
        <f t="shared" si="0"/>
        <v>B110-Darbhanga</v>
      </c>
      <c r="P12" s="5" t="s">
        <v>179</v>
      </c>
      <c r="Q12" s="5" t="s">
        <v>172</v>
      </c>
      <c r="R12" s="5">
        <v>846004</v>
      </c>
      <c r="S12" s="5" t="s">
        <v>177</v>
      </c>
      <c r="T12" s="5" t="s">
        <v>172</v>
      </c>
      <c r="U12" s="16" t="s">
        <v>180</v>
      </c>
      <c r="V12" s="37">
        <v>9281021178</v>
      </c>
      <c r="W12" s="5" t="s">
        <v>78</v>
      </c>
      <c r="X12" s="5">
        <v>1300</v>
      </c>
      <c r="Y12" s="9">
        <v>45223</v>
      </c>
      <c r="Z12" s="9">
        <v>45223</v>
      </c>
      <c r="AA12" s="10">
        <v>45231</v>
      </c>
      <c r="AB12" s="10">
        <v>45223</v>
      </c>
      <c r="AC12" s="11">
        <v>45565</v>
      </c>
      <c r="AD12" s="5">
        <v>16000</v>
      </c>
      <c r="AE12" s="5">
        <v>32000</v>
      </c>
      <c r="AF12" s="12">
        <v>0.05</v>
      </c>
      <c r="AG12" s="5" t="s">
        <v>60</v>
      </c>
      <c r="AH12" s="5"/>
      <c r="AI12" s="5">
        <v>26.170565199999999</v>
      </c>
      <c r="AJ12" s="5">
        <v>85.909228600000006</v>
      </c>
      <c r="AK12" s="35" t="str">
        <f t="shared" si="1"/>
        <v>Own</v>
      </c>
      <c r="AL12" s="5" t="s">
        <v>181</v>
      </c>
      <c r="AM12" s="1" t="s">
        <v>182</v>
      </c>
      <c r="AN12" s="19">
        <f ca="1">IF(ISBLANK(A12), "", VLOOKUP(AL12, [1]Leadership_Team_Operations!A:H, 8, FALSE))</f>
        <v>9570768237</v>
      </c>
      <c r="AO12" s="5" t="s">
        <v>183</v>
      </c>
      <c r="AP12" s="8" t="s">
        <v>184</v>
      </c>
      <c r="AQ12" s="19">
        <f ca="1">IF(ISBLANK(A12), "", VLOOKUP(AO12, [1]Leadership_Team_Operations!A:H, 8, FALSE))</f>
        <v>9031071809</v>
      </c>
      <c r="AR12" s="5" t="s">
        <v>185</v>
      </c>
      <c r="AS12" s="16" t="s">
        <v>186</v>
      </c>
      <c r="AT12" s="19">
        <f ca="1">IF(ISBLANK(A12), "", VLOOKUP(AR12, [1]Leadership_Team_Operations!A:H, 8, FALSE))</f>
        <v>8210486845</v>
      </c>
      <c r="AU12" s="5"/>
      <c r="AV12" s="5"/>
      <c r="AW12" s="5"/>
      <c r="AX12" s="5"/>
      <c r="AY12" s="38" t="s">
        <v>187</v>
      </c>
      <c r="AZ12" s="5" t="s">
        <v>62</v>
      </c>
      <c r="BA12" s="7">
        <v>26.1</v>
      </c>
      <c r="BB12" s="7">
        <v>85.6</v>
      </c>
      <c r="BC12" s="2">
        <v>31.9</v>
      </c>
      <c r="BD12" s="21">
        <f>VLOOKUP(D:D,[1]HR_Coordinates!B:C,2,0)</f>
        <v>26.170590000000001</v>
      </c>
      <c r="BE12" s="21">
        <f>VLOOKUP(D:D,[1]HR_Coordinates!B:D,3,0)</f>
        <v>85.909239999999997</v>
      </c>
      <c r="BF12" s="5">
        <f>VLOOKUP(D:D,[1]FinLib_BRanchMaster!E:G,3,0)</f>
        <v>26.151980999999999</v>
      </c>
      <c r="BG12" s="5">
        <f>VLOOKUP(D:D,[1]FinLib_BRanchMaster!E:H,4,0)</f>
        <v>85.891952000000003</v>
      </c>
      <c r="BH12" s="5">
        <f>VLOOKUP(D:D,[1]Spotways!A:I,9,0)</f>
        <v>26.170590000000001</v>
      </c>
      <c r="BI12" s="5">
        <f>VLOOKUP(D:D,[1]Spotways!A:J,10,0)</f>
        <v>85.909239999999997</v>
      </c>
    </row>
    <row r="13" spans="1:61" ht="41.4" x14ac:dyDescent="0.3">
      <c r="A13" s="5">
        <f t="shared" si="2"/>
        <v>11</v>
      </c>
      <c r="B13" s="35" t="s">
        <v>61</v>
      </c>
      <c r="C13" s="5" t="s">
        <v>64</v>
      </c>
      <c r="D13" s="5" t="s">
        <v>188</v>
      </c>
      <c r="E13" s="5" t="s">
        <v>189</v>
      </c>
      <c r="F13" s="7" t="s">
        <v>190</v>
      </c>
      <c r="G13" s="7" t="s">
        <v>189</v>
      </c>
      <c r="H13" s="7" t="s">
        <v>69</v>
      </c>
      <c r="I13" s="7" t="s">
        <v>66</v>
      </c>
      <c r="J13" s="7" t="s">
        <v>70</v>
      </c>
      <c r="K13" s="7" t="s">
        <v>71</v>
      </c>
      <c r="L13" s="7" t="s">
        <v>72</v>
      </c>
      <c r="M13" s="7" t="s">
        <v>73</v>
      </c>
      <c r="N13" s="7" t="s">
        <v>73</v>
      </c>
      <c r="O13" s="5" t="str">
        <f t="shared" si="0"/>
        <v>B111-Gorakhpur</v>
      </c>
      <c r="P13" s="5" t="s">
        <v>191</v>
      </c>
      <c r="Q13" s="5"/>
      <c r="R13" s="5">
        <v>273017</v>
      </c>
      <c r="S13" s="5" t="s">
        <v>75</v>
      </c>
      <c r="T13" s="5" t="s">
        <v>189</v>
      </c>
      <c r="U13" s="16" t="s">
        <v>192</v>
      </c>
      <c r="V13" s="37">
        <v>9281021187</v>
      </c>
      <c r="W13" s="5" t="s">
        <v>78</v>
      </c>
      <c r="X13" s="5">
        <v>1200</v>
      </c>
      <c r="Y13" s="9">
        <v>45253</v>
      </c>
      <c r="Z13" s="9">
        <v>45253</v>
      </c>
      <c r="AA13" s="10">
        <v>45261</v>
      </c>
      <c r="AB13" s="10">
        <v>45253</v>
      </c>
      <c r="AC13" s="39">
        <v>45596</v>
      </c>
      <c r="AD13" s="5">
        <v>15000</v>
      </c>
      <c r="AE13" s="5">
        <v>45000</v>
      </c>
      <c r="AF13" s="12">
        <v>0.1</v>
      </c>
      <c r="AG13" s="5" t="s">
        <v>60</v>
      </c>
      <c r="AH13" s="5"/>
      <c r="AI13" s="5">
        <v>26.734861800000001</v>
      </c>
      <c r="AJ13" s="5">
        <v>83.387603400000003</v>
      </c>
      <c r="AK13" s="35" t="str">
        <f t="shared" si="1"/>
        <v>Own</v>
      </c>
      <c r="AL13" s="13" t="s">
        <v>193</v>
      </c>
      <c r="AM13" s="13" t="s">
        <v>194</v>
      </c>
      <c r="AN13" s="19">
        <f ca="1">IF(ISBLANK(A13), "", VLOOKUP(AL13, [1]Leadership_Team_Operations!A:H, 8, FALSE))</f>
        <v>7355696588</v>
      </c>
      <c r="AO13" s="13" t="s">
        <v>81</v>
      </c>
      <c r="AP13" s="8" t="s">
        <v>82</v>
      </c>
      <c r="AQ13" s="19">
        <f ca="1">IF(ISBLANK(A13), "", VLOOKUP(AO13, [1]Leadership_Team_Operations!A:H, 8, FALSE))</f>
        <v>6393234100</v>
      </c>
      <c r="AR13" s="7" t="s">
        <v>83</v>
      </c>
      <c r="AS13" s="16" t="s">
        <v>84</v>
      </c>
      <c r="AT13" s="19">
        <f ca="1">IF(ISBLANK(A13), "", VLOOKUP(AR13, [1]Leadership_Team_Operations!A:H, 8, FALSE))</f>
        <v>9936104036</v>
      </c>
      <c r="AU13" s="5"/>
      <c r="AV13" s="5"/>
      <c r="AW13" s="5"/>
      <c r="AX13" s="5"/>
      <c r="AY13" s="34"/>
      <c r="AZ13" s="5" t="s">
        <v>62</v>
      </c>
      <c r="BA13" s="7">
        <v>26.8</v>
      </c>
      <c r="BB13" s="7">
        <v>83.4</v>
      </c>
      <c r="BC13" s="2">
        <v>7.32</v>
      </c>
      <c r="BD13" s="21">
        <f>VLOOKUP(D:D,[1]HR_Coordinates!B:C,2,0)</f>
        <v>26.734861800000001</v>
      </c>
      <c r="BE13" s="21">
        <f>VLOOKUP(D:D,[1]HR_Coordinates!B:D,3,0)</f>
        <v>83.387603400000003</v>
      </c>
      <c r="BF13" s="5">
        <f>VLOOKUP(D:D,[1]FinLib_BRanchMaster!E:G,3,0)</f>
        <v>26.734817</v>
      </c>
      <c r="BG13" s="5">
        <f>VLOOKUP(D:D,[1]FinLib_BRanchMaster!E:H,4,0)</f>
        <v>83.388039000000006</v>
      </c>
      <c r="BH13" s="5">
        <f>VLOOKUP(D:D,[1]Spotways!A:I,9,0)</f>
        <v>26.734861800000001</v>
      </c>
      <c r="BI13" s="5">
        <f>VLOOKUP(D:D,[1]Spotways!A:J,10,0)</f>
        <v>83.387603400000003</v>
      </c>
    </row>
    <row r="14" spans="1:61" ht="69" x14ac:dyDescent="0.3">
      <c r="A14" s="5">
        <f t="shared" si="2"/>
        <v>12</v>
      </c>
      <c r="B14" s="35" t="s">
        <v>61</v>
      </c>
      <c r="C14" s="5" t="s">
        <v>64</v>
      </c>
      <c r="D14" s="5" t="s">
        <v>195</v>
      </c>
      <c r="E14" s="23" t="s">
        <v>196</v>
      </c>
      <c r="F14" s="5" t="s">
        <v>173</v>
      </c>
      <c r="G14" s="5" t="s">
        <v>172</v>
      </c>
      <c r="H14" s="5" t="s">
        <v>174</v>
      </c>
      <c r="I14" s="5" t="s">
        <v>175</v>
      </c>
      <c r="J14" s="5" t="s">
        <v>176</v>
      </c>
      <c r="K14" s="5" t="s">
        <v>177</v>
      </c>
      <c r="L14" s="5" t="s">
        <v>178</v>
      </c>
      <c r="M14" s="5" t="s">
        <v>177</v>
      </c>
      <c r="N14" s="5" t="s">
        <v>177</v>
      </c>
      <c r="O14" s="5" t="str">
        <f t="shared" si="0"/>
        <v>B112-Sakri</v>
      </c>
      <c r="P14" s="5" t="s">
        <v>197</v>
      </c>
      <c r="Q14" s="5"/>
      <c r="R14" s="5">
        <v>847239</v>
      </c>
      <c r="S14" s="5" t="s">
        <v>177</v>
      </c>
      <c r="T14" s="5" t="s">
        <v>172</v>
      </c>
      <c r="U14" s="16" t="s">
        <v>198</v>
      </c>
      <c r="V14" s="37">
        <v>9281021177</v>
      </c>
      <c r="W14" s="5" t="s">
        <v>78</v>
      </c>
      <c r="X14" s="5">
        <v>1800</v>
      </c>
      <c r="Y14" s="9">
        <v>45253</v>
      </c>
      <c r="Z14" s="9">
        <v>45253</v>
      </c>
      <c r="AA14" s="10">
        <v>45261</v>
      </c>
      <c r="AB14" s="10">
        <v>45253</v>
      </c>
      <c r="AC14" s="39">
        <v>45596</v>
      </c>
      <c r="AD14" s="5">
        <v>7000</v>
      </c>
      <c r="AE14" s="5">
        <v>14000</v>
      </c>
      <c r="AF14" s="12">
        <v>0.05</v>
      </c>
      <c r="AG14" s="5" t="s">
        <v>60</v>
      </c>
      <c r="AH14" s="5"/>
      <c r="AI14" s="5">
        <v>26.203459500000001</v>
      </c>
      <c r="AJ14" s="5">
        <v>86.069102900000004</v>
      </c>
      <c r="AK14" s="35" t="str">
        <f t="shared" si="1"/>
        <v>Own</v>
      </c>
      <c r="AL14" s="5" t="s">
        <v>181</v>
      </c>
      <c r="AM14" s="1" t="s">
        <v>182</v>
      </c>
      <c r="AN14" s="19">
        <f ca="1">IF(ISBLANK(A14), "", VLOOKUP(AL14, [1]Leadership_Team_Operations!A:H, 8, FALSE))</f>
        <v>9570768237</v>
      </c>
      <c r="AO14" s="5" t="s">
        <v>183</v>
      </c>
      <c r="AP14" s="8" t="s">
        <v>184</v>
      </c>
      <c r="AQ14" s="19">
        <f ca="1">IF(ISBLANK(A14), "", VLOOKUP(AO14, [1]Leadership_Team_Operations!A:H, 8, FALSE))</f>
        <v>9031071809</v>
      </c>
      <c r="AR14" s="5" t="s">
        <v>185</v>
      </c>
      <c r="AS14" s="16" t="s">
        <v>186</v>
      </c>
      <c r="AT14" s="19">
        <f ca="1">IF(ISBLANK(A14), "", VLOOKUP(AR14, [1]Leadership_Team_Operations!A:H, 8, FALSE))</f>
        <v>8210486845</v>
      </c>
      <c r="AU14" s="5"/>
      <c r="AV14" s="5"/>
      <c r="AW14" s="5"/>
      <c r="AX14" s="5"/>
      <c r="AY14" s="25" t="s">
        <v>199</v>
      </c>
      <c r="AZ14" s="18" t="s">
        <v>107</v>
      </c>
      <c r="BA14" s="7">
        <v>26.1</v>
      </c>
      <c r="BB14" s="7">
        <v>85.6</v>
      </c>
      <c r="BC14" s="2">
        <v>48.29</v>
      </c>
      <c r="BD14" s="21">
        <f>VLOOKUP(D:D,[1]HR_Coordinates!B:C,2,0)</f>
        <v>26.203459500000001</v>
      </c>
      <c r="BE14" s="21">
        <f>VLOOKUP(D:D,[1]HR_Coordinates!B:D,3,0)</f>
        <v>86.069102900000004</v>
      </c>
      <c r="BF14" s="5">
        <f>VLOOKUP(D:D,[1]FinLib_BRanchMaster!E:G,3,0)</f>
        <v>26.202072000000001</v>
      </c>
      <c r="BG14" s="5">
        <f>VLOOKUP(D:D,[1]FinLib_BRanchMaster!E:H,4,0)</f>
        <v>86.068990999999997</v>
      </c>
      <c r="BH14" s="5">
        <f>VLOOKUP(D:D,[1]Spotways!A:I,9,0)</f>
        <v>26.203459500000001</v>
      </c>
      <c r="BI14" s="5">
        <f>VLOOKUP(D:D,[1]Spotways!A:J,10,0)</f>
        <v>86.069102900000004</v>
      </c>
    </row>
    <row r="15" spans="1:61" ht="55.2" x14ac:dyDescent="0.3">
      <c r="A15" s="5">
        <f t="shared" si="2"/>
        <v>13</v>
      </c>
      <c r="B15" s="35" t="s">
        <v>61</v>
      </c>
      <c r="C15" s="5" t="s">
        <v>64</v>
      </c>
      <c r="D15" s="5" t="s">
        <v>200</v>
      </c>
      <c r="E15" s="5" t="s">
        <v>201</v>
      </c>
      <c r="F15" s="7" t="s">
        <v>190</v>
      </c>
      <c r="G15" s="7" t="s">
        <v>189</v>
      </c>
      <c r="H15" s="7" t="s">
        <v>69</v>
      </c>
      <c r="I15" s="7" t="s">
        <v>66</v>
      </c>
      <c r="J15" s="7" t="s">
        <v>70</v>
      </c>
      <c r="K15" s="7" t="s">
        <v>71</v>
      </c>
      <c r="L15" s="7" t="s">
        <v>72</v>
      </c>
      <c r="M15" s="7" t="s">
        <v>73</v>
      </c>
      <c r="N15" s="7" t="s">
        <v>73</v>
      </c>
      <c r="O15" s="5" t="str">
        <f t="shared" si="0"/>
        <v>B113-Chauri Chaura</v>
      </c>
      <c r="P15" s="5" t="s">
        <v>202</v>
      </c>
      <c r="Q15" s="5"/>
      <c r="R15" s="5">
        <v>273201</v>
      </c>
      <c r="S15" s="5" t="s">
        <v>75</v>
      </c>
      <c r="T15" s="5" t="s">
        <v>189</v>
      </c>
      <c r="U15" s="16" t="s">
        <v>203</v>
      </c>
      <c r="V15" s="37">
        <v>9281021189</v>
      </c>
      <c r="W15" s="5" t="s">
        <v>78</v>
      </c>
      <c r="X15" s="5">
        <v>1500</v>
      </c>
      <c r="Y15" s="9">
        <v>45254</v>
      </c>
      <c r="Z15" s="9">
        <v>45254</v>
      </c>
      <c r="AA15" s="10">
        <v>45261</v>
      </c>
      <c r="AB15" s="10">
        <v>45254</v>
      </c>
      <c r="AC15" s="39">
        <v>45596</v>
      </c>
      <c r="AD15" s="5">
        <v>16000</v>
      </c>
      <c r="AE15" s="5">
        <v>48000</v>
      </c>
      <c r="AF15" s="12">
        <v>0.1</v>
      </c>
      <c r="AG15" s="5" t="s">
        <v>60</v>
      </c>
      <c r="AH15" s="5"/>
      <c r="AI15" s="5">
        <v>26.638951500000001</v>
      </c>
      <c r="AJ15" s="5">
        <v>83.593092799999994</v>
      </c>
      <c r="AK15" s="35" t="str">
        <f t="shared" si="1"/>
        <v>Own</v>
      </c>
      <c r="AL15" s="13" t="s">
        <v>193</v>
      </c>
      <c r="AM15" s="13" t="s">
        <v>194</v>
      </c>
      <c r="AN15" s="19">
        <f ca="1">IF(ISBLANK(A15), "", VLOOKUP(AL15, [1]Leadership_Team_Operations!A:H, 8, FALSE))</f>
        <v>7355696588</v>
      </c>
      <c r="AO15" s="13" t="s">
        <v>81</v>
      </c>
      <c r="AP15" s="8" t="s">
        <v>82</v>
      </c>
      <c r="AQ15" s="19">
        <f ca="1">IF(ISBLANK(A15), "", VLOOKUP(AO15, [1]Leadership_Team_Operations!A:H, 8, FALSE))</f>
        <v>6393234100</v>
      </c>
      <c r="AR15" s="7" t="s">
        <v>83</v>
      </c>
      <c r="AS15" s="16" t="s">
        <v>84</v>
      </c>
      <c r="AT15" s="19">
        <f ca="1">IF(ISBLANK(A15), "", VLOOKUP(AR15, [1]Leadership_Team_Operations!A:H, 8, FALSE))</f>
        <v>9936104036</v>
      </c>
      <c r="AU15" s="5"/>
      <c r="AV15" s="5"/>
      <c r="AW15" s="5"/>
      <c r="AX15" s="5"/>
      <c r="AY15" s="34"/>
      <c r="AZ15" s="5" t="s">
        <v>62</v>
      </c>
      <c r="BA15" s="7">
        <v>26.8</v>
      </c>
      <c r="BB15" s="7">
        <v>83.4</v>
      </c>
      <c r="BC15" s="2">
        <v>26.22</v>
      </c>
      <c r="BD15" s="21">
        <f>VLOOKUP(D:D,[1]HR_Coordinates!B:C,2,0)</f>
        <v>26.638951500000001</v>
      </c>
      <c r="BE15" s="21">
        <f>VLOOKUP(D:D,[1]HR_Coordinates!B:D,3,0)</f>
        <v>83.593092799999994</v>
      </c>
      <c r="BF15" s="5">
        <f>VLOOKUP(D:D,[1]FinLib_BRanchMaster!E:G,3,0)</f>
        <v>26.639914000000001</v>
      </c>
      <c r="BG15" s="5">
        <f>VLOOKUP(D:D,[1]FinLib_BRanchMaster!E:H,4,0)</f>
        <v>83.592429999999993</v>
      </c>
      <c r="BH15" s="5">
        <f>VLOOKUP(D:D,[1]Spotways!A:I,9,0)</f>
        <v>26.638951500000001</v>
      </c>
      <c r="BI15" s="5">
        <f>VLOOKUP(D:D,[1]Spotways!A:J,10,0)</f>
        <v>83.593092799999994</v>
      </c>
    </row>
    <row r="16" spans="1:61" ht="55.2" x14ac:dyDescent="0.3">
      <c r="A16" s="5">
        <f t="shared" si="2"/>
        <v>14</v>
      </c>
      <c r="B16" s="35" t="s">
        <v>61</v>
      </c>
      <c r="C16" s="5" t="s">
        <v>64</v>
      </c>
      <c r="D16" s="5" t="s">
        <v>204</v>
      </c>
      <c r="E16" s="5" t="s">
        <v>205</v>
      </c>
      <c r="F16" s="5" t="s">
        <v>148</v>
      </c>
      <c r="G16" s="5" t="s">
        <v>147</v>
      </c>
      <c r="H16" s="5" t="s">
        <v>149</v>
      </c>
      <c r="I16" s="5" t="s">
        <v>147</v>
      </c>
      <c r="J16" s="5" t="s">
        <v>150</v>
      </c>
      <c r="K16" s="5" t="s">
        <v>151</v>
      </c>
      <c r="L16" s="5" t="s">
        <v>152</v>
      </c>
      <c r="M16" s="5" t="s">
        <v>151</v>
      </c>
      <c r="N16" s="5" t="s">
        <v>151</v>
      </c>
      <c r="O16" s="5" t="str">
        <f t="shared" si="0"/>
        <v>B114-Yadgir</v>
      </c>
      <c r="P16" s="5" t="s">
        <v>206</v>
      </c>
      <c r="Q16" s="5"/>
      <c r="R16" s="5">
        <v>585202</v>
      </c>
      <c r="S16" s="5" t="s">
        <v>151</v>
      </c>
      <c r="T16" s="5" t="s">
        <v>205</v>
      </c>
      <c r="U16" s="16" t="s">
        <v>207</v>
      </c>
      <c r="V16" s="37">
        <v>9281021185</v>
      </c>
      <c r="W16" s="5" t="s">
        <v>157</v>
      </c>
      <c r="X16" s="5">
        <v>1000</v>
      </c>
      <c r="Y16" s="5" t="s">
        <v>98</v>
      </c>
      <c r="Z16" s="9">
        <v>45258</v>
      </c>
      <c r="AA16" s="9">
        <v>45258</v>
      </c>
      <c r="AB16" s="10">
        <v>45261</v>
      </c>
      <c r="AC16" s="39">
        <v>45596</v>
      </c>
      <c r="AD16" s="5">
        <v>10000</v>
      </c>
      <c r="AE16" s="5">
        <v>20000</v>
      </c>
      <c r="AF16" s="12">
        <v>0.05</v>
      </c>
      <c r="AG16" s="5" t="s">
        <v>60</v>
      </c>
      <c r="AH16" s="5"/>
      <c r="AI16" s="5">
        <v>16.748404000000001</v>
      </c>
      <c r="AJ16" s="5">
        <v>77.142486000000005</v>
      </c>
      <c r="AK16" s="35" t="str">
        <f t="shared" si="1"/>
        <v>Own</v>
      </c>
      <c r="AL16" s="5" t="s">
        <v>158</v>
      </c>
      <c r="AM16" s="8" t="s">
        <v>159</v>
      </c>
      <c r="AN16" s="19">
        <f ca="1">IF(ISBLANK(A16), "", VLOOKUP(AL16, [1]Leadership_Team_Operations!A:H, 8, FALSE))</f>
        <v>9740161211</v>
      </c>
      <c r="AO16" s="5" t="s">
        <v>160</v>
      </c>
      <c r="AP16" s="16" t="s">
        <v>161</v>
      </c>
      <c r="AQ16" s="19">
        <f ca="1">IF(ISBLANK(A16), "", VLOOKUP(AO16, [1]Leadership_Team_Operations!A:H, 8, FALSE))</f>
        <v>9620029202</v>
      </c>
      <c r="AR16" s="7" t="s">
        <v>162</v>
      </c>
      <c r="AS16" s="16" t="s">
        <v>163</v>
      </c>
      <c r="AT16" s="19">
        <f ca="1">IF(ISBLANK(A16), "", VLOOKUP(AR16, [1]Leadership_Team_Operations!A:H, 8, FALSE))</f>
        <v>7760967688</v>
      </c>
      <c r="AU16" s="5"/>
      <c r="AV16" s="5"/>
      <c r="AW16" s="5"/>
      <c r="AX16" s="5"/>
      <c r="AY16" s="25" t="s">
        <v>199</v>
      </c>
      <c r="AZ16" s="5" t="s">
        <v>107</v>
      </c>
      <c r="BA16" s="7">
        <v>16.758665499999999</v>
      </c>
      <c r="BB16" s="7">
        <v>77.122840699999998</v>
      </c>
      <c r="BC16" s="2">
        <v>2.38</v>
      </c>
      <c r="BD16" s="21">
        <f>VLOOKUP(D:D,[1]HR_Coordinates!B:C,2,0)</f>
        <v>16.747715500000002</v>
      </c>
      <c r="BE16" s="21">
        <f>VLOOKUP(D:D,[1]HR_Coordinates!B:D,3,0)</f>
        <v>77.145037700000003</v>
      </c>
      <c r="BF16" s="5">
        <f>VLOOKUP(D:D,[1]FinLib_BRanchMaster!E:G,3,0)</f>
        <v>16.748702000000002</v>
      </c>
      <c r="BG16" s="5">
        <f>VLOOKUP(D:D,[1]FinLib_BRanchMaster!E:H,4,0)</f>
        <v>77.142453000000003</v>
      </c>
      <c r="BH16" s="5">
        <f>VLOOKUP(D:D,[1]Spotways!A:I,9,0)</f>
        <v>16.748404000000001</v>
      </c>
      <c r="BI16" s="5">
        <f>VLOOKUP(D:D,[1]Spotways!A:J,10,0)</f>
        <v>77.142486000000005</v>
      </c>
    </row>
    <row r="17" spans="1:61" ht="55.2" x14ac:dyDescent="0.3">
      <c r="A17" s="5">
        <f t="shared" si="2"/>
        <v>15</v>
      </c>
      <c r="B17" s="35" t="s">
        <v>61</v>
      </c>
      <c r="C17" s="5" t="s">
        <v>64</v>
      </c>
      <c r="D17" s="5" t="s">
        <v>208</v>
      </c>
      <c r="E17" s="5" t="s">
        <v>209</v>
      </c>
      <c r="F17" s="5" t="s">
        <v>210</v>
      </c>
      <c r="G17" s="5" t="s">
        <v>209</v>
      </c>
      <c r="H17" s="5" t="s">
        <v>149</v>
      </c>
      <c r="I17" s="5" t="s">
        <v>147</v>
      </c>
      <c r="J17" s="5" t="s">
        <v>150</v>
      </c>
      <c r="K17" s="5" t="s">
        <v>151</v>
      </c>
      <c r="L17" s="5" t="s">
        <v>152</v>
      </c>
      <c r="M17" s="5" t="s">
        <v>151</v>
      </c>
      <c r="N17" s="5" t="s">
        <v>151</v>
      </c>
      <c r="O17" s="5" t="str">
        <f t="shared" si="0"/>
        <v>B115-Bijapur</v>
      </c>
      <c r="P17" s="5" t="s">
        <v>211</v>
      </c>
      <c r="Q17" s="5"/>
      <c r="R17" s="5">
        <v>586101</v>
      </c>
      <c r="S17" s="5" t="s">
        <v>151</v>
      </c>
      <c r="T17" s="5" t="s">
        <v>209</v>
      </c>
      <c r="U17" s="16" t="s">
        <v>212</v>
      </c>
      <c r="V17" s="37">
        <v>9281021184</v>
      </c>
      <c r="W17" s="5" t="s">
        <v>157</v>
      </c>
      <c r="X17" s="5">
        <v>1072</v>
      </c>
      <c r="Y17" s="9"/>
      <c r="Z17" s="9">
        <v>45258</v>
      </c>
      <c r="AA17" s="9">
        <v>45258</v>
      </c>
      <c r="AB17" s="10">
        <v>45261</v>
      </c>
      <c r="AC17" s="39">
        <v>45596</v>
      </c>
      <c r="AD17" s="5">
        <v>17000</v>
      </c>
      <c r="AE17" s="5">
        <v>34000</v>
      </c>
      <c r="AF17" s="12">
        <v>0.05</v>
      </c>
      <c r="AG17" s="5" t="s">
        <v>60</v>
      </c>
      <c r="AH17" s="5"/>
      <c r="AI17" s="5">
        <v>16.803011000000001</v>
      </c>
      <c r="AJ17" s="5">
        <v>75.717536999999993</v>
      </c>
      <c r="AK17" s="35" t="str">
        <f t="shared" si="1"/>
        <v>Own</v>
      </c>
      <c r="AL17" s="5"/>
      <c r="AM17" s="40"/>
      <c r="AN17" s="19" t="e">
        <f ca="1">IF(ISBLANK(A17), "", VLOOKUP(AL17, [1]Leadership_Team_Operations!A:H, 8, FALSE))</f>
        <v>#N/A</v>
      </c>
      <c r="AO17" s="5" t="s">
        <v>160</v>
      </c>
      <c r="AP17" s="16" t="s">
        <v>161</v>
      </c>
      <c r="AQ17" s="19">
        <f ca="1">IF(ISBLANK(A17), "", VLOOKUP(AO17, [1]Leadership_Team_Operations!A:H, 8, FALSE))</f>
        <v>9620029202</v>
      </c>
      <c r="AR17" s="7" t="s">
        <v>162</v>
      </c>
      <c r="AS17" s="16" t="s">
        <v>163</v>
      </c>
      <c r="AT17" s="19">
        <f ca="1">IF(ISBLANK(A17), "", VLOOKUP(AR17, [1]Leadership_Team_Operations!A:H, 8, FALSE))</f>
        <v>7760967688</v>
      </c>
      <c r="AU17" s="5"/>
      <c r="AV17" s="5"/>
      <c r="AW17" s="5"/>
      <c r="AX17" s="5"/>
      <c r="AY17" s="38" t="s">
        <v>213</v>
      </c>
      <c r="AZ17" s="5" t="s">
        <v>62</v>
      </c>
      <c r="BA17" s="7">
        <v>16.8</v>
      </c>
      <c r="BB17" s="7">
        <v>75.7</v>
      </c>
      <c r="BC17" s="2">
        <v>1.9</v>
      </c>
      <c r="BD17" s="21">
        <f>VLOOKUP(D:D,[1]HR_Coordinates!B:C,2,0)</f>
        <v>16.803011000000001</v>
      </c>
      <c r="BE17" s="21">
        <f>VLOOKUP(D:D,[1]HR_Coordinates!B:D,3,0)</f>
        <v>75.717536999999993</v>
      </c>
      <c r="BF17" s="5">
        <f>VLOOKUP(D:D,[1]FinLib_BRanchMaster!E:G,3,0)</f>
        <v>16.803000999999998</v>
      </c>
      <c r="BG17" s="5">
        <f>VLOOKUP(D:D,[1]FinLib_BRanchMaster!E:H,4,0)</f>
        <v>75.717510000000004</v>
      </c>
      <c r="BH17" s="5">
        <f>VLOOKUP(D:D,[1]Spotways!A:I,9,0)</f>
        <v>16.803011000000001</v>
      </c>
      <c r="BI17" s="5">
        <f>VLOOKUP(D:D,[1]Spotways!A:J,10,0)</f>
        <v>75.717536999999993</v>
      </c>
    </row>
    <row r="18" spans="1:61" ht="55.2" x14ac:dyDescent="0.3">
      <c r="A18" s="5">
        <f t="shared" si="2"/>
        <v>16</v>
      </c>
      <c r="B18" s="35" t="s">
        <v>61</v>
      </c>
      <c r="C18" s="5" t="s">
        <v>64</v>
      </c>
      <c r="D18" s="5" t="s">
        <v>214</v>
      </c>
      <c r="E18" s="5" t="s">
        <v>215</v>
      </c>
      <c r="F18" s="5" t="s">
        <v>173</v>
      </c>
      <c r="G18" s="5" t="s">
        <v>172</v>
      </c>
      <c r="H18" s="5" t="s">
        <v>174</v>
      </c>
      <c r="I18" s="5" t="s">
        <v>175</v>
      </c>
      <c r="J18" s="5" t="s">
        <v>176</v>
      </c>
      <c r="K18" s="5" t="s">
        <v>177</v>
      </c>
      <c r="L18" s="5" t="s">
        <v>178</v>
      </c>
      <c r="M18" s="5" t="s">
        <v>177</v>
      </c>
      <c r="N18" s="5" t="s">
        <v>177</v>
      </c>
      <c r="O18" s="5" t="str">
        <f t="shared" si="0"/>
        <v>B116-Phulparas</v>
      </c>
      <c r="P18" s="5" t="s">
        <v>216</v>
      </c>
      <c r="Q18" s="5"/>
      <c r="R18" s="5">
        <v>847409</v>
      </c>
      <c r="S18" s="5" t="s">
        <v>177</v>
      </c>
      <c r="T18" s="5" t="s">
        <v>217</v>
      </c>
      <c r="U18" s="16" t="s">
        <v>218</v>
      </c>
      <c r="V18" s="37">
        <v>9281021182</v>
      </c>
      <c r="W18" s="5" t="s">
        <v>78</v>
      </c>
      <c r="X18" s="5">
        <v>1500</v>
      </c>
      <c r="Y18" s="9">
        <v>45276</v>
      </c>
      <c r="Z18" s="9">
        <v>45276</v>
      </c>
      <c r="AA18" s="10">
        <v>45292</v>
      </c>
      <c r="AB18" s="10">
        <v>45276</v>
      </c>
      <c r="AC18" s="39">
        <v>45626</v>
      </c>
      <c r="AD18" s="5">
        <v>13500</v>
      </c>
      <c r="AE18" s="5">
        <v>27000</v>
      </c>
      <c r="AF18" s="12">
        <v>0.05</v>
      </c>
      <c r="AG18" s="5" t="s">
        <v>60</v>
      </c>
      <c r="AH18" s="5"/>
      <c r="AI18" s="5">
        <v>26.359919999999999</v>
      </c>
      <c r="AJ18" s="5">
        <v>86.494003000000006</v>
      </c>
      <c r="AK18" s="35" t="str">
        <f t="shared" si="1"/>
        <v>Own</v>
      </c>
      <c r="AL18" s="5" t="s">
        <v>181</v>
      </c>
      <c r="AM18" s="1" t="s">
        <v>182</v>
      </c>
      <c r="AN18" s="19">
        <f ca="1">IF(ISBLANK(A18), "", VLOOKUP(AL18, [1]Leadership_Team_Operations!A:H, 8, FALSE))</f>
        <v>9570768237</v>
      </c>
      <c r="AO18" s="5" t="s">
        <v>183</v>
      </c>
      <c r="AP18" s="8" t="s">
        <v>184</v>
      </c>
      <c r="AQ18" s="19">
        <f ca="1">IF(ISBLANK(A18), "", VLOOKUP(AO18, [1]Leadership_Team_Operations!A:H, 8, FALSE))</f>
        <v>9031071809</v>
      </c>
      <c r="AR18" s="5" t="s">
        <v>185</v>
      </c>
      <c r="AS18" s="16" t="s">
        <v>186</v>
      </c>
      <c r="AT18" s="19">
        <f ca="1">IF(ISBLANK(A18), "", VLOOKUP(AR18, [1]Leadership_Team_Operations!A:H, 8, FALSE))</f>
        <v>8210486845</v>
      </c>
      <c r="AU18" s="5"/>
      <c r="AV18" s="5"/>
      <c r="AW18" s="5"/>
      <c r="AX18" s="5"/>
      <c r="AY18" s="34"/>
      <c r="AZ18" s="5" t="s">
        <v>62</v>
      </c>
      <c r="BA18" s="7">
        <v>26.46</v>
      </c>
      <c r="BB18" s="7">
        <v>86.17</v>
      </c>
      <c r="BC18" s="2">
        <v>34.17</v>
      </c>
      <c r="BD18" s="21">
        <f>VLOOKUP(D:D,[1]HR_Coordinates!B:C,2,0)</f>
        <v>26.359919999999999</v>
      </c>
      <c r="BE18" s="21">
        <f>VLOOKUP(D:D,[1]HR_Coordinates!B:D,3,0)</f>
        <v>86.494003000000006</v>
      </c>
      <c r="BF18" s="5">
        <f>VLOOKUP(D:D,[1]FinLib_BRanchMaster!E:G,3,0)</f>
        <v>26.360097</v>
      </c>
      <c r="BG18" s="5">
        <f>VLOOKUP(D:D,[1]FinLib_BRanchMaster!E:H,4,0)</f>
        <v>86.493730999999997</v>
      </c>
      <c r="BH18" s="5">
        <f>VLOOKUP(D:D,[1]Spotways!A:I,9,0)</f>
        <v>26.359919999999999</v>
      </c>
      <c r="BI18" s="5">
        <f>VLOOKUP(D:D,[1]Spotways!A:J,10,0)</f>
        <v>86.494003000000006</v>
      </c>
    </row>
    <row r="19" spans="1:61" ht="69" x14ac:dyDescent="0.3">
      <c r="A19" s="5">
        <f t="shared" si="2"/>
        <v>17</v>
      </c>
      <c r="B19" s="35" t="s">
        <v>61</v>
      </c>
      <c r="C19" s="5" t="s">
        <v>64</v>
      </c>
      <c r="D19" s="5" t="s">
        <v>219</v>
      </c>
      <c r="E19" s="5" t="s">
        <v>220</v>
      </c>
      <c r="F19" s="7" t="s">
        <v>89</v>
      </c>
      <c r="G19" s="7" t="s">
        <v>90</v>
      </c>
      <c r="H19" s="5" t="s">
        <v>91</v>
      </c>
      <c r="I19" s="5" t="s">
        <v>92</v>
      </c>
      <c r="J19" s="5" t="s">
        <v>93</v>
      </c>
      <c r="K19" s="5" t="s">
        <v>94</v>
      </c>
      <c r="L19" s="5" t="s">
        <v>72</v>
      </c>
      <c r="M19" s="5" t="s">
        <v>73</v>
      </c>
      <c r="N19" s="5" t="s">
        <v>73</v>
      </c>
      <c r="O19" s="5" t="str">
        <f t="shared" si="0"/>
        <v>B117-Tundla</v>
      </c>
      <c r="P19" s="5" t="s">
        <v>221</v>
      </c>
      <c r="Q19" s="5"/>
      <c r="R19" s="5">
        <v>283204</v>
      </c>
      <c r="S19" s="5" t="s">
        <v>75</v>
      </c>
      <c r="T19" s="5" t="s">
        <v>222</v>
      </c>
      <c r="U19" s="16" t="s">
        <v>223</v>
      </c>
      <c r="V19" s="37">
        <v>9281021190</v>
      </c>
      <c r="W19" s="5" t="s">
        <v>78</v>
      </c>
      <c r="X19" s="5">
        <v>1344</v>
      </c>
      <c r="Y19" s="9">
        <v>45276</v>
      </c>
      <c r="Z19" s="9">
        <v>45276</v>
      </c>
      <c r="AA19" s="10">
        <v>45292</v>
      </c>
      <c r="AB19" s="10">
        <v>45276</v>
      </c>
      <c r="AC19" s="39">
        <v>45626</v>
      </c>
      <c r="AD19" s="5">
        <v>14000</v>
      </c>
      <c r="AE19" s="5">
        <v>28000</v>
      </c>
      <c r="AF19" s="12">
        <v>0.05</v>
      </c>
      <c r="AG19" s="5" t="s">
        <v>60</v>
      </c>
      <c r="AH19" s="5"/>
      <c r="AI19" s="5">
        <v>27.227812</v>
      </c>
      <c r="AJ19" s="5">
        <v>78.230427000000006</v>
      </c>
      <c r="AK19" s="35" t="str">
        <f t="shared" si="1"/>
        <v>Own</v>
      </c>
      <c r="AL19" s="5" t="s">
        <v>100</v>
      </c>
      <c r="AM19" s="5" t="s">
        <v>101</v>
      </c>
      <c r="AN19" s="19">
        <f ca="1">IF(ISBLANK(A19), "", VLOOKUP(AL19, [1]Leadership_Team_Operations!A:H, 8, FALSE))</f>
        <v>9012387198</v>
      </c>
      <c r="AO19" s="5" t="s">
        <v>102</v>
      </c>
      <c r="AP19" s="8" t="s">
        <v>103</v>
      </c>
      <c r="AQ19" s="19">
        <f ca="1">IF(ISBLANK(A19), "", VLOOKUP(AO19, [1]Leadership_Team_Operations!A:H, 8, FALSE))</f>
        <v>9355299355</v>
      </c>
      <c r="AR19" s="5" t="s">
        <v>104</v>
      </c>
      <c r="AS19" s="8" t="s">
        <v>105</v>
      </c>
      <c r="AT19" s="19">
        <f ca="1">IF(ISBLANK(A19), "", VLOOKUP(AR19, [1]Leadership_Team_Operations!A:H, 8, FALSE))</f>
        <v>9518481091</v>
      </c>
      <c r="AU19" s="5"/>
      <c r="AV19" s="5"/>
      <c r="AW19" s="5"/>
      <c r="AX19" s="5"/>
      <c r="AY19" s="34"/>
      <c r="AZ19" s="5" t="s">
        <v>62</v>
      </c>
      <c r="BA19" s="7">
        <v>27.16</v>
      </c>
      <c r="BB19" s="7">
        <v>78.41</v>
      </c>
      <c r="BC19" s="2">
        <v>19.309999999999999</v>
      </c>
      <c r="BD19" s="21">
        <f>VLOOKUP(D:D,[1]HR_Coordinates!B:C,2,0)</f>
        <v>27.227812</v>
      </c>
      <c r="BE19" s="21">
        <f>VLOOKUP(D:D,[1]HR_Coordinates!B:D,3,0)</f>
        <v>78.230427000000006</v>
      </c>
      <c r="BF19" s="5">
        <f>VLOOKUP(D:D,[1]FinLib_BRanchMaster!E:G,3,0)</f>
        <v>27.227663</v>
      </c>
      <c r="BG19" s="5">
        <f>VLOOKUP(D:D,[1]FinLib_BRanchMaster!E:H,4,0)</f>
        <v>78.230496000000002</v>
      </c>
      <c r="BH19" s="5">
        <f>VLOOKUP(D:D,[1]Spotways!A:I,9,0)</f>
        <v>27.227812</v>
      </c>
      <c r="BI19" s="5">
        <f>VLOOKUP(D:D,[1]Spotways!A:J,10,0)</f>
        <v>78.230427000000006</v>
      </c>
    </row>
    <row r="20" spans="1:61" ht="69" x14ac:dyDescent="0.3">
      <c r="A20" s="5">
        <f t="shared" si="2"/>
        <v>18</v>
      </c>
      <c r="B20" s="35" t="s">
        <v>61</v>
      </c>
      <c r="C20" s="5" t="s">
        <v>64</v>
      </c>
      <c r="D20" s="5" t="s">
        <v>224</v>
      </c>
      <c r="E20" s="5" t="s">
        <v>225</v>
      </c>
      <c r="F20" s="5" t="s">
        <v>226</v>
      </c>
      <c r="G20" s="5" t="s">
        <v>225</v>
      </c>
      <c r="H20" s="5" t="s">
        <v>91</v>
      </c>
      <c r="I20" s="5" t="s">
        <v>92</v>
      </c>
      <c r="J20" s="5" t="s">
        <v>93</v>
      </c>
      <c r="K20" s="5" t="s">
        <v>94</v>
      </c>
      <c r="L20" s="5" t="s">
        <v>72</v>
      </c>
      <c r="M20" s="5" t="s">
        <v>73</v>
      </c>
      <c r="N20" s="5" t="s">
        <v>73</v>
      </c>
      <c r="O20" s="5" t="str">
        <f t="shared" si="0"/>
        <v>B118-Aligarh</v>
      </c>
      <c r="P20" s="5" t="s">
        <v>227</v>
      </c>
      <c r="Q20" s="5"/>
      <c r="R20" s="5">
        <v>202201</v>
      </c>
      <c r="S20" s="5" t="s">
        <v>75</v>
      </c>
      <c r="T20" s="5" t="s">
        <v>225</v>
      </c>
      <c r="U20" s="16" t="s">
        <v>228</v>
      </c>
      <c r="V20" s="37">
        <v>9281021186</v>
      </c>
      <c r="W20" s="5" t="s">
        <v>78</v>
      </c>
      <c r="X20" s="5">
        <v>2244</v>
      </c>
      <c r="Y20" s="9">
        <v>45278</v>
      </c>
      <c r="Z20" s="9">
        <v>45278</v>
      </c>
      <c r="AA20" s="10">
        <v>45292</v>
      </c>
      <c r="AB20" s="10">
        <v>45278</v>
      </c>
      <c r="AC20" s="39">
        <v>45626</v>
      </c>
      <c r="AD20" s="5">
        <v>14000</v>
      </c>
      <c r="AE20" s="5">
        <v>28000</v>
      </c>
      <c r="AF20" s="12">
        <v>0.05</v>
      </c>
      <c r="AG20" s="5" t="s">
        <v>60</v>
      </c>
      <c r="AH20" s="5"/>
      <c r="AI20" s="5">
        <v>27.9150648</v>
      </c>
      <c r="AJ20" s="5">
        <v>78.113500400000007</v>
      </c>
      <c r="AK20" s="35" t="str">
        <f t="shared" si="1"/>
        <v>Own</v>
      </c>
      <c r="AL20" s="5" t="s">
        <v>229</v>
      </c>
      <c r="AM20" s="5" t="s">
        <v>230</v>
      </c>
      <c r="AN20" s="19">
        <f ca="1">IF(ISBLANK(A20), "", VLOOKUP(AL20, [1]Leadership_Team_Operations!A:H, 8, FALSE))</f>
        <v>9837694496</v>
      </c>
      <c r="AO20" s="5" t="s">
        <v>102</v>
      </c>
      <c r="AP20" s="8" t="s">
        <v>103</v>
      </c>
      <c r="AQ20" s="19">
        <f ca="1">IF(ISBLANK(A20), "", VLOOKUP(AO20, [1]Leadership_Team_Operations!A:H, 8, FALSE))</f>
        <v>9355299355</v>
      </c>
      <c r="AR20" s="5" t="s">
        <v>104</v>
      </c>
      <c r="AS20" s="8" t="s">
        <v>105</v>
      </c>
      <c r="AT20" s="19">
        <f ca="1">IF(ISBLANK(A20), "", VLOOKUP(AR20, [1]Leadership_Team_Operations!A:H, 8, FALSE))</f>
        <v>9518481091</v>
      </c>
      <c r="AU20" s="5"/>
      <c r="AV20" s="5"/>
      <c r="AW20" s="5"/>
      <c r="AX20" s="5"/>
      <c r="AY20" s="34"/>
      <c r="AZ20" s="5" t="s">
        <v>62</v>
      </c>
      <c r="BA20" s="7">
        <v>27.9</v>
      </c>
      <c r="BB20" s="7">
        <v>78.099999999999994</v>
      </c>
      <c r="BC20" s="2">
        <v>2.13</v>
      </c>
      <c r="BD20" s="21">
        <f>VLOOKUP(D:D,[1]HR_Coordinates!B:C,2,0)</f>
        <v>27.9150648</v>
      </c>
      <c r="BE20" s="21">
        <f>VLOOKUP(D:D,[1]HR_Coordinates!B:D,3,0)</f>
        <v>78.113500400000007</v>
      </c>
      <c r="BF20" s="5">
        <f>VLOOKUP(D:D,[1]FinLib_BRanchMaster!E:G,3,0)</f>
        <v>27.913740000000001</v>
      </c>
      <c r="BG20" s="5">
        <f>VLOOKUP(D:D,[1]FinLib_BRanchMaster!E:H,4,0)</f>
        <v>78.112075000000004</v>
      </c>
      <c r="BH20" s="5">
        <f>VLOOKUP(D:D,[1]Spotways!A:I,9,0)</f>
        <v>27.9150648</v>
      </c>
      <c r="BI20" s="5">
        <f>VLOOKUP(D:D,[1]Spotways!A:J,10,0)</f>
        <v>78.113500400000007</v>
      </c>
    </row>
    <row r="21" spans="1:61" ht="69" x14ac:dyDescent="0.3">
      <c r="A21" s="5">
        <f t="shared" si="2"/>
        <v>19</v>
      </c>
      <c r="B21" s="35" t="s">
        <v>61</v>
      </c>
      <c r="C21" s="5" t="s">
        <v>64</v>
      </c>
      <c r="D21" s="5" t="s">
        <v>231</v>
      </c>
      <c r="E21" s="5" t="s">
        <v>232</v>
      </c>
      <c r="F21" s="5" t="s">
        <v>233</v>
      </c>
      <c r="G21" s="5" t="s">
        <v>175</v>
      </c>
      <c r="H21" s="5" t="s">
        <v>174</v>
      </c>
      <c r="I21" s="5" t="s">
        <v>175</v>
      </c>
      <c r="J21" s="5" t="s">
        <v>176</v>
      </c>
      <c r="K21" s="5" t="s">
        <v>177</v>
      </c>
      <c r="L21" s="5" t="s">
        <v>178</v>
      </c>
      <c r="M21" s="5" t="s">
        <v>177</v>
      </c>
      <c r="N21" s="5" t="s">
        <v>177</v>
      </c>
      <c r="O21" s="5" t="str">
        <f t="shared" si="0"/>
        <v>B119-Runnisaidpur</v>
      </c>
      <c r="P21" s="5" t="s">
        <v>234</v>
      </c>
      <c r="Q21" s="5"/>
      <c r="R21" s="5">
        <v>843328</v>
      </c>
      <c r="S21" s="5" t="s">
        <v>177</v>
      </c>
      <c r="T21" s="5" t="s">
        <v>235</v>
      </c>
      <c r="U21" s="16" t="s">
        <v>236</v>
      </c>
      <c r="V21" s="37">
        <v>9281021192</v>
      </c>
      <c r="W21" s="5" t="s">
        <v>78</v>
      </c>
      <c r="X21" s="5">
        <v>1150</v>
      </c>
      <c r="Y21" s="10"/>
      <c r="Z21" s="10">
        <v>45292</v>
      </c>
      <c r="AA21" s="10">
        <v>45292</v>
      </c>
      <c r="AB21" s="10">
        <v>45292</v>
      </c>
      <c r="AC21" s="9">
        <v>45626</v>
      </c>
      <c r="AD21" s="5">
        <v>9000</v>
      </c>
      <c r="AE21" s="5">
        <v>18000</v>
      </c>
      <c r="AF21" s="12">
        <v>0.05</v>
      </c>
      <c r="AG21" s="5" t="s">
        <v>60</v>
      </c>
      <c r="AH21" s="5"/>
      <c r="AI21" s="5">
        <v>26.3863901</v>
      </c>
      <c r="AJ21" s="5">
        <v>85.501834200000005</v>
      </c>
      <c r="AK21" s="35" t="str">
        <f t="shared" si="1"/>
        <v>Own</v>
      </c>
      <c r="AL21" s="5" t="s">
        <v>237</v>
      </c>
      <c r="AM21" s="5" t="s">
        <v>238</v>
      </c>
      <c r="AN21" s="19">
        <f ca="1">IF(ISBLANK(A21), "", VLOOKUP(AL21, [1]Leadership_Team_Operations!A:H, 8, FALSE))</f>
        <v>9006682847</v>
      </c>
      <c r="AO21" s="5" t="s">
        <v>183</v>
      </c>
      <c r="AP21" s="8" t="s">
        <v>184</v>
      </c>
      <c r="AQ21" s="19">
        <f ca="1">IF(ISBLANK(A21), "", VLOOKUP(AO21, [1]Leadership_Team_Operations!A:H, 8, FALSE))</f>
        <v>9031071809</v>
      </c>
      <c r="AR21" s="5" t="s">
        <v>185</v>
      </c>
      <c r="AS21" s="16" t="s">
        <v>186</v>
      </c>
      <c r="AT21" s="19">
        <f ca="1">IF(ISBLANK(A21), "", VLOOKUP(AR21, [1]Leadership_Team_Operations!A:H, 8, FALSE))</f>
        <v>8210486845</v>
      </c>
      <c r="AU21" s="5"/>
      <c r="AV21" s="5"/>
      <c r="AW21" s="5"/>
      <c r="AX21" s="5"/>
      <c r="AY21" s="34"/>
      <c r="AZ21" s="5" t="s">
        <v>62</v>
      </c>
      <c r="BA21" s="7">
        <v>26.56</v>
      </c>
      <c r="BB21" s="7">
        <v>85.48</v>
      </c>
      <c r="BC21" s="2">
        <v>19.36</v>
      </c>
      <c r="BD21" s="21">
        <f>VLOOKUP(D:D,[1]HR_Coordinates!B:C,2,0)</f>
        <v>26.385127000000001</v>
      </c>
      <c r="BE21" s="21">
        <f>VLOOKUP(D:D,[1]HR_Coordinates!B:D,3,0)</f>
        <v>85.504163000000005</v>
      </c>
      <c r="BF21" s="5">
        <f>VLOOKUP(D:D,[1]FinLib_BRanchMaster!E:G,3,0)</f>
        <v>26.386272000000002</v>
      </c>
      <c r="BG21" s="5">
        <f>VLOOKUP(D:D,[1]FinLib_BRanchMaster!E:H,4,0)</f>
        <v>85.503003000000007</v>
      </c>
      <c r="BH21" s="5">
        <f>VLOOKUP(D:D,[1]Spotways!A:I,9,0)</f>
        <v>26.385127000000001</v>
      </c>
      <c r="BI21" s="5">
        <f>VLOOKUP(D:D,[1]Spotways!A:J,10,0)</f>
        <v>85.504163000000005</v>
      </c>
    </row>
    <row r="22" spans="1:61" ht="55.2" x14ac:dyDescent="0.3">
      <c r="A22" s="5">
        <f t="shared" si="2"/>
        <v>20</v>
      </c>
      <c r="B22" s="35" t="s">
        <v>61</v>
      </c>
      <c r="C22" s="5" t="s">
        <v>64</v>
      </c>
      <c r="D22" s="5" t="s">
        <v>239</v>
      </c>
      <c r="E22" s="5" t="s">
        <v>240</v>
      </c>
      <c r="F22" s="5" t="s">
        <v>148</v>
      </c>
      <c r="G22" s="5" t="s">
        <v>147</v>
      </c>
      <c r="H22" s="5" t="s">
        <v>149</v>
      </c>
      <c r="I22" s="5" t="s">
        <v>147</v>
      </c>
      <c r="J22" s="5" t="s">
        <v>150</v>
      </c>
      <c r="K22" s="5" t="s">
        <v>151</v>
      </c>
      <c r="L22" s="5" t="s">
        <v>152</v>
      </c>
      <c r="M22" s="5" t="s">
        <v>151</v>
      </c>
      <c r="N22" s="5" t="s">
        <v>151</v>
      </c>
      <c r="O22" s="5" t="str">
        <f t="shared" si="0"/>
        <v>B120-Kamalapur</v>
      </c>
      <c r="P22" s="5" t="s">
        <v>241</v>
      </c>
      <c r="Q22" s="5"/>
      <c r="R22" s="5">
        <v>585313</v>
      </c>
      <c r="S22" s="5" t="s">
        <v>151</v>
      </c>
      <c r="T22" s="5" t="s">
        <v>147</v>
      </c>
      <c r="U22" s="16" t="s">
        <v>242</v>
      </c>
      <c r="V22" s="37">
        <v>9281021193</v>
      </c>
      <c r="W22" s="5" t="s">
        <v>157</v>
      </c>
      <c r="X22" s="5">
        <v>2400</v>
      </c>
      <c r="Y22" s="10"/>
      <c r="Z22" s="10">
        <v>45292</v>
      </c>
      <c r="AA22" s="10">
        <v>45292</v>
      </c>
      <c r="AB22" s="10">
        <v>45292</v>
      </c>
      <c r="AC22" s="9">
        <v>45626</v>
      </c>
      <c r="AD22" s="5">
        <v>15000</v>
      </c>
      <c r="AE22" s="5">
        <v>30000</v>
      </c>
      <c r="AF22" s="12">
        <v>0.05</v>
      </c>
      <c r="AG22" s="5" t="s">
        <v>60</v>
      </c>
      <c r="AH22" s="5"/>
      <c r="AI22" s="5">
        <v>17.571701520000001</v>
      </c>
      <c r="AJ22" s="5">
        <v>76.975959119999999</v>
      </c>
      <c r="AK22" s="35" t="str">
        <f t="shared" si="1"/>
        <v>Own</v>
      </c>
      <c r="AL22" s="5" t="s">
        <v>158</v>
      </c>
      <c r="AM22" s="8" t="s">
        <v>159</v>
      </c>
      <c r="AN22" s="19">
        <f ca="1">IF(ISBLANK(A22), "", VLOOKUP(AL22, [1]Leadership_Team_Operations!A:H, 8, FALSE))</f>
        <v>9740161211</v>
      </c>
      <c r="AO22" s="5" t="s">
        <v>160</v>
      </c>
      <c r="AP22" s="16" t="s">
        <v>161</v>
      </c>
      <c r="AQ22" s="19">
        <f ca="1">IF(ISBLANK(A22), "", VLOOKUP(AO22, [1]Leadership_Team_Operations!A:H, 8, FALSE))</f>
        <v>9620029202</v>
      </c>
      <c r="AR22" s="7" t="s">
        <v>162</v>
      </c>
      <c r="AS22" s="16" t="s">
        <v>163</v>
      </c>
      <c r="AT22" s="19">
        <f ca="1">IF(ISBLANK(A22), "", VLOOKUP(AR22, [1]Leadership_Team_Operations!A:H, 8, FALSE))</f>
        <v>7760967688</v>
      </c>
      <c r="AU22" s="5"/>
      <c r="AV22" s="5"/>
      <c r="AW22" s="5"/>
      <c r="AX22" s="5"/>
      <c r="AY22" s="25" t="s">
        <v>164</v>
      </c>
      <c r="AZ22" s="5" t="s">
        <v>107</v>
      </c>
      <c r="BA22" s="7">
        <v>17.399999999999999</v>
      </c>
      <c r="BB22" s="7">
        <v>76.900000000000006</v>
      </c>
      <c r="BC22" s="2">
        <v>20.64</v>
      </c>
      <c r="BD22" s="21">
        <f>VLOOKUP(D:D,[1]HR_Coordinates!B:C,2,0)</f>
        <v>17.578289999999999</v>
      </c>
      <c r="BE22" s="21">
        <f>VLOOKUP(D:D,[1]HR_Coordinates!B:D,3,0)</f>
        <v>76.976349999999996</v>
      </c>
      <c r="BF22" s="5">
        <f>VLOOKUP(D:D,[1]FinLib_BRanchMaster!E:G,3,0)</f>
        <v>17.579477000000001</v>
      </c>
      <c r="BG22" s="5">
        <f>VLOOKUP(D:D,[1]FinLib_BRanchMaster!E:H,4,0)</f>
        <v>76.968806000000001</v>
      </c>
      <c r="BH22" s="5">
        <f>VLOOKUP(D:D,[1]Spotways!A:I,9,0)</f>
        <v>17.578289999999999</v>
      </c>
      <c r="BI22" s="5">
        <f>VLOOKUP(D:D,[1]Spotways!A:J,10,0)</f>
        <v>76.976349999999996</v>
      </c>
    </row>
    <row r="23" spans="1:61" ht="55.2" x14ac:dyDescent="0.3">
      <c r="A23" s="5">
        <f t="shared" si="2"/>
        <v>21</v>
      </c>
      <c r="B23" s="35" t="s">
        <v>61</v>
      </c>
      <c r="C23" s="5" t="s">
        <v>64</v>
      </c>
      <c r="D23" s="5" t="s">
        <v>243</v>
      </c>
      <c r="E23" s="5" t="s">
        <v>244</v>
      </c>
      <c r="F23" s="5" t="s">
        <v>245</v>
      </c>
      <c r="G23" s="5" t="s">
        <v>246</v>
      </c>
      <c r="H23" s="5" t="s">
        <v>247</v>
      </c>
      <c r="I23" s="5" t="s">
        <v>248</v>
      </c>
      <c r="J23" s="5" t="s">
        <v>150</v>
      </c>
      <c r="K23" s="5" t="s">
        <v>151</v>
      </c>
      <c r="L23" s="5" t="s">
        <v>152</v>
      </c>
      <c r="M23" s="5" t="s">
        <v>151</v>
      </c>
      <c r="N23" s="5" t="s">
        <v>151</v>
      </c>
      <c r="O23" s="5" t="str">
        <f t="shared" si="0"/>
        <v>B121-Haveri</v>
      </c>
      <c r="P23" s="5" t="s">
        <v>249</v>
      </c>
      <c r="Q23" s="5"/>
      <c r="R23" s="5">
        <v>581110</v>
      </c>
      <c r="S23" s="5" t="s">
        <v>151</v>
      </c>
      <c r="T23" s="5" t="s">
        <v>244</v>
      </c>
      <c r="U23" s="16" t="s">
        <v>250</v>
      </c>
      <c r="V23" s="37">
        <v>9281021194</v>
      </c>
      <c r="W23" s="5" t="s">
        <v>157</v>
      </c>
      <c r="X23" s="5">
        <v>2346</v>
      </c>
      <c r="Y23" s="10"/>
      <c r="Z23" s="10">
        <v>45292</v>
      </c>
      <c r="AA23" s="10">
        <v>45292</v>
      </c>
      <c r="AB23" s="10">
        <v>45292</v>
      </c>
      <c r="AC23" s="9">
        <v>45626</v>
      </c>
      <c r="AD23" s="5">
        <v>16000</v>
      </c>
      <c r="AE23" s="5">
        <v>32000</v>
      </c>
      <c r="AF23" s="12">
        <v>0.05</v>
      </c>
      <c r="AG23" s="5" t="s">
        <v>60</v>
      </c>
      <c r="AH23" s="5"/>
      <c r="AI23" s="5">
        <v>14.805785999999999</v>
      </c>
      <c r="AJ23" s="5">
        <v>75.393702000000005</v>
      </c>
      <c r="AK23" s="35" t="str">
        <f t="shared" si="1"/>
        <v>Own</v>
      </c>
      <c r="AL23" s="5" t="s">
        <v>251</v>
      </c>
      <c r="AM23" s="5" t="s">
        <v>252</v>
      </c>
      <c r="AN23" s="19">
        <f ca="1">IF(ISBLANK(A23), "", VLOOKUP(AL23, [1]Leadership_Team_Operations!A:H, 8, FALSE))</f>
        <v>8152947316</v>
      </c>
      <c r="AO23" s="5" t="s">
        <v>160</v>
      </c>
      <c r="AP23" s="16" t="s">
        <v>161</v>
      </c>
      <c r="AQ23" s="19">
        <f ca="1">IF(ISBLANK(A23), "", VLOOKUP(AO23, [1]Leadership_Team_Operations!A:H, 8, FALSE))</f>
        <v>9620029202</v>
      </c>
      <c r="AR23" s="7" t="s">
        <v>162</v>
      </c>
      <c r="AS23" s="16" t="s">
        <v>163</v>
      </c>
      <c r="AT23" s="19">
        <f ca="1">IF(ISBLANK(A23), "", VLOOKUP(AR23, [1]Leadership_Team_Operations!A:H, 8, FALSE))</f>
        <v>7760967688</v>
      </c>
      <c r="AU23" s="5"/>
      <c r="AV23" s="5"/>
      <c r="AW23" s="5"/>
      <c r="AX23" s="5"/>
      <c r="AY23" s="38" t="s">
        <v>213</v>
      </c>
      <c r="AZ23" s="5" t="s">
        <v>62</v>
      </c>
      <c r="BA23" s="7">
        <v>14.66</v>
      </c>
      <c r="BB23" s="7">
        <v>75.430000000000007</v>
      </c>
      <c r="BC23" s="2">
        <v>16.600000000000001</v>
      </c>
      <c r="BD23" s="21">
        <f>VLOOKUP(D:D,[1]HR_Coordinates!B:C,2,0)</f>
        <v>14.805785999999999</v>
      </c>
      <c r="BE23" s="21">
        <f>VLOOKUP(D:D,[1]HR_Coordinates!B:D,3,0)</f>
        <v>75.393702000000005</v>
      </c>
      <c r="BF23" s="5">
        <f>VLOOKUP(D:D,[1]FinLib_BRanchMaster!E:G,3,0)</f>
        <v>14.805707999999999</v>
      </c>
      <c r="BG23" s="5">
        <f>VLOOKUP(D:D,[1]FinLib_BRanchMaster!E:H,4,0)</f>
        <v>75.393630000000002</v>
      </c>
      <c r="BH23" s="5">
        <f>VLOOKUP(D:D,[1]Spotways!A:I,9,0)</f>
        <v>14.805785999999999</v>
      </c>
      <c r="BI23" s="5">
        <f>VLOOKUP(D:D,[1]Spotways!A:J,10,0)</f>
        <v>75.393702000000005</v>
      </c>
    </row>
    <row r="24" spans="1:61" ht="55.2" x14ac:dyDescent="0.3">
      <c r="A24" s="5">
        <f t="shared" si="2"/>
        <v>22</v>
      </c>
      <c r="B24" s="22" t="s">
        <v>86</v>
      </c>
      <c r="C24" s="5" t="s">
        <v>64</v>
      </c>
      <c r="D24" s="5" t="s">
        <v>253</v>
      </c>
      <c r="E24" s="5" t="s">
        <v>254</v>
      </c>
      <c r="F24" s="7" t="s">
        <v>67</v>
      </c>
      <c r="G24" s="7" t="s">
        <v>68</v>
      </c>
      <c r="H24" s="7" t="s">
        <v>69</v>
      </c>
      <c r="I24" s="7" t="s">
        <v>66</v>
      </c>
      <c r="J24" s="7" t="s">
        <v>70</v>
      </c>
      <c r="K24" s="7" t="s">
        <v>71</v>
      </c>
      <c r="L24" s="7" t="s">
        <v>72</v>
      </c>
      <c r="M24" s="7" t="s">
        <v>73</v>
      </c>
      <c r="N24" s="7" t="s">
        <v>73</v>
      </c>
      <c r="O24" s="5" t="str">
        <f t="shared" si="0"/>
        <v>B122-Ikauna</v>
      </c>
      <c r="P24" s="5" t="s">
        <v>255</v>
      </c>
      <c r="Q24" s="5"/>
      <c r="R24" s="5">
        <v>271845</v>
      </c>
      <c r="S24" s="5" t="s">
        <v>75</v>
      </c>
      <c r="T24" s="5" t="s">
        <v>256</v>
      </c>
      <c r="U24" s="16" t="s">
        <v>257</v>
      </c>
      <c r="V24" s="37">
        <v>9281021195</v>
      </c>
      <c r="W24" s="5" t="s">
        <v>78</v>
      </c>
      <c r="X24" s="5">
        <v>1200</v>
      </c>
      <c r="Y24" s="10"/>
      <c r="Z24" s="10">
        <v>45292</v>
      </c>
      <c r="AA24" s="10">
        <v>45292</v>
      </c>
      <c r="AB24" s="10">
        <v>45301</v>
      </c>
      <c r="AC24" s="9">
        <v>45626</v>
      </c>
      <c r="AD24" s="5">
        <v>15000</v>
      </c>
      <c r="AE24" s="5">
        <v>30000</v>
      </c>
      <c r="AF24" s="12">
        <v>0.05</v>
      </c>
      <c r="AG24" s="5" t="s">
        <v>60</v>
      </c>
      <c r="AH24" s="5"/>
      <c r="AI24" s="5">
        <v>27.526017</v>
      </c>
      <c r="AJ24" s="5">
        <v>81.974198999999999</v>
      </c>
      <c r="AK24" s="22" t="str">
        <f t="shared" si="1"/>
        <v>Axis Bank</v>
      </c>
      <c r="AL24" s="7" t="s">
        <v>79</v>
      </c>
      <c r="AM24" s="13" t="s">
        <v>80</v>
      </c>
      <c r="AN24" s="19">
        <f ca="1">IF(ISBLANK(A24), "", VLOOKUP(AL24, [1]Leadership_Team_Operations!A:H, 8, FALSE))</f>
        <v>7350681241</v>
      </c>
      <c r="AO24" s="13" t="s">
        <v>81</v>
      </c>
      <c r="AP24" s="8" t="s">
        <v>82</v>
      </c>
      <c r="AQ24" s="19">
        <f ca="1">IF(ISBLANK(A24), "", VLOOKUP(AO24, [1]Leadership_Team_Operations!A:H, 8, FALSE))</f>
        <v>6393234100</v>
      </c>
      <c r="AR24" s="7" t="s">
        <v>83</v>
      </c>
      <c r="AS24" s="16" t="s">
        <v>84</v>
      </c>
      <c r="AT24" s="19">
        <f ca="1">IF(ISBLANK(A24), "", VLOOKUP(AR24, [1]Leadership_Team_Operations!A:H, 8, FALSE))</f>
        <v>9936104036</v>
      </c>
      <c r="AU24" s="24">
        <v>4239</v>
      </c>
      <c r="AV24" s="13" t="s">
        <v>258</v>
      </c>
      <c r="AW24" s="13" t="s">
        <v>254</v>
      </c>
      <c r="AX24" s="31" t="s">
        <v>259</v>
      </c>
      <c r="AY24" s="34"/>
      <c r="AZ24" s="5" t="s">
        <v>62</v>
      </c>
      <c r="BA24" s="5">
        <v>27.61</v>
      </c>
      <c r="BB24" s="5">
        <v>81.849999999999994</v>
      </c>
      <c r="BC24" s="2">
        <v>15.4</v>
      </c>
      <c r="BD24" s="21">
        <f>VLOOKUP(D:D,[1]HR_Coordinates!B:C,2,0)</f>
        <v>27.526017</v>
      </c>
      <c r="BE24" s="21">
        <f>VLOOKUP(D:D,[1]HR_Coordinates!B:D,3,0)</f>
        <v>81.974198999999999</v>
      </c>
      <c r="BF24" s="5">
        <f>VLOOKUP(D:D,[1]FinLib_BRanchMaster!E:G,3,0)</f>
        <v>0</v>
      </c>
      <c r="BG24" s="5">
        <f>VLOOKUP(D:D,[1]FinLib_BRanchMaster!E:H,4,0)</f>
        <v>0</v>
      </c>
      <c r="BH24" s="5">
        <f>VLOOKUP(D:D,[1]Spotways!A:I,9,0)</f>
        <v>27.526017</v>
      </c>
      <c r="BI24" s="5">
        <f>VLOOKUP(D:D,[1]Spotways!A:J,10,0)</f>
        <v>81.974198999999999</v>
      </c>
    </row>
    <row r="25" spans="1:61" ht="69" x14ac:dyDescent="0.3">
      <c r="A25" s="5">
        <f t="shared" si="2"/>
        <v>23</v>
      </c>
      <c r="B25" s="35" t="s">
        <v>61</v>
      </c>
      <c r="C25" s="5" t="s">
        <v>64</v>
      </c>
      <c r="D25" s="5" t="s">
        <v>260</v>
      </c>
      <c r="E25" s="5" t="s">
        <v>261</v>
      </c>
      <c r="F25" s="7" t="s">
        <v>190</v>
      </c>
      <c r="G25" s="7" t="s">
        <v>189</v>
      </c>
      <c r="H25" s="7" t="s">
        <v>69</v>
      </c>
      <c r="I25" s="7" t="s">
        <v>66</v>
      </c>
      <c r="J25" s="7" t="s">
        <v>70</v>
      </c>
      <c r="K25" s="7" t="s">
        <v>71</v>
      </c>
      <c r="L25" s="7" t="s">
        <v>72</v>
      </c>
      <c r="M25" s="7" t="s">
        <v>73</v>
      </c>
      <c r="N25" s="7" t="s">
        <v>73</v>
      </c>
      <c r="O25" s="5" t="str">
        <f t="shared" si="0"/>
        <v>B123-Khadda</v>
      </c>
      <c r="P25" s="5" t="s">
        <v>262</v>
      </c>
      <c r="Q25" s="5"/>
      <c r="R25" s="5">
        <v>274802</v>
      </c>
      <c r="S25" s="5" t="s">
        <v>75</v>
      </c>
      <c r="T25" s="5" t="s">
        <v>68</v>
      </c>
      <c r="U25" s="16" t="s">
        <v>263</v>
      </c>
      <c r="V25" s="37">
        <v>9281021196</v>
      </c>
      <c r="W25" s="5" t="s">
        <v>78</v>
      </c>
      <c r="X25" s="5">
        <v>1200</v>
      </c>
      <c r="Y25" s="10"/>
      <c r="Z25" s="10">
        <v>45292</v>
      </c>
      <c r="AA25" s="10">
        <v>45292</v>
      </c>
      <c r="AB25" s="10">
        <v>45292</v>
      </c>
      <c r="AC25" s="9">
        <v>45626</v>
      </c>
      <c r="AD25" s="5">
        <v>12000</v>
      </c>
      <c r="AE25" s="5">
        <v>24000</v>
      </c>
      <c r="AF25" s="12">
        <v>0.05</v>
      </c>
      <c r="AG25" s="5" t="s">
        <v>60</v>
      </c>
      <c r="AH25" s="5"/>
      <c r="AI25" s="5">
        <v>27.175882999999999</v>
      </c>
      <c r="AJ25" s="5">
        <v>83.873463000000001</v>
      </c>
      <c r="AK25" s="35" t="str">
        <f t="shared" si="1"/>
        <v>Own</v>
      </c>
      <c r="AL25" s="13" t="s">
        <v>193</v>
      </c>
      <c r="AM25" s="13" t="s">
        <v>194</v>
      </c>
      <c r="AN25" s="19">
        <f ca="1">IF(ISBLANK(A25), "", VLOOKUP(AL25, [1]Leadership_Team_Operations!A:H, 8, FALSE))</f>
        <v>7355696588</v>
      </c>
      <c r="AO25" s="7" t="s">
        <v>81</v>
      </c>
      <c r="AP25" s="16" t="s">
        <v>113</v>
      </c>
      <c r="AQ25" s="19">
        <f ca="1">IF(ISBLANK(A25), "", VLOOKUP(AO25, [1]Leadership_Team_Operations!A:H, 8, FALSE))</f>
        <v>6393234100</v>
      </c>
      <c r="AR25" s="7" t="s">
        <v>83</v>
      </c>
      <c r="AS25" s="16" t="s">
        <v>84</v>
      </c>
      <c r="AT25" s="19">
        <f ca="1">IF(ISBLANK(A25), "", VLOOKUP(AR25, [1]Leadership_Team_Operations!A:H, 8, FALSE))</f>
        <v>9936104036</v>
      </c>
      <c r="AU25" s="5"/>
      <c r="AV25" s="5"/>
      <c r="AW25" s="5"/>
      <c r="AX25" s="5"/>
      <c r="AY25" s="25" t="s">
        <v>264</v>
      </c>
      <c r="AZ25" s="5" t="s">
        <v>107</v>
      </c>
      <c r="BA25" s="7">
        <v>26.74</v>
      </c>
      <c r="BB25" s="7">
        <v>83.89</v>
      </c>
      <c r="BC25" s="2">
        <v>48.32</v>
      </c>
      <c r="BD25" s="21">
        <f>VLOOKUP(D:D,[1]HR_Coordinates!B:C,2,0)</f>
        <v>27.175882999999999</v>
      </c>
      <c r="BE25" s="21">
        <f>VLOOKUP(D:D,[1]HR_Coordinates!B:D,3,0)</f>
        <v>83.873463000000001</v>
      </c>
      <c r="BF25" s="5">
        <f>VLOOKUP(D:D,[1]FinLib_BRanchMaster!E:G,3,0)</f>
        <v>27.176020000000001</v>
      </c>
      <c r="BG25" s="5">
        <f>VLOOKUP(D:D,[1]FinLib_BRanchMaster!E:H,4,0)</f>
        <v>83.871323000000004</v>
      </c>
      <c r="BH25" s="5">
        <f>VLOOKUP(D:D,[1]Spotways!A:I,9,0)</f>
        <v>27.175882999999999</v>
      </c>
      <c r="BI25" s="5">
        <f>VLOOKUP(D:D,[1]Spotways!A:J,10,0)</f>
        <v>83.873463000000001</v>
      </c>
    </row>
    <row r="26" spans="1:61" ht="55.2" x14ac:dyDescent="0.3">
      <c r="A26" s="5">
        <f t="shared" si="2"/>
        <v>24</v>
      </c>
      <c r="B26" s="6" t="s">
        <v>63</v>
      </c>
      <c r="C26" s="5" t="s">
        <v>64</v>
      </c>
      <c r="D26" s="5" t="s">
        <v>265</v>
      </c>
      <c r="E26" s="5" t="s">
        <v>266</v>
      </c>
      <c r="F26" s="7" t="s">
        <v>190</v>
      </c>
      <c r="G26" s="7" t="s">
        <v>189</v>
      </c>
      <c r="H26" s="7" t="s">
        <v>69</v>
      </c>
      <c r="I26" s="7" t="s">
        <v>66</v>
      </c>
      <c r="J26" s="7" t="s">
        <v>70</v>
      </c>
      <c r="K26" s="7" t="s">
        <v>71</v>
      </c>
      <c r="L26" s="7" t="s">
        <v>72</v>
      </c>
      <c r="M26" s="7" t="s">
        <v>73</v>
      </c>
      <c r="N26" s="7" t="s">
        <v>73</v>
      </c>
      <c r="O26" s="5" t="str">
        <f t="shared" si="0"/>
        <v>B124-Uruwa Bazar</v>
      </c>
      <c r="P26" s="5" t="s">
        <v>267</v>
      </c>
      <c r="Q26" s="5"/>
      <c r="R26" s="5">
        <v>273407</v>
      </c>
      <c r="S26" s="5" t="s">
        <v>75</v>
      </c>
      <c r="T26" s="5" t="s">
        <v>189</v>
      </c>
      <c r="U26" s="16" t="s">
        <v>268</v>
      </c>
      <c r="V26" s="37">
        <v>9281021197</v>
      </c>
      <c r="W26" s="5" t="s">
        <v>78</v>
      </c>
      <c r="X26" s="5">
        <v>1200</v>
      </c>
      <c r="Y26" s="10"/>
      <c r="Z26" s="10">
        <v>45292</v>
      </c>
      <c r="AA26" s="10">
        <v>45292</v>
      </c>
      <c r="AB26" s="10">
        <v>45292</v>
      </c>
      <c r="AC26" s="9">
        <v>45626</v>
      </c>
      <c r="AD26" s="5">
        <v>13500</v>
      </c>
      <c r="AE26" s="5">
        <v>27000</v>
      </c>
      <c r="AF26" s="12">
        <v>0.05</v>
      </c>
      <c r="AG26" s="5" t="s">
        <v>60</v>
      </c>
      <c r="AH26" s="5"/>
      <c r="AI26" s="5">
        <v>26.453199999999999</v>
      </c>
      <c r="AJ26" s="5">
        <v>83.259618000000003</v>
      </c>
      <c r="AK26" s="6" t="str">
        <f t="shared" si="1"/>
        <v>Suryodaya Bank</v>
      </c>
      <c r="AL26" s="13" t="s">
        <v>193</v>
      </c>
      <c r="AM26" s="13" t="s">
        <v>194</v>
      </c>
      <c r="AN26" s="19">
        <f ca="1">IF(ISBLANK(A26), "", VLOOKUP(AL26, [1]Leadership_Team_Operations!A:H, 8, FALSE))</f>
        <v>7355696588</v>
      </c>
      <c r="AO26" s="13" t="s">
        <v>81</v>
      </c>
      <c r="AP26" s="8" t="s">
        <v>82</v>
      </c>
      <c r="AQ26" s="19">
        <f ca="1">IF(ISBLANK(A26), "", VLOOKUP(AO26, [1]Leadership_Team_Operations!A:H, 8, FALSE))</f>
        <v>6393234100</v>
      </c>
      <c r="AR26" s="7" t="s">
        <v>83</v>
      </c>
      <c r="AS26" s="16" t="s">
        <v>84</v>
      </c>
      <c r="AT26" s="19">
        <f ca="1">IF(ISBLANK(A26), "", VLOOKUP(AR26, [1]Leadership_Team_Operations!A:H, 8, FALSE))</f>
        <v>9936104036</v>
      </c>
      <c r="AU26" s="5">
        <v>975</v>
      </c>
      <c r="AV26" s="5" t="s">
        <v>269</v>
      </c>
      <c r="AW26" s="5"/>
      <c r="AX26" s="5"/>
      <c r="AY26" s="34"/>
      <c r="AZ26" s="5" t="s">
        <v>62</v>
      </c>
      <c r="BA26" s="7">
        <v>26.8</v>
      </c>
      <c r="BB26" s="7">
        <v>83.4</v>
      </c>
      <c r="BC26" s="2">
        <v>40.89</v>
      </c>
      <c r="BD26" s="21">
        <f>VLOOKUP(D:D,[1]HR_Coordinates!B:C,2,0)</f>
        <v>26.453199999999999</v>
      </c>
      <c r="BE26" s="21">
        <f>VLOOKUP(D:D,[1]HR_Coordinates!B:D,3,0)</f>
        <v>83.259618000000003</v>
      </c>
      <c r="BF26" s="5">
        <f>VLOOKUP(D:D,[1]FinLib_BRanchMaster!E:G,3,0)</f>
        <v>0</v>
      </c>
      <c r="BG26" s="5">
        <f>VLOOKUP(D:D,[1]FinLib_BRanchMaster!E:H,4,0)</f>
        <v>0</v>
      </c>
      <c r="BH26" s="5">
        <f>VLOOKUP(D:D,[1]Spotways!A:I,9,0)</f>
        <v>26.453199999999999</v>
      </c>
      <c r="BI26" s="5">
        <f>VLOOKUP(D:D,[1]Spotways!A:J,10,0)</f>
        <v>83.259618000000003</v>
      </c>
    </row>
    <row r="27" spans="1:61" ht="55.2" x14ac:dyDescent="0.3">
      <c r="A27" s="5">
        <f t="shared" si="2"/>
        <v>25</v>
      </c>
      <c r="B27" s="35" t="s">
        <v>61</v>
      </c>
      <c r="C27" s="5" t="s">
        <v>64</v>
      </c>
      <c r="D27" s="5" t="s">
        <v>270</v>
      </c>
      <c r="E27" s="5" t="s">
        <v>271</v>
      </c>
      <c r="F27" s="7" t="s">
        <v>190</v>
      </c>
      <c r="G27" s="7" t="s">
        <v>189</v>
      </c>
      <c r="H27" s="7" t="s">
        <v>69</v>
      </c>
      <c r="I27" s="7" t="s">
        <v>66</v>
      </c>
      <c r="J27" s="7" t="s">
        <v>70</v>
      </c>
      <c r="K27" s="7" t="s">
        <v>71</v>
      </c>
      <c r="L27" s="7" t="s">
        <v>72</v>
      </c>
      <c r="M27" s="7" t="s">
        <v>73</v>
      </c>
      <c r="N27" s="7" t="s">
        <v>73</v>
      </c>
      <c r="O27" s="5" t="str">
        <f t="shared" si="0"/>
        <v>B125-Captainganj</v>
      </c>
      <c r="P27" s="5" t="s">
        <v>272</v>
      </c>
      <c r="Q27" s="5"/>
      <c r="R27" s="5">
        <v>274301</v>
      </c>
      <c r="S27" s="5" t="s">
        <v>75</v>
      </c>
      <c r="T27" s="5" t="s">
        <v>68</v>
      </c>
      <c r="U27" s="16" t="s">
        <v>273</v>
      </c>
      <c r="V27" s="37">
        <v>9281021198</v>
      </c>
      <c r="W27" s="5" t="s">
        <v>78</v>
      </c>
      <c r="X27" s="5">
        <v>1200</v>
      </c>
      <c r="Y27" s="10"/>
      <c r="Z27" s="10">
        <v>45292</v>
      </c>
      <c r="AA27" s="10">
        <v>45292</v>
      </c>
      <c r="AB27" s="10">
        <v>45292</v>
      </c>
      <c r="AC27" s="9">
        <v>45626</v>
      </c>
      <c r="AD27" s="5">
        <v>14500</v>
      </c>
      <c r="AE27" s="5">
        <v>29000</v>
      </c>
      <c r="AF27" s="12">
        <v>0.05</v>
      </c>
      <c r="AG27" s="5" t="s">
        <v>60</v>
      </c>
      <c r="AH27" s="5"/>
      <c r="AI27" s="5">
        <v>26.929438000000001</v>
      </c>
      <c r="AJ27" s="5">
        <v>83.711337</v>
      </c>
      <c r="AK27" s="35" t="str">
        <f t="shared" si="1"/>
        <v>Own</v>
      </c>
      <c r="AL27" s="13" t="s">
        <v>193</v>
      </c>
      <c r="AM27" s="13" t="s">
        <v>194</v>
      </c>
      <c r="AN27" s="19">
        <f ca="1">IF(ISBLANK(A27), "", VLOOKUP(AL27, [1]Leadership_Team_Operations!A:H, 8, FALSE))</f>
        <v>7355696588</v>
      </c>
      <c r="AO27" s="7" t="s">
        <v>81</v>
      </c>
      <c r="AP27" s="16" t="s">
        <v>113</v>
      </c>
      <c r="AQ27" s="19">
        <f ca="1">IF(ISBLANK(A27), "", VLOOKUP(AO27, [1]Leadership_Team_Operations!A:H, 8, FALSE))</f>
        <v>6393234100</v>
      </c>
      <c r="AR27" s="7" t="s">
        <v>83</v>
      </c>
      <c r="AS27" s="16" t="s">
        <v>84</v>
      </c>
      <c r="AT27" s="19">
        <f ca="1">IF(ISBLANK(A27), "", VLOOKUP(AR27, [1]Leadership_Team_Operations!A:H, 8, FALSE))</f>
        <v>9936104036</v>
      </c>
      <c r="AU27" s="5"/>
      <c r="AV27" s="5"/>
      <c r="AW27" s="5"/>
      <c r="AX27" s="5"/>
      <c r="AY27" s="25" t="s">
        <v>199</v>
      </c>
      <c r="AZ27" s="5" t="s">
        <v>107</v>
      </c>
      <c r="BA27" s="7">
        <v>26.74</v>
      </c>
      <c r="BB27" s="7">
        <v>83.89</v>
      </c>
      <c r="BC27" s="2">
        <v>27.49</v>
      </c>
      <c r="BD27" s="21">
        <f>VLOOKUP(D:D,[1]HR_Coordinates!B:C,2,0)</f>
        <v>26.929438000000001</v>
      </c>
      <c r="BE27" s="21">
        <f>VLOOKUP(D:D,[1]HR_Coordinates!B:D,3,0)</f>
        <v>83.711337</v>
      </c>
      <c r="BF27" s="5">
        <f>VLOOKUP(D:D,[1]FinLib_BRanchMaster!E:G,3,0)</f>
        <v>26.929506</v>
      </c>
      <c r="BG27" s="5">
        <f>VLOOKUP(D:D,[1]FinLib_BRanchMaster!E:H,4,0)</f>
        <v>83.711195000000004</v>
      </c>
      <c r="BH27" s="5">
        <f>VLOOKUP(D:D,[1]Spotways!A:I,9,0)</f>
        <v>26.929438000000001</v>
      </c>
      <c r="BI27" s="5">
        <f>VLOOKUP(D:D,[1]Spotways!A:J,10,0)</f>
        <v>83.711337</v>
      </c>
    </row>
    <row r="28" spans="1:61" ht="55.2" x14ac:dyDescent="0.3">
      <c r="A28" s="5">
        <f t="shared" si="2"/>
        <v>26</v>
      </c>
      <c r="B28" s="6" t="s">
        <v>63</v>
      </c>
      <c r="C28" s="5" t="s">
        <v>64</v>
      </c>
      <c r="D28" s="5" t="s">
        <v>274</v>
      </c>
      <c r="E28" s="5" t="s">
        <v>275</v>
      </c>
      <c r="F28" s="7" t="s">
        <v>190</v>
      </c>
      <c r="G28" s="7" t="s">
        <v>189</v>
      </c>
      <c r="H28" s="7" t="s">
        <v>69</v>
      </c>
      <c r="I28" s="7" t="s">
        <v>66</v>
      </c>
      <c r="J28" s="7" t="s">
        <v>70</v>
      </c>
      <c r="K28" s="7" t="s">
        <v>71</v>
      </c>
      <c r="L28" s="7" t="s">
        <v>72</v>
      </c>
      <c r="M28" s="7" t="s">
        <v>73</v>
      </c>
      <c r="N28" s="7" t="s">
        <v>73</v>
      </c>
      <c r="O28" s="5" t="str">
        <f t="shared" si="0"/>
        <v>B126-Tetari Bazar</v>
      </c>
      <c r="P28" s="7" t="s">
        <v>276</v>
      </c>
      <c r="Q28" s="7"/>
      <c r="R28" s="7">
        <v>272153</v>
      </c>
      <c r="S28" s="7" t="s">
        <v>73</v>
      </c>
      <c r="T28" s="7" t="s">
        <v>277</v>
      </c>
      <c r="U28" s="16" t="s">
        <v>278</v>
      </c>
      <c r="V28" s="37">
        <v>9281021199</v>
      </c>
      <c r="W28" s="5" t="s">
        <v>78</v>
      </c>
      <c r="X28" s="7">
        <v>600</v>
      </c>
      <c r="Y28" s="10"/>
      <c r="Z28" s="10">
        <v>45292</v>
      </c>
      <c r="AA28" s="41">
        <v>45444</v>
      </c>
      <c r="AB28" s="42">
        <v>45427</v>
      </c>
      <c r="AC28" s="43">
        <v>45777</v>
      </c>
      <c r="AD28" s="7">
        <v>15000</v>
      </c>
      <c r="AE28" s="7">
        <v>30000</v>
      </c>
      <c r="AF28" s="44">
        <v>0.05</v>
      </c>
      <c r="AG28" s="5" t="s">
        <v>60</v>
      </c>
      <c r="AH28" s="5"/>
      <c r="AI28" s="5">
        <v>27.265948000000002</v>
      </c>
      <c r="AJ28" s="5">
        <v>83.084897999999995</v>
      </c>
      <c r="AK28" s="6" t="str">
        <f t="shared" si="1"/>
        <v>Suryodaya Bank</v>
      </c>
      <c r="AL28" s="13" t="s">
        <v>193</v>
      </c>
      <c r="AM28" s="13" t="s">
        <v>194</v>
      </c>
      <c r="AN28" s="19">
        <f ca="1">IF(ISBLANK(A28), "", VLOOKUP(AL28, [1]Leadership_Team_Operations!A:H, 8, FALSE))</f>
        <v>7355696588</v>
      </c>
      <c r="AO28" s="13" t="s">
        <v>81</v>
      </c>
      <c r="AP28" s="8" t="s">
        <v>82</v>
      </c>
      <c r="AQ28" s="19">
        <f ca="1">IF(ISBLANK(A28), "", VLOOKUP(AO28, [1]Leadership_Team_Operations!A:H, 8, FALSE))</f>
        <v>6393234100</v>
      </c>
      <c r="AR28" s="7" t="s">
        <v>83</v>
      </c>
      <c r="AS28" s="16" t="s">
        <v>84</v>
      </c>
      <c r="AT28" s="19">
        <f ca="1">IF(ISBLANK(A28), "", VLOOKUP(AR28, [1]Leadership_Team_Operations!A:H, 8, FALSE))</f>
        <v>9936104036</v>
      </c>
      <c r="AU28" s="5">
        <v>974</v>
      </c>
      <c r="AV28" s="5" t="s">
        <v>279</v>
      </c>
      <c r="AW28" s="5"/>
      <c r="AX28" s="5"/>
      <c r="AY28" s="25" t="s">
        <v>280</v>
      </c>
      <c r="AZ28" s="5" t="s">
        <v>62</v>
      </c>
      <c r="BA28" s="7">
        <v>27.27</v>
      </c>
      <c r="BB28" s="7">
        <v>82.82</v>
      </c>
      <c r="BC28" s="2">
        <v>26.23</v>
      </c>
      <c r="BD28" s="21">
        <f>VLOOKUP(D:D,[1]HR_Coordinates!B:C,2,0)</f>
        <v>27.265948000000002</v>
      </c>
      <c r="BE28" s="21">
        <f>VLOOKUP(D:D,[1]HR_Coordinates!B:D,3,0)</f>
        <v>83.084897999999995</v>
      </c>
      <c r="BF28" s="5">
        <f>VLOOKUP(D:D,[1]FinLib_BRanchMaster!E:G,3,0)</f>
        <v>27.265993000000002</v>
      </c>
      <c r="BG28" s="5">
        <f>VLOOKUP(D:D,[1]FinLib_BRanchMaster!E:H,4,0)</f>
        <v>83.085115999999999</v>
      </c>
      <c r="BH28" s="5">
        <f>VLOOKUP(D:D,[1]Spotways!A:I,9,0)</f>
        <v>27.265948000000002</v>
      </c>
      <c r="BI28" s="5">
        <f>VLOOKUP(D:D,[1]Spotways!A:J,10,0)</f>
        <v>83.084897999999995</v>
      </c>
    </row>
    <row r="29" spans="1:61" ht="55.2" x14ac:dyDescent="0.3">
      <c r="A29" s="5">
        <f t="shared" si="2"/>
        <v>27</v>
      </c>
      <c r="B29" s="22" t="s">
        <v>86</v>
      </c>
      <c r="C29" s="5" t="s">
        <v>64</v>
      </c>
      <c r="D29" s="5" t="s">
        <v>281</v>
      </c>
      <c r="E29" s="5" t="s">
        <v>282</v>
      </c>
      <c r="F29" s="7" t="s">
        <v>67</v>
      </c>
      <c r="G29" s="7" t="s">
        <v>68</v>
      </c>
      <c r="H29" s="7" t="s">
        <v>69</v>
      </c>
      <c r="I29" s="7" t="s">
        <v>66</v>
      </c>
      <c r="J29" s="7" t="s">
        <v>70</v>
      </c>
      <c r="K29" s="7" t="s">
        <v>71</v>
      </c>
      <c r="L29" s="7" t="s">
        <v>72</v>
      </c>
      <c r="M29" s="7" t="s">
        <v>73</v>
      </c>
      <c r="N29" s="7" t="s">
        <v>73</v>
      </c>
      <c r="O29" s="5" t="str">
        <f t="shared" si="0"/>
        <v>B127-Tarabganj</v>
      </c>
      <c r="P29" s="5" t="s">
        <v>283</v>
      </c>
      <c r="Q29" s="5"/>
      <c r="R29" s="5">
        <v>271403</v>
      </c>
      <c r="S29" s="5" t="s">
        <v>75</v>
      </c>
      <c r="T29" s="5" t="s">
        <v>284</v>
      </c>
      <c r="U29" s="16" t="s">
        <v>285</v>
      </c>
      <c r="V29" s="37">
        <v>9281021200</v>
      </c>
      <c r="W29" s="5" t="s">
        <v>78</v>
      </c>
      <c r="X29" s="5">
        <v>1600</v>
      </c>
      <c r="Y29" s="10"/>
      <c r="Z29" s="10">
        <v>45292</v>
      </c>
      <c r="AA29" s="10">
        <v>45292</v>
      </c>
      <c r="AB29" s="10">
        <v>45292</v>
      </c>
      <c r="AC29" s="9">
        <v>45626</v>
      </c>
      <c r="AD29" s="5">
        <v>13000</v>
      </c>
      <c r="AE29" s="5">
        <v>26000</v>
      </c>
      <c r="AF29" s="12">
        <v>0.05</v>
      </c>
      <c r="AG29" s="5" t="s">
        <v>60</v>
      </c>
      <c r="AH29" s="5"/>
      <c r="AI29" s="5">
        <v>26.946269999999998</v>
      </c>
      <c r="AJ29" s="5">
        <v>81.993150999999997</v>
      </c>
      <c r="AK29" s="22" t="str">
        <f t="shared" si="1"/>
        <v>Axis Bank</v>
      </c>
      <c r="AL29" s="7" t="s">
        <v>79</v>
      </c>
      <c r="AM29" s="13" t="s">
        <v>80</v>
      </c>
      <c r="AN29" s="19">
        <f ca="1">IF(ISBLANK(A29), "", VLOOKUP(AL29, [1]Leadership_Team_Operations!A:H, 8, FALSE))</f>
        <v>7350681241</v>
      </c>
      <c r="AO29" s="13" t="s">
        <v>81</v>
      </c>
      <c r="AP29" s="8" t="s">
        <v>82</v>
      </c>
      <c r="AQ29" s="19">
        <f ca="1">IF(ISBLANK(A29), "", VLOOKUP(AO29, [1]Leadership_Team_Operations!A:H, 8, FALSE))</f>
        <v>6393234100</v>
      </c>
      <c r="AR29" s="7" t="s">
        <v>83</v>
      </c>
      <c r="AS29" s="16" t="s">
        <v>84</v>
      </c>
      <c r="AT29" s="19">
        <f ca="1">IF(ISBLANK(A29), "", VLOOKUP(AR29, [1]Leadership_Team_Operations!A:H, 8, FALSE))</f>
        <v>9936104036</v>
      </c>
      <c r="AU29" s="13">
        <v>758</v>
      </c>
      <c r="AV29" s="13" t="s">
        <v>284</v>
      </c>
      <c r="AW29" s="13" t="s">
        <v>286</v>
      </c>
      <c r="AX29" s="31" t="s">
        <v>287</v>
      </c>
      <c r="AY29" s="34"/>
      <c r="AZ29" s="5" t="s">
        <v>62</v>
      </c>
      <c r="BA29" s="7">
        <v>27.1</v>
      </c>
      <c r="BB29" s="7">
        <v>82</v>
      </c>
      <c r="BC29" s="2">
        <v>17.05</v>
      </c>
      <c r="BD29" s="21">
        <f>VLOOKUP(D:D,[1]HR_Coordinates!B:C,2,0)</f>
        <v>26.9436462</v>
      </c>
      <c r="BE29" s="21">
        <f>VLOOKUP(D:D,[1]HR_Coordinates!B:D,3,0)</f>
        <v>81.9944804</v>
      </c>
      <c r="BF29" s="5">
        <f>VLOOKUP(D:D,[1]FinLib_BRanchMaster!E:G,3,0)</f>
        <v>0</v>
      </c>
      <c r="BG29" s="5">
        <f>VLOOKUP(D:D,[1]FinLib_BRanchMaster!E:H,4,0)</f>
        <v>0</v>
      </c>
      <c r="BH29" s="5">
        <f>VLOOKUP(D:D,[1]Spotways!A:I,9,0)</f>
        <v>26.9436462</v>
      </c>
      <c r="BI29" s="5">
        <f>VLOOKUP(D:D,[1]Spotways!A:J,10,0)</f>
        <v>81.9944804</v>
      </c>
    </row>
    <row r="30" spans="1:61" ht="69" x14ac:dyDescent="0.3">
      <c r="A30" s="5">
        <f t="shared" si="2"/>
        <v>28</v>
      </c>
      <c r="B30" s="6" t="s">
        <v>63</v>
      </c>
      <c r="C30" s="5" t="s">
        <v>64</v>
      </c>
      <c r="D30" s="5" t="s">
        <v>288</v>
      </c>
      <c r="E30" s="5" t="s">
        <v>289</v>
      </c>
      <c r="F30" s="7" t="s">
        <v>290</v>
      </c>
      <c r="G30" s="7" t="s">
        <v>291</v>
      </c>
      <c r="H30" s="7" t="s">
        <v>132</v>
      </c>
      <c r="I30" s="7" t="s">
        <v>131</v>
      </c>
      <c r="J30" s="7" t="s">
        <v>70</v>
      </c>
      <c r="K30" s="7" t="s">
        <v>71</v>
      </c>
      <c r="L30" s="7" t="s">
        <v>72</v>
      </c>
      <c r="M30" s="7" t="s">
        <v>73</v>
      </c>
      <c r="N30" s="7" t="s">
        <v>73</v>
      </c>
      <c r="O30" s="5" t="str">
        <f t="shared" si="0"/>
        <v>B128-Karwi</v>
      </c>
      <c r="P30" s="5" t="s">
        <v>292</v>
      </c>
      <c r="Q30" s="5"/>
      <c r="R30" s="5">
        <v>210205</v>
      </c>
      <c r="S30" s="5" t="s">
        <v>75</v>
      </c>
      <c r="T30" s="5" t="s">
        <v>291</v>
      </c>
      <c r="U30" s="16" t="s">
        <v>293</v>
      </c>
      <c r="V30" s="37">
        <v>9154183485</v>
      </c>
      <c r="W30" s="5" t="s">
        <v>78</v>
      </c>
      <c r="X30" s="5">
        <v>1250</v>
      </c>
      <c r="Y30" s="10"/>
      <c r="Z30" s="10">
        <v>45292</v>
      </c>
      <c r="AA30" s="10">
        <v>45292</v>
      </c>
      <c r="AB30" s="10">
        <v>45292</v>
      </c>
      <c r="AC30" s="9">
        <v>45626</v>
      </c>
      <c r="AD30" s="5">
        <v>15000</v>
      </c>
      <c r="AE30" s="5">
        <v>30000</v>
      </c>
      <c r="AF30" s="12">
        <v>0.05</v>
      </c>
      <c r="AG30" s="5" t="s">
        <v>60</v>
      </c>
      <c r="AH30" s="5"/>
      <c r="AI30" s="5">
        <v>25.216421</v>
      </c>
      <c r="AJ30" s="5">
        <v>80.884440999999995</v>
      </c>
      <c r="AK30" s="6" t="str">
        <f t="shared" si="1"/>
        <v>Suryodaya Bank</v>
      </c>
      <c r="AL30" s="7" t="s">
        <v>294</v>
      </c>
      <c r="AM30" s="40" t="s">
        <v>295</v>
      </c>
      <c r="AN30" s="19">
        <f ca="1">IF(ISBLANK(A30), "", VLOOKUP(AL30, [1]Leadership_Team_Operations!A:H, 8, FALSE))</f>
        <v>8795235244</v>
      </c>
      <c r="AO30" s="7" t="s">
        <v>138</v>
      </c>
      <c r="AP30" s="16" t="s">
        <v>113</v>
      </c>
      <c r="AQ30" s="19">
        <f ca="1">IF(ISBLANK(A30), "", VLOOKUP(AO30, [1]Leadership_Team_Operations!A:H, 8, FALSE))</f>
        <v>9839993433</v>
      </c>
      <c r="AR30" s="7" t="s">
        <v>83</v>
      </c>
      <c r="AS30" s="16" t="s">
        <v>84</v>
      </c>
      <c r="AT30" s="19">
        <f ca="1">IF(ISBLANK(A30), "", VLOOKUP(AR30, [1]Leadership_Team_Operations!A:H, 8, FALSE))</f>
        <v>9936104036</v>
      </c>
      <c r="AU30" s="5">
        <v>969</v>
      </c>
      <c r="AV30" s="5" t="s">
        <v>296</v>
      </c>
      <c r="AW30" s="5"/>
      <c r="AX30" s="5"/>
      <c r="AY30" s="34"/>
      <c r="AZ30" s="5" t="s">
        <v>62</v>
      </c>
      <c r="BA30" s="7">
        <v>25.11</v>
      </c>
      <c r="BB30" s="7">
        <v>81.08</v>
      </c>
      <c r="BC30" s="2">
        <v>22.97</v>
      </c>
      <c r="BD30" s="21">
        <f>VLOOKUP(D:D,[1]HR_Coordinates!B:C,2,0)</f>
        <v>25.216421</v>
      </c>
      <c r="BE30" s="21">
        <f>VLOOKUP(D:D,[1]HR_Coordinates!B:D,3,0)</f>
        <v>80.884440999999995</v>
      </c>
      <c r="BF30" s="5">
        <f>VLOOKUP(D:D,[1]FinLib_BRanchMaster!E:G,3,0)</f>
        <v>0</v>
      </c>
      <c r="BG30" s="5">
        <f>VLOOKUP(D:D,[1]FinLib_BRanchMaster!E:H,4,0)</f>
        <v>0</v>
      </c>
      <c r="BH30" s="5">
        <f>VLOOKUP(D:D,[1]Spotways!A:I,9,0)</f>
        <v>25.216421</v>
      </c>
      <c r="BI30" s="5">
        <f>VLOOKUP(D:D,[1]Spotways!A:J,10,0)</f>
        <v>80.884440999999995</v>
      </c>
    </row>
    <row r="31" spans="1:61" ht="69" x14ac:dyDescent="0.3">
      <c r="A31" s="5">
        <f t="shared" si="2"/>
        <v>29</v>
      </c>
      <c r="B31" s="22" t="s">
        <v>86</v>
      </c>
      <c r="C31" s="5" t="s">
        <v>64</v>
      </c>
      <c r="D31" s="5" t="s">
        <v>297</v>
      </c>
      <c r="E31" s="5" t="s">
        <v>298</v>
      </c>
      <c r="F31" s="7" t="s">
        <v>290</v>
      </c>
      <c r="G31" s="7" t="s">
        <v>291</v>
      </c>
      <c r="H31" s="7" t="s">
        <v>132</v>
      </c>
      <c r="I31" s="7" t="s">
        <v>131</v>
      </c>
      <c r="J31" s="7" t="s">
        <v>70</v>
      </c>
      <c r="K31" s="7" t="s">
        <v>71</v>
      </c>
      <c r="L31" s="7" t="s">
        <v>72</v>
      </c>
      <c r="M31" s="7" t="s">
        <v>73</v>
      </c>
      <c r="N31" s="7" t="s">
        <v>73</v>
      </c>
      <c r="O31" s="5" t="str">
        <f t="shared" si="0"/>
        <v>B129-Mahoba</v>
      </c>
      <c r="P31" s="5" t="s">
        <v>299</v>
      </c>
      <c r="Q31" s="5"/>
      <c r="R31" s="5">
        <v>210427</v>
      </c>
      <c r="S31" s="5" t="s">
        <v>75</v>
      </c>
      <c r="T31" s="5" t="s">
        <v>298</v>
      </c>
      <c r="U31" s="16" t="s">
        <v>300</v>
      </c>
      <c r="V31" s="37">
        <v>9154183486</v>
      </c>
      <c r="W31" s="5" t="s">
        <v>78</v>
      </c>
      <c r="X31" s="5">
        <v>1100</v>
      </c>
      <c r="Y31" s="10"/>
      <c r="Z31" s="10">
        <v>45292</v>
      </c>
      <c r="AA31" s="10">
        <v>45292</v>
      </c>
      <c r="AB31" s="10">
        <v>45292</v>
      </c>
      <c r="AC31" s="9">
        <v>45626</v>
      </c>
      <c r="AD31" s="5">
        <v>12000</v>
      </c>
      <c r="AE31" s="5">
        <v>24000</v>
      </c>
      <c r="AF31" s="12">
        <v>0.05</v>
      </c>
      <c r="AG31" s="5" t="s">
        <v>60</v>
      </c>
      <c r="AH31" s="5"/>
      <c r="AI31" s="5">
        <v>25.301839999999999</v>
      </c>
      <c r="AJ31" s="5">
        <v>79.873180000000005</v>
      </c>
      <c r="AK31" s="22" t="str">
        <f t="shared" si="1"/>
        <v>Axis Bank</v>
      </c>
      <c r="AL31" s="7" t="s">
        <v>294</v>
      </c>
      <c r="AM31" s="40" t="s">
        <v>295</v>
      </c>
      <c r="AN31" s="19">
        <f ca="1">IF(ISBLANK(A31), "", VLOOKUP(AL31, [1]Leadership_Team_Operations!A:H, 8, FALSE))</f>
        <v>8795235244</v>
      </c>
      <c r="AO31" s="7" t="s">
        <v>138</v>
      </c>
      <c r="AP31" s="16" t="s">
        <v>113</v>
      </c>
      <c r="AQ31" s="19">
        <f ca="1">IF(ISBLANK(A31), "", VLOOKUP(AO31, [1]Leadership_Team_Operations!A:H, 8, FALSE))</f>
        <v>9839993433</v>
      </c>
      <c r="AR31" s="7" t="s">
        <v>83</v>
      </c>
      <c r="AS31" s="16" t="s">
        <v>84</v>
      </c>
      <c r="AT31" s="19">
        <f ca="1">IF(ISBLANK(A31), "", VLOOKUP(AR31, [1]Leadership_Team_Operations!A:H, 8, FALSE))</f>
        <v>9936104036</v>
      </c>
      <c r="AU31" s="13">
        <v>1913</v>
      </c>
      <c r="AV31" s="13" t="s">
        <v>298</v>
      </c>
      <c r="AW31" s="13" t="s">
        <v>301</v>
      </c>
      <c r="AX31" s="31" t="s">
        <v>302</v>
      </c>
      <c r="AY31" s="34"/>
      <c r="AZ31" s="5" t="s">
        <v>62</v>
      </c>
      <c r="BA31" s="7">
        <v>25.29</v>
      </c>
      <c r="BB31" s="7">
        <v>79.87</v>
      </c>
      <c r="BC31" s="2">
        <v>1.35</v>
      </c>
      <c r="BD31" s="21">
        <f>VLOOKUP(D:D,[1]HR_Coordinates!B:C,2,0)</f>
        <v>25.301537</v>
      </c>
      <c r="BE31" s="21">
        <f>VLOOKUP(D:D,[1]HR_Coordinates!B:D,3,0)</f>
        <v>79.898517999999996</v>
      </c>
      <c r="BF31" s="5">
        <f>VLOOKUP(D:D,[1]FinLib_BRanchMaster!E:G,3,0)</f>
        <v>0</v>
      </c>
      <c r="BG31" s="5">
        <f>VLOOKUP(D:D,[1]FinLib_BRanchMaster!E:H,4,0)</f>
        <v>0</v>
      </c>
      <c r="BH31" s="5">
        <f>VLOOKUP(D:D,[1]Spotways!A:I,9,0)</f>
        <v>25.301537</v>
      </c>
      <c r="BI31" s="5">
        <f>VLOOKUP(D:D,[1]Spotways!A:J,10,0)</f>
        <v>79.898517999999996</v>
      </c>
    </row>
    <row r="32" spans="1:61" ht="55.2" x14ac:dyDescent="0.3">
      <c r="A32" s="5">
        <f t="shared" si="2"/>
        <v>30</v>
      </c>
      <c r="B32" s="35" t="s">
        <v>61</v>
      </c>
      <c r="C32" s="5" t="s">
        <v>64</v>
      </c>
      <c r="D32" s="5" t="s">
        <v>303</v>
      </c>
      <c r="E32" s="5" t="s">
        <v>304</v>
      </c>
      <c r="F32" s="5" t="s">
        <v>245</v>
      </c>
      <c r="G32" s="5" t="s">
        <v>246</v>
      </c>
      <c r="H32" s="5" t="s">
        <v>247</v>
      </c>
      <c r="I32" s="5" t="s">
        <v>248</v>
      </c>
      <c r="J32" s="5" t="s">
        <v>150</v>
      </c>
      <c r="K32" s="5" t="s">
        <v>151</v>
      </c>
      <c r="L32" s="5" t="s">
        <v>152</v>
      </c>
      <c r="M32" s="5" t="s">
        <v>151</v>
      </c>
      <c r="N32" s="5" t="s">
        <v>151</v>
      </c>
      <c r="O32" s="5" t="str">
        <f t="shared" si="0"/>
        <v>B130-Belagavi</v>
      </c>
      <c r="P32" s="5" t="s">
        <v>305</v>
      </c>
      <c r="Q32" s="5"/>
      <c r="R32" s="5">
        <v>590017</v>
      </c>
      <c r="S32" s="5" t="s">
        <v>151</v>
      </c>
      <c r="T32" s="5" t="s">
        <v>304</v>
      </c>
      <c r="U32" s="16" t="s">
        <v>306</v>
      </c>
      <c r="V32" s="37">
        <v>9154183487</v>
      </c>
      <c r="W32" s="5" t="s">
        <v>157</v>
      </c>
      <c r="X32" s="5">
        <v>2400</v>
      </c>
      <c r="Y32" s="10"/>
      <c r="Z32" s="10">
        <v>45292</v>
      </c>
      <c r="AA32" s="10">
        <v>45292</v>
      </c>
      <c r="AB32" s="10">
        <v>45292</v>
      </c>
      <c r="AC32" s="9">
        <v>45626</v>
      </c>
      <c r="AD32" s="5">
        <v>20000</v>
      </c>
      <c r="AE32" s="5">
        <v>50000</v>
      </c>
      <c r="AF32" s="12">
        <v>0.05</v>
      </c>
      <c r="AG32" s="5" t="s">
        <v>60</v>
      </c>
      <c r="AH32" s="5"/>
      <c r="AI32" s="5">
        <v>15.888044000000001</v>
      </c>
      <c r="AJ32" s="5">
        <v>74.549251999999996</v>
      </c>
      <c r="AK32" s="35" t="str">
        <f t="shared" si="1"/>
        <v>Own</v>
      </c>
      <c r="AL32" s="5" t="s">
        <v>251</v>
      </c>
      <c r="AM32" s="5" t="s">
        <v>252</v>
      </c>
      <c r="AN32" s="19">
        <f ca="1">IF(ISBLANK(A32), "", VLOOKUP(AL32, [1]Leadership_Team_Operations!A:H, 8, FALSE))</f>
        <v>8152947316</v>
      </c>
      <c r="AO32" s="5" t="s">
        <v>160</v>
      </c>
      <c r="AP32" s="16" t="s">
        <v>161</v>
      </c>
      <c r="AQ32" s="19">
        <f ca="1">IF(ISBLANK(A32), "", VLOOKUP(AO32, [1]Leadership_Team_Operations!A:H, 8, FALSE))</f>
        <v>9620029202</v>
      </c>
      <c r="AR32" s="7" t="s">
        <v>162</v>
      </c>
      <c r="AS32" s="16" t="s">
        <v>163</v>
      </c>
      <c r="AT32" s="19">
        <f ca="1">IF(ISBLANK(A32), "", VLOOKUP(AR32, [1]Leadership_Team_Operations!A:H, 8, FALSE))</f>
        <v>7760967688</v>
      </c>
      <c r="AU32" s="5"/>
      <c r="AV32" s="5"/>
      <c r="AW32" s="5"/>
      <c r="AX32" s="5"/>
      <c r="AY32" s="38" t="s">
        <v>213</v>
      </c>
      <c r="AZ32" s="5" t="s">
        <v>62</v>
      </c>
      <c r="BA32" s="7">
        <v>15.9</v>
      </c>
      <c r="BB32" s="7">
        <v>74.5</v>
      </c>
      <c r="BC32" s="2">
        <v>5.44</v>
      </c>
      <c r="BD32" s="21">
        <f>VLOOKUP(D:D,[1]HR_Coordinates!B:C,2,0)</f>
        <v>15.888044000000001</v>
      </c>
      <c r="BE32" s="21">
        <f>VLOOKUP(D:D,[1]HR_Coordinates!B:D,3,0)</f>
        <v>74.549251999999996</v>
      </c>
      <c r="BF32" s="5">
        <f>VLOOKUP(D:D,[1]FinLib_BRanchMaster!E:G,3,0)</f>
        <v>15.887513</v>
      </c>
      <c r="BG32" s="5">
        <f>VLOOKUP(D:D,[1]FinLib_BRanchMaster!E:H,4,0)</f>
        <v>74.548721999999998</v>
      </c>
      <c r="BH32" s="5">
        <f>VLOOKUP(D:D,[1]Spotways!A:I,9,0)</f>
        <v>15.888044000000001</v>
      </c>
      <c r="BI32" s="5">
        <f>VLOOKUP(D:D,[1]Spotways!A:J,10,0)</f>
        <v>74.549251999999996</v>
      </c>
    </row>
    <row r="33" spans="1:61" ht="41.4" x14ac:dyDescent="0.3">
      <c r="A33" s="5">
        <f t="shared" si="2"/>
        <v>31</v>
      </c>
      <c r="B33" s="35" t="s">
        <v>61</v>
      </c>
      <c r="C33" s="5" t="s">
        <v>64</v>
      </c>
      <c r="D33" s="5" t="s">
        <v>307</v>
      </c>
      <c r="E33" s="5" t="s">
        <v>308</v>
      </c>
      <c r="F33" s="5" t="s">
        <v>173</v>
      </c>
      <c r="G33" s="5" t="s">
        <v>172</v>
      </c>
      <c r="H33" s="5" t="s">
        <v>174</v>
      </c>
      <c r="I33" s="5" t="s">
        <v>175</v>
      </c>
      <c r="J33" s="5" t="s">
        <v>176</v>
      </c>
      <c r="K33" s="5" t="s">
        <v>177</v>
      </c>
      <c r="L33" s="5" t="s">
        <v>178</v>
      </c>
      <c r="M33" s="5" t="s">
        <v>177</v>
      </c>
      <c r="N33" s="5" t="s">
        <v>177</v>
      </c>
      <c r="O33" s="5" t="str">
        <f t="shared" si="0"/>
        <v>B131-Benipur</v>
      </c>
      <c r="P33" s="5" t="s">
        <v>309</v>
      </c>
      <c r="Q33" s="5"/>
      <c r="R33" s="5">
        <v>847103</v>
      </c>
      <c r="S33" s="5" t="s">
        <v>177</v>
      </c>
      <c r="T33" s="5" t="s">
        <v>172</v>
      </c>
      <c r="U33" s="16" t="s">
        <v>310</v>
      </c>
      <c r="V33" s="37">
        <v>9281021181</v>
      </c>
      <c r="W33" s="5" t="s">
        <v>78</v>
      </c>
      <c r="X33" s="5">
        <v>1050</v>
      </c>
      <c r="Y33" s="10">
        <v>45295</v>
      </c>
      <c r="Z33" s="10">
        <v>45295</v>
      </c>
      <c r="AA33" s="10">
        <v>45323</v>
      </c>
      <c r="AB33" s="10">
        <v>45295</v>
      </c>
      <c r="AC33" s="9">
        <v>45657</v>
      </c>
      <c r="AD33" s="5">
        <v>12000</v>
      </c>
      <c r="AE33" s="5">
        <v>24000</v>
      </c>
      <c r="AF33" s="12">
        <v>0.05</v>
      </c>
      <c r="AG33" s="5" t="s">
        <v>60</v>
      </c>
      <c r="AH33" s="5"/>
      <c r="AI33" s="5">
        <v>26.061786000000001</v>
      </c>
      <c r="AJ33" s="5">
        <v>86.149653999999998</v>
      </c>
      <c r="AK33" s="35" t="str">
        <f t="shared" si="1"/>
        <v>Own</v>
      </c>
      <c r="AL33" s="5" t="s">
        <v>181</v>
      </c>
      <c r="AM33" s="1" t="s">
        <v>182</v>
      </c>
      <c r="AN33" s="19">
        <f ca="1">IF(ISBLANK(A33), "", VLOOKUP(AL33, [1]Leadership_Team_Operations!A:H, 8, FALSE))</f>
        <v>9570768237</v>
      </c>
      <c r="AO33" s="5" t="s">
        <v>183</v>
      </c>
      <c r="AP33" s="8" t="s">
        <v>184</v>
      </c>
      <c r="AQ33" s="19">
        <f ca="1">IF(ISBLANK(A33), "", VLOOKUP(AO33, [1]Leadership_Team_Operations!A:H, 8, FALSE))</f>
        <v>9031071809</v>
      </c>
      <c r="AR33" s="5" t="s">
        <v>185</v>
      </c>
      <c r="AS33" s="16" t="s">
        <v>186</v>
      </c>
      <c r="AT33" s="19">
        <f ca="1">IF(ISBLANK(A33), "", VLOOKUP(AR33, [1]Leadership_Team_Operations!A:H, 8, FALSE))</f>
        <v>8210486845</v>
      </c>
      <c r="AU33" s="5"/>
      <c r="AV33" s="5"/>
      <c r="AW33" s="5"/>
      <c r="AX33" s="5"/>
      <c r="AY33" s="34"/>
      <c r="AZ33" s="5" t="s">
        <v>62</v>
      </c>
      <c r="BA33" s="7">
        <v>26.56</v>
      </c>
      <c r="BB33" s="7">
        <v>85.48</v>
      </c>
      <c r="BC33" s="2">
        <v>86.71</v>
      </c>
      <c r="BD33" s="21">
        <f>VLOOKUP(D:D,[1]HR_Coordinates!B:C,2,0)</f>
        <v>26.061786000000001</v>
      </c>
      <c r="BE33" s="21">
        <f>VLOOKUP(D:D,[1]HR_Coordinates!B:D,3,0)</f>
        <v>86.149653999999998</v>
      </c>
      <c r="BF33" s="5">
        <f>VLOOKUP(D:D,[1]FinLib_BRanchMaster!E:G,3,0)</f>
        <v>26.065439000000001</v>
      </c>
      <c r="BG33" s="5">
        <f>VLOOKUP(D:D,[1]FinLib_BRanchMaster!E:H,4,0)</f>
        <v>86.150532999999996</v>
      </c>
      <c r="BH33" s="5">
        <f>VLOOKUP(D:D,[1]Spotways!A:I,9,0)</f>
        <v>26.062749199999999</v>
      </c>
      <c r="BI33" s="5">
        <f>VLOOKUP(D:D,[1]Spotways!A:J,10,0)</f>
        <v>86.150244299999997</v>
      </c>
    </row>
    <row r="34" spans="1:61" ht="41.4" x14ac:dyDescent="0.3">
      <c r="A34" s="5">
        <f t="shared" si="2"/>
        <v>32</v>
      </c>
      <c r="B34" s="6" t="s">
        <v>63</v>
      </c>
      <c r="C34" s="5" t="s">
        <v>64</v>
      </c>
      <c r="D34" s="5" t="s">
        <v>311</v>
      </c>
      <c r="E34" s="5" t="s">
        <v>312</v>
      </c>
      <c r="F34" s="7" t="s">
        <v>313</v>
      </c>
      <c r="G34" s="7" t="s">
        <v>314</v>
      </c>
      <c r="H34" s="7" t="s">
        <v>132</v>
      </c>
      <c r="I34" s="7" t="s">
        <v>131</v>
      </c>
      <c r="J34" s="7" t="s">
        <v>70</v>
      </c>
      <c r="K34" s="7" t="s">
        <v>71</v>
      </c>
      <c r="L34" s="7" t="s">
        <v>72</v>
      </c>
      <c r="M34" s="7" t="s">
        <v>73</v>
      </c>
      <c r="N34" s="7" t="s">
        <v>73</v>
      </c>
      <c r="O34" s="5" t="str">
        <f t="shared" si="0"/>
        <v>B132-Banda</v>
      </c>
      <c r="P34" s="5" t="s">
        <v>315</v>
      </c>
      <c r="Q34" s="5"/>
      <c r="R34" s="5">
        <v>210001</v>
      </c>
      <c r="S34" s="5" t="s">
        <v>75</v>
      </c>
      <c r="T34" s="5" t="s">
        <v>312</v>
      </c>
      <c r="U34" s="16" t="s">
        <v>316</v>
      </c>
      <c r="V34" s="37">
        <v>9154183492</v>
      </c>
      <c r="W34" s="5" t="s">
        <v>78</v>
      </c>
      <c r="X34" s="5">
        <v>1250</v>
      </c>
      <c r="Y34" s="10">
        <v>45296</v>
      </c>
      <c r="Z34" s="10">
        <v>45296</v>
      </c>
      <c r="AA34" s="10">
        <v>45323</v>
      </c>
      <c r="AB34" s="10">
        <v>45296</v>
      </c>
      <c r="AC34" s="9">
        <v>45657</v>
      </c>
      <c r="AD34" s="5">
        <v>10000</v>
      </c>
      <c r="AE34" s="5">
        <v>20000</v>
      </c>
      <c r="AF34" s="12">
        <v>0.05</v>
      </c>
      <c r="AG34" s="5" t="s">
        <v>60</v>
      </c>
      <c r="AH34" s="5"/>
      <c r="AI34" s="5">
        <v>25.489355</v>
      </c>
      <c r="AJ34" s="5">
        <v>80.354125999999994</v>
      </c>
      <c r="AK34" s="6" t="str">
        <f t="shared" si="1"/>
        <v>Suryodaya Bank</v>
      </c>
      <c r="AL34" s="7" t="s">
        <v>317</v>
      </c>
      <c r="AM34" s="1" t="s">
        <v>318</v>
      </c>
      <c r="AN34" s="19">
        <f ca="1">IF(ISBLANK(A34), "", VLOOKUP(AL34, [1]Leadership_Team_Operations!A:H, 8, FALSE))</f>
        <v>6394678514</v>
      </c>
      <c r="AO34" s="7" t="s">
        <v>138</v>
      </c>
      <c r="AP34" s="16" t="s">
        <v>113</v>
      </c>
      <c r="AQ34" s="19">
        <f ca="1">IF(ISBLANK(A34), "", VLOOKUP(AO34, [1]Leadership_Team_Operations!A:H, 8, FALSE))</f>
        <v>9839993433</v>
      </c>
      <c r="AR34" s="7" t="s">
        <v>83</v>
      </c>
      <c r="AS34" s="16" t="s">
        <v>84</v>
      </c>
      <c r="AT34" s="19">
        <f ca="1">IF(ISBLANK(A34), "", VLOOKUP(AR34, [1]Leadership_Team_Operations!A:H, 8, FALSE))</f>
        <v>9936104036</v>
      </c>
      <c r="AU34" s="5">
        <v>971</v>
      </c>
      <c r="AV34" s="5" t="s">
        <v>319</v>
      </c>
      <c r="AW34" s="5"/>
      <c r="AX34" s="5"/>
      <c r="AY34" s="34"/>
      <c r="AZ34" s="5" t="s">
        <v>62</v>
      </c>
      <c r="BA34" s="7">
        <v>25.5</v>
      </c>
      <c r="BB34" s="7">
        <v>80.400000000000006</v>
      </c>
      <c r="BC34" s="2">
        <v>4.76</v>
      </c>
      <c r="BD34" s="21">
        <f>VLOOKUP(D:D,[1]HR_Coordinates!B:C,2,0)</f>
        <v>25.489355</v>
      </c>
      <c r="BE34" s="21">
        <f>VLOOKUP(D:D,[1]HR_Coordinates!B:D,3,0)</f>
        <v>80.354125999999994</v>
      </c>
      <c r="BF34" s="5">
        <f>VLOOKUP(D:D,[1]FinLib_BRanchMaster!E:G,3,0)</f>
        <v>0</v>
      </c>
      <c r="BG34" s="5">
        <f>VLOOKUP(D:D,[1]FinLib_BRanchMaster!E:H,4,0)</f>
        <v>0</v>
      </c>
      <c r="BH34" s="5">
        <f>VLOOKUP(D:D,[1]Spotways!A:I,9,0)</f>
        <v>25.489355</v>
      </c>
      <c r="BI34" s="5">
        <f>VLOOKUP(D:D,[1]Spotways!A:J,10,0)</f>
        <v>80.354125999999994</v>
      </c>
    </row>
    <row r="35" spans="1:61" ht="55.2" x14ac:dyDescent="0.3">
      <c r="A35" s="5">
        <f t="shared" si="2"/>
        <v>33</v>
      </c>
      <c r="B35" s="35" t="s">
        <v>61</v>
      </c>
      <c r="C35" s="5" t="s">
        <v>64</v>
      </c>
      <c r="D35" s="5" t="s">
        <v>320</v>
      </c>
      <c r="E35" s="5" t="s">
        <v>321</v>
      </c>
      <c r="F35" s="7" t="s">
        <v>190</v>
      </c>
      <c r="G35" s="7" t="s">
        <v>189</v>
      </c>
      <c r="H35" s="7" t="s">
        <v>69</v>
      </c>
      <c r="I35" s="7" t="s">
        <v>66</v>
      </c>
      <c r="J35" s="7" t="s">
        <v>70</v>
      </c>
      <c r="K35" s="7" t="s">
        <v>71</v>
      </c>
      <c r="L35" s="7" t="s">
        <v>72</v>
      </c>
      <c r="M35" s="7" t="s">
        <v>73</v>
      </c>
      <c r="N35" s="7" t="s">
        <v>73</v>
      </c>
      <c r="O35" s="5" t="str">
        <f t="shared" si="0"/>
        <v>B133-Nichlaul</v>
      </c>
      <c r="P35" s="5" t="s">
        <v>322</v>
      </c>
      <c r="Q35" s="5"/>
      <c r="R35" s="5">
        <v>273304</v>
      </c>
      <c r="S35" s="5" t="s">
        <v>75</v>
      </c>
      <c r="T35" s="5" t="s">
        <v>323</v>
      </c>
      <c r="U35" s="16" t="s">
        <v>324</v>
      </c>
      <c r="V35" s="37">
        <v>9154183493</v>
      </c>
      <c r="W35" s="5" t="s">
        <v>78</v>
      </c>
      <c r="X35" s="5">
        <v>1200</v>
      </c>
      <c r="Y35" s="10">
        <v>45296</v>
      </c>
      <c r="Z35" s="10">
        <v>45296</v>
      </c>
      <c r="AA35" s="10">
        <v>45323</v>
      </c>
      <c r="AB35" s="10">
        <v>45301</v>
      </c>
      <c r="AC35" s="9">
        <v>45657</v>
      </c>
      <c r="AD35" s="5">
        <v>14000</v>
      </c>
      <c r="AE35" s="5">
        <v>28000</v>
      </c>
      <c r="AF35" s="12">
        <v>0.05</v>
      </c>
      <c r="AG35" s="5" t="s">
        <v>60</v>
      </c>
      <c r="AH35" s="5"/>
      <c r="AI35" s="5">
        <v>27.309857000000001</v>
      </c>
      <c r="AJ35" s="5">
        <v>83.732046999999994</v>
      </c>
      <c r="AK35" s="35" t="str">
        <f t="shared" si="1"/>
        <v>Own</v>
      </c>
      <c r="AL35" s="13" t="s">
        <v>193</v>
      </c>
      <c r="AM35" s="13" t="s">
        <v>194</v>
      </c>
      <c r="AN35" s="19">
        <f ca="1">IF(ISBLANK(A35), "", VLOOKUP(AL35, [1]Leadership_Team_Operations!A:H, 8, FALSE))</f>
        <v>7355696588</v>
      </c>
      <c r="AO35" s="7" t="s">
        <v>81</v>
      </c>
      <c r="AP35" s="16" t="s">
        <v>113</v>
      </c>
      <c r="AQ35" s="19">
        <f ca="1">IF(ISBLANK(A35), "", VLOOKUP(AO35, [1]Leadership_Team_Operations!A:H, 8, FALSE))</f>
        <v>6393234100</v>
      </c>
      <c r="AR35" s="7" t="s">
        <v>83</v>
      </c>
      <c r="AS35" s="16" t="s">
        <v>84</v>
      </c>
      <c r="AT35" s="19">
        <f ca="1">IF(ISBLANK(A35), "", VLOOKUP(AR35, [1]Leadership_Team_Operations!A:H, 8, FALSE))</f>
        <v>9936104036</v>
      </c>
      <c r="AU35" s="5"/>
      <c r="AV35" s="5"/>
      <c r="AW35" s="5"/>
      <c r="AX35" s="5"/>
      <c r="AY35" s="25" t="s">
        <v>199</v>
      </c>
      <c r="AZ35" s="5" t="s">
        <v>107</v>
      </c>
      <c r="BA35" s="7">
        <v>27.14</v>
      </c>
      <c r="BB35" s="7">
        <v>83.56</v>
      </c>
      <c r="BC35" s="2">
        <v>25.39</v>
      </c>
      <c r="BD35" s="21">
        <f>VLOOKUP(D:D,[1]HR_Coordinates!B:C,2,0)</f>
        <v>27.309857000000001</v>
      </c>
      <c r="BE35" s="21">
        <f>VLOOKUP(D:D,[1]HR_Coordinates!B:D,3,0)</f>
        <v>83.732046999999994</v>
      </c>
      <c r="BF35" s="5">
        <f>VLOOKUP(D:D,[1]FinLib_BRanchMaster!E:G,3,0)</f>
        <v>27.311243000000001</v>
      </c>
      <c r="BG35" s="5">
        <f>VLOOKUP(D:D,[1]FinLib_BRanchMaster!E:H,4,0)</f>
        <v>83.734689000000003</v>
      </c>
      <c r="BH35" s="5">
        <f>VLOOKUP(D:D,[1]Spotways!A:I,9,0)</f>
        <v>27.309857000000001</v>
      </c>
      <c r="BI35" s="5">
        <f>VLOOKUP(D:D,[1]Spotways!A:J,10,0)</f>
        <v>83.732046999999994</v>
      </c>
    </row>
    <row r="36" spans="1:61" ht="69" x14ac:dyDescent="0.3">
      <c r="A36" s="5">
        <f t="shared" si="2"/>
        <v>34</v>
      </c>
      <c r="B36" s="6" t="s">
        <v>63</v>
      </c>
      <c r="C36" s="5" t="s">
        <v>64</v>
      </c>
      <c r="D36" s="5" t="s">
        <v>325</v>
      </c>
      <c r="E36" s="5" t="s">
        <v>314</v>
      </c>
      <c r="F36" s="7" t="s">
        <v>313</v>
      </c>
      <c r="G36" s="7" t="s">
        <v>314</v>
      </c>
      <c r="H36" s="7" t="s">
        <v>132</v>
      </c>
      <c r="I36" s="7" t="s">
        <v>131</v>
      </c>
      <c r="J36" s="7" t="s">
        <v>70</v>
      </c>
      <c r="K36" s="7" t="s">
        <v>71</v>
      </c>
      <c r="L36" s="7" t="s">
        <v>72</v>
      </c>
      <c r="M36" s="7" t="s">
        <v>73</v>
      </c>
      <c r="N36" s="7" t="s">
        <v>73</v>
      </c>
      <c r="O36" s="5" t="str">
        <f t="shared" si="0"/>
        <v>B134-Hamirpur</v>
      </c>
      <c r="P36" s="5" t="s">
        <v>326</v>
      </c>
      <c r="Q36" s="5"/>
      <c r="R36" s="5">
        <v>210301</v>
      </c>
      <c r="S36" s="5" t="s">
        <v>75</v>
      </c>
      <c r="T36" s="5" t="s">
        <v>314</v>
      </c>
      <c r="U36" s="16" t="s">
        <v>327</v>
      </c>
      <c r="V36" s="37">
        <v>9154183495</v>
      </c>
      <c r="W36" s="5" t="s">
        <v>78</v>
      </c>
      <c r="X36" s="5">
        <v>1000</v>
      </c>
      <c r="Y36" s="10">
        <v>45299</v>
      </c>
      <c r="Z36" s="10">
        <v>45299</v>
      </c>
      <c r="AA36" s="10">
        <v>45323</v>
      </c>
      <c r="AB36" s="10">
        <v>45306</v>
      </c>
      <c r="AC36" s="9">
        <v>45657</v>
      </c>
      <c r="AD36" s="5">
        <v>10000</v>
      </c>
      <c r="AE36" s="5">
        <v>20000</v>
      </c>
      <c r="AF36" s="12">
        <v>0.05</v>
      </c>
      <c r="AG36" s="5" t="s">
        <v>60</v>
      </c>
      <c r="AH36" s="5"/>
      <c r="AI36" s="5">
        <v>25.952853999999999</v>
      </c>
      <c r="AJ36" s="5">
        <v>80.152437000000006</v>
      </c>
      <c r="AK36" s="6" t="str">
        <f t="shared" si="1"/>
        <v>Suryodaya Bank</v>
      </c>
      <c r="AL36" s="7" t="s">
        <v>317</v>
      </c>
      <c r="AM36" s="1" t="s">
        <v>318</v>
      </c>
      <c r="AN36" s="19">
        <f ca="1">IF(ISBLANK(A36), "", VLOOKUP(AL36, [1]Leadership_Team_Operations!A:H, 8, FALSE))</f>
        <v>6394678514</v>
      </c>
      <c r="AO36" s="7" t="s">
        <v>138</v>
      </c>
      <c r="AP36" s="16" t="s">
        <v>113</v>
      </c>
      <c r="AQ36" s="19">
        <f ca="1">IF(ISBLANK(A36), "", VLOOKUP(AO36, [1]Leadership_Team_Operations!A:H, 8, FALSE))</f>
        <v>9839993433</v>
      </c>
      <c r="AR36" s="7" t="s">
        <v>83</v>
      </c>
      <c r="AS36" s="16" t="s">
        <v>84</v>
      </c>
      <c r="AT36" s="19">
        <f ca="1">IF(ISBLANK(A36), "", VLOOKUP(AR36, [1]Leadership_Team_Operations!A:H, 8, FALSE))</f>
        <v>9936104036</v>
      </c>
      <c r="AU36" s="5">
        <v>973</v>
      </c>
      <c r="AV36" s="5" t="s">
        <v>328</v>
      </c>
      <c r="AW36" s="5"/>
      <c r="AX36" s="5"/>
      <c r="AY36" s="34"/>
      <c r="AZ36" s="5" t="s">
        <v>62</v>
      </c>
      <c r="BA36" s="5">
        <v>25.5</v>
      </c>
      <c r="BB36" s="5">
        <v>79.900000000000006</v>
      </c>
      <c r="BC36" s="2">
        <v>56.2</v>
      </c>
      <c r="BD36" s="21">
        <f>VLOOKUP(D:D,[1]HR_Coordinates!B:C,2,0)</f>
        <v>25.952853999999999</v>
      </c>
      <c r="BE36" s="21">
        <f>VLOOKUP(D:D,[1]HR_Coordinates!B:D,3,0)</f>
        <v>80.152437000000006</v>
      </c>
      <c r="BF36" s="5">
        <f>VLOOKUP(D:D,[1]FinLib_BRanchMaster!E:G,3,0)</f>
        <v>0</v>
      </c>
      <c r="BG36" s="5">
        <f>VLOOKUP(D:D,[1]FinLib_BRanchMaster!E:H,4,0)</f>
        <v>0</v>
      </c>
      <c r="BH36" s="5">
        <f>VLOOKUP(D:D,[1]Spotways!A:I,9,0)</f>
        <v>25.952853999999999</v>
      </c>
      <c r="BI36" s="5">
        <f>VLOOKUP(D:D,[1]Spotways!A:J,10,0)</f>
        <v>80.152437000000006</v>
      </c>
    </row>
    <row r="37" spans="1:61" ht="41.4" x14ac:dyDescent="0.3">
      <c r="A37" s="5">
        <f t="shared" si="2"/>
        <v>35</v>
      </c>
      <c r="B37" s="6" t="s">
        <v>63</v>
      </c>
      <c r="C37" s="5" t="s">
        <v>64</v>
      </c>
      <c r="D37" s="5" t="s">
        <v>329</v>
      </c>
      <c r="E37" s="5" t="s">
        <v>330</v>
      </c>
      <c r="F37" s="7" t="s">
        <v>130</v>
      </c>
      <c r="G37" s="7" t="s">
        <v>131</v>
      </c>
      <c r="H37" s="7" t="s">
        <v>132</v>
      </c>
      <c r="I37" s="7" t="s">
        <v>131</v>
      </c>
      <c r="J37" s="7" t="s">
        <v>70</v>
      </c>
      <c r="K37" s="7" t="s">
        <v>71</v>
      </c>
      <c r="L37" s="7" t="s">
        <v>72</v>
      </c>
      <c r="M37" s="7" t="s">
        <v>73</v>
      </c>
      <c r="N37" s="7" t="s">
        <v>73</v>
      </c>
      <c r="O37" s="5" t="str">
        <f t="shared" si="0"/>
        <v>B135-Gopiganj</v>
      </c>
      <c r="P37" s="5" t="s">
        <v>331</v>
      </c>
      <c r="Q37" s="5"/>
      <c r="R37" s="5">
        <v>221303</v>
      </c>
      <c r="S37" s="5" t="s">
        <v>75</v>
      </c>
      <c r="T37" s="5" t="s">
        <v>332</v>
      </c>
      <c r="U37" s="16" t="s">
        <v>333</v>
      </c>
      <c r="V37" s="37">
        <v>9154183496</v>
      </c>
      <c r="W37" s="5" t="s">
        <v>78</v>
      </c>
      <c r="X37" s="5">
        <v>1500</v>
      </c>
      <c r="Y37" s="10">
        <v>45299</v>
      </c>
      <c r="Z37" s="10">
        <v>45299</v>
      </c>
      <c r="AA37" s="10">
        <v>45323</v>
      </c>
      <c r="AB37" s="10">
        <v>45306</v>
      </c>
      <c r="AC37" s="9">
        <v>45657</v>
      </c>
      <c r="AD37" s="5">
        <v>15000</v>
      </c>
      <c r="AE37" s="5">
        <v>30000</v>
      </c>
      <c r="AF37" s="12">
        <v>0.05</v>
      </c>
      <c r="AG37" s="5" t="s">
        <v>60</v>
      </c>
      <c r="AH37" s="5"/>
      <c r="AI37" s="5">
        <v>25.284828000000001</v>
      </c>
      <c r="AJ37" s="5">
        <v>82.437764999999999</v>
      </c>
      <c r="AK37" s="6" t="str">
        <f t="shared" si="1"/>
        <v>Suryodaya Bank</v>
      </c>
      <c r="AL37" s="7" t="s">
        <v>136</v>
      </c>
      <c r="AM37" s="1" t="s">
        <v>137</v>
      </c>
      <c r="AN37" s="19">
        <f ca="1">IF(ISBLANK(A37), "", VLOOKUP(AL37, [1]Leadership_Team_Operations!A:H, 8, FALSE))</f>
        <v>7054311085</v>
      </c>
      <c r="AO37" s="7" t="s">
        <v>138</v>
      </c>
      <c r="AP37" s="16" t="s">
        <v>113</v>
      </c>
      <c r="AQ37" s="19">
        <f ca="1">IF(ISBLANK(A37), "", VLOOKUP(AO37, [1]Leadership_Team_Operations!A:H, 8, FALSE))</f>
        <v>9839993433</v>
      </c>
      <c r="AR37" s="7" t="s">
        <v>83</v>
      </c>
      <c r="AS37" s="16" t="s">
        <v>84</v>
      </c>
      <c r="AT37" s="19">
        <f ca="1">IF(ISBLANK(A37), "", VLOOKUP(AR37, [1]Leadership_Team_Operations!A:H, 8, FALSE))</f>
        <v>9936104036</v>
      </c>
      <c r="AU37" s="5">
        <v>972</v>
      </c>
      <c r="AV37" s="5" t="s">
        <v>334</v>
      </c>
      <c r="AW37" s="5"/>
      <c r="AX37" s="5"/>
      <c r="AY37" s="34"/>
      <c r="AZ37" s="5" t="s">
        <v>62</v>
      </c>
      <c r="BA37" s="5">
        <v>25.33</v>
      </c>
      <c r="BB37" s="5">
        <v>82.43</v>
      </c>
      <c r="BC37" s="2">
        <v>5.0599999999999996</v>
      </c>
      <c r="BD37" s="21">
        <f>VLOOKUP(D:D,[1]HR_Coordinates!B:C,2,0)</f>
        <v>25.284828000000001</v>
      </c>
      <c r="BE37" s="21">
        <f>VLOOKUP(D:D,[1]HR_Coordinates!B:D,3,0)</f>
        <v>82.437764999999999</v>
      </c>
      <c r="BF37" s="5">
        <f>VLOOKUP(D:D,[1]FinLib_BRanchMaster!E:G,3,0)</f>
        <v>0</v>
      </c>
      <c r="BG37" s="5">
        <f>VLOOKUP(D:D,[1]FinLib_BRanchMaster!E:H,4,0)</f>
        <v>0</v>
      </c>
      <c r="BH37" s="5">
        <f>VLOOKUP(D:D,[1]Spotways!A:I,9,0)</f>
        <v>25.284828000000001</v>
      </c>
      <c r="BI37" s="5">
        <f>VLOOKUP(D:D,[1]Spotways!A:J,10,0)</f>
        <v>82.437764999999999</v>
      </c>
    </row>
    <row r="38" spans="1:61" ht="55.2" x14ac:dyDescent="0.3">
      <c r="A38" s="5">
        <f t="shared" si="2"/>
        <v>36</v>
      </c>
      <c r="B38" s="6" t="s">
        <v>63</v>
      </c>
      <c r="C38" s="5" t="s">
        <v>64</v>
      </c>
      <c r="D38" s="5" t="s">
        <v>335</v>
      </c>
      <c r="E38" s="5" t="s">
        <v>336</v>
      </c>
      <c r="F38" s="7" t="s">
        <v>67</v>
      </c>
      <c r="G38" s="7" t="s">
        <v>68</v>
      </c>
      <c r="H38" s="7" t="s">
        <v>69</v>
      </c>
      <c r="I38" s="7" t="s">
        <v>66</v>
      </c>
      <c r="J38" s="7" t="s">
        <v>70</v>
      </c>
      <c r="K38" s="7" t="s">
        <v>71</v>
      </c>
      <c r="L38" s="7" t="s">
        <v>72</v>
      </c>
      <c r="M38" s="7" t="s">
        <v>73</v>
      </c>
      <c r="N38" s="7" t="s">
        <v>73</v>
      </c>
      <c r="O38" s="5" t="str">
        <f t="shared" si="0"/>
        <v>B136-Nanpara</v>
      </c>
      <c r="P38" s="5" t="s">
        <v>337</v>
      </c>
      <c r="Q38" s="5"/>
      <c r="R38" s="5">
        <v>271865</v>
      </c>
      <c r="S38" s="5" t="s">
        <v>75</v>
      </c>
      <c r="T38" s="5" t="s">
        <v>111</v>
      </c>
      <c r="U38" s="16" t="s">
        <v>338</v>
      </c>
      <c r="V38" s="37">
        <v>9154183488</v>
      </c>
      <c r="W38" s="5" t="s">
        <v>78</v>
      </c>
      <c r="X38" s="5">
        <v>1100</v>
      </c>
      <c r="Y38" s="10"/>
      <c r="Z38" s="10">
        <v>45323</v>
      </c>
      <c r="AA38" s="10">
        <v>45323</v>
      </c>
      <c r="AB38" s="10">
        <v>45323</v>
      </c>
      <c r="AC38" s="9">
        <v>45657</v>
      </c>
      <c r="AD38" s="45">
        <v>13500</v>
      </c>
      <c r="AE38" s="5">
        <v>27000</v>
      </c>
      <c r="AF38" s="12">
        <v>0.05</v>
      </c>
      <c r="AG38" s="5" t="s">
        <v>60</v>
      </c>
      <c r="AH38" s="5"/>
      <c r="AI38" s="5">
        <v>27.860016000000002</v>
      </c>
      <c r="AJ38" s="5">
        <v>81.507696999999993</v>
      </c>
      <c r="AK38" s="6" t="str">
        <f t="shared" si="1"/>
        <v>Suryodaya Bank</v>
      </c>
      <c r="AL38" s="7" t="s">
        <v>79</v>
      </c>
      <c r="AM38" s="13" t="s">
        <v>80</v>
      </c>
      <c r="AN38" s="19">
        <f ca="1">IF(ISBLANK(A38), "", VLOOKUP(AL38, [1]Leadership_Team_Operations!A:H, 8, FALSE))</f>
        <v>7350681241</v>
      </c>
      <c r="AO38" s="7" t="s">
        <v>81</v>
      </c>
      <c r="AP38" s="8" t="s">
        <v>82</v>
      </c>
      <c r="AQ38" s="19">
        <f ca="1">IF(ISBLANK(A38), "", VLOOKUP(AO38, [1]Leadership_Team_Operations!A:H, 8, FALSE))</f>
        <v>6393234100</v>
      </c>
      <c r="AR38" s="7" t="s">
        <v>83</v>
      </c>
      <c r="AS38" s="16" t="s">
        <v>84</v>
      </c>
      <c r="AT38" s="19">
        <f ca="1">IF(ISBLANK(A38), "", VLOOKUP(AR38, [1]Leadership_Team_Operations!A:H, 8, FALSE))</f>
        <v>9936104036</v>
      </c>
      <c r="AU38" s="5">
        <v>977</v>
      </c>
      <c r="AV38" s="5" t="s">
        <v>339</v>
      </c>
      <c r="AW38" s="5"/>
      <c r="AX38" s="5"/>
      <c r="AY38" s="34"/>
      <c r="AZ38" s="5" t="s">
        <v>62</v>
      </c>
      <c r="BA38" s="7">
        <v>27.6</v>
      </c>
      <c r="BB38" s="7">
        <v>81.599999999999994</v>
      </c>
      <c r="BC38" s="2">
        <v>30.22</v>
      </c>
      <c r="BD38" s="21">
        <f>VLOOKUP(D:D,[1]HR_Coordinates!B:C,2,0)</f>
        <v>27.860016000000002</v>
      </c>
      <c r="BE38" s="21">
        <f>VLOOKUP(D:D,[1]HR_Coordinates!B:D,3,0)</f>
        <v>81.507696999999993</v>
      </c>
      <c r="BF38" s="5">
        <f>VLOOKUP(D:D,[1]FinLib_BRanchMaster!E:G,3,0)</f>
        <v>0</v>
      </c>
      <c r="BG38" s="5">
        <f>VLOOKUP(D:D,[1]FinLib_BRanchMaster!E:H,4,0)</f>
        <v>0</v>
      </c>
      <c r="BH38" s="5">
        <f>VLOOKUP(D:D,[1]Spotways!A:I,9,0)</f>
        <v>27.860016000000002</v>
      </c>
      <c r="BI38" s="5">
        <f>VLOOKUP(D:D,[1]Spotways!A:J,10,0)</f>
        <v>81.507696999999993</v>
      </c>
    </row>
    <row r="39" spans="1:61" ht="69" x14ac:dyDescent="0.3">
      <c r="A39" s="5">
        <f t="shared" si="2"/>
        <v>37</v>
      </c>
      <c r="B39" s="6" t="s">
        <v>63</v>
      </c>
      <c r="C39" s="5" t="s">
        <v>64</v>
      </c>
      <c r="D39" s="5" t="s">
        <v>340</v>
      </c>
      <c r="E39" s="5" t="s">
        <v>92</v>
      </c>
      <c r="F39" s="5" t="s">
        <v>341</v>
      </c>
      <c r="G39" s="5" t="s">
        <v>92</v>
      </c>
      <c r="H39" s="5" t="s">
        <v>91</v>
      </c>
      <c r="I39" s="5" t="s">
        <v>92</v>
      </c>
      <c r="J39" s="5" t="s">
        <v>93</v>
      </c>
      <c r="K39" s="5" t="s">
        <v>94</v>
      </c>
      <c r="L39" s="5" t="s">
        <v>72</v>
      </c>
      <c r="M39" s="5" t="s">
        <v>73</v>
      </c>
      <c r="N39" s="5" t="s">
        <v>73</v>
      </c>
      <c r="O39" s="5" t="str">
        <f t="shared" si="0"/>
        <v>B137-Mathura</v>
      </c>
      <c r="P39" s="5" t="s">
        <v>342</v>
      </c>
      <c r="Q39" s="5"/>
      <c r="R39" s="5">
        <v>281001</v>
      </c>
      <c r="S39" s="5" t="s">
        <v>75</v>
      </c>
      <c r="T39" s="5" t="s">
        <v>92</v>
      </c>
      <c r="U39" s="16" t="s">
        <v>343</v>
      </c>
      <c r="V39" s="37">
        <v>9154183510</v>
      </c>
      <c r="W39" s="5" t="s">
        <v>78</v>
      </c>
      <c r="X39" s="5">
        <v>1896.5</v>
      </c>
      <c r="Y39" s="10"/>
      <c r="Z39" s="10">
        <v>45323</v>
      </c>
      <c r="AA39" s="10">
        <v>45323</v>
      </c>
      <c r="AB39" s="10">
        <v>45323</v>
      </c>
      <c r="AC39" s="9">
        <v>45657</v>
      </c>
      <c r="AD39" s="5">
        <v>15000</v>
      </c>
      <c r="AE39" s="5">
        <v>30000</v>
      </c>
      <c r="AF39" s="12">
        <v>0.05</v>
      </c>
      <c r="AG39" s="5" t="s">
        <v>60</v>
      </c>
      <c r="AH39" s="5"/>
      <c r="AI39" s="5">
        <v>27.4790867</v>
      </c>
      <c r="AJ39" s="5">
        <v>77.6432839</v>
      </c>
      <c r="AK39" s="6" t="str">
        <f t="shared" si="1"/>
        <v>Suryodaya Bank</v>
      </c>
      <c r="AL39" s="5" t="s">
        <v>344</v>
      </c>
      <c r="AM39" s="5" t="s">
        <v>345</v>
      </c>
      <c r="AN39" s="19">
        <f ca="1">IF(ISBLANK(A39), "", VLOOKUP(AL39, [1]Leadership_Team_Operations!A:H, 8, FALSE))</f>
        <v>9817252392</v>
      </c>
      <c r="AO39" s="5" t="s">
        <v>102</v>
      </c>
      <c r="AP39" s="8" t="s">
        <v>103</v>
      </c>
      <c r="AQ39" s="19">
        <f ca="1">IF(ISBLANK(A39), "", VLOOKUP(AO39, [1]Leadership_Team_Operations!A:H, 8, FALSE))</f>
        <v>9355299355</v>
      </c>
      <c r="AR39" s="5" t="s">
        <v>104</v>
      </c>
      <c r="AS39" s="8" t="s">
        <v>105</v>
      </c>
      <c r="AT39" s="19">
        <f ca="1">IF(ISBLANK(A39), "", VLOOKUP(AR39, [1]Leadership_Team_Operations!A:H, 8, FALSE))</f>
        <v>9518481091</v>
      </c>
      <c r="AU39" s="5">
        <v>976</v>
      </c>
      <c r="AV39" s="5" t="s">
        <v>346</v>
      </c>
      <c r="AW39" s="5"/>
      <c r="AX39" s="5"/>
      <c r="AY39" s="34"/>
      <c r="AZ39" s="5" t="s">
        <v>62</v>
      </c>
      <c r="BA39" s="7">
        <v>27.6</v>
      </c>
      <c r="BB39" s="7">
        <v>77.599999999999994</v>
      </c>
      <c r="BC39" s="2">
        <v>14.06</v>
      </c>
      <c r="BD39" s="21">
        <f>VLOOKUP(D:D,[1]HR_Coordinates!B:C,2,0)</f>
        <v>27.4790867</v>
      </c>
      <c r="BE39" s="21">
        <f>VLOOKUP(D:D,[1]HR_Coordinates!B:D,3,0)</f>
        <v>77.6432839</v>
      </c>
      <c r="BF39" s="5">
        <f>VLOOKUP(D:D,[1]FinLib_BRanchMaster!E:G,3,0)</f>
        <v>26.934149000000001</v>
      </c>
      <c r="BG39" s="5">
        <f>VLOOKUP(D:D,[1]FinLib_BRanchMaster!E:H,4,0)</f>
        <v>78.402174000000002</v>
      </c>
      <c r="BH39" s="5">
        <f>VLOOKUP(D:D,[1]Spotways!A:I,9,0)</f>
        <v>27.4790867</v>
      </c>
      <c r="BI39" s="5">
        <f>VLOOKUP(D:D,[1]Spotways!A:J,10,0)</f>
        <v>77.6432839</v>
      </c>
    </row>
    <row r="40" spans="1:61" ht="55.2" x14ac:dyDescent="0.3">
      <c r="A40" s="5">
        <f t="shared" si="2"/>
        <v>38</v>
      </c>
      <c r="B40" s="6" t="s">
        <v>63</v>
      </c>
      <c r="C40" s="5" t="s">
        <v>64</v>
      </c>
      <c r="D40" s="5" t="s">
        <v>347</v>
      </c>
      <c r="E40" s="5" t="s">
        <v>348</v>
      </c>
      <c r="F40" s="7" t="s">
        <v>290</v>
      </c>
      <c r="G40" s="7" t="s">
        <v>291</v>
      </c>
      <c r="H40" s="7" t="s">
        <v>132</v>
      </c>
      <c r="I40" s="7" t="s">
        <v>131</v>
      </c>
      <c r="J40" s="7" t="s">
        <v>70</v>
      </c>
      <c r="K40" s="7" t="s">
        <v>71</v>
      </c>
      <c r="L40" s="7" t="s">
        <v>72</v>
      </c>
      <c r="M40" s="7" t="s">
        <v>73</v>
      </c>
      <c r="N40" s="7" t="s">
        <v>73</v>
      </c>
      <c r="O40" s="5" t="str">
        <f t="shared" si="0"/>
        <v>B138-Lalitpur</v>
      </c>
      <c r="P40" s="5" t="s">
        <v>349</v>
      </c>
      <c r="Q40" s="5"/>
      <c r="R40" s="5">
        <v>284403</v>
      </c>
      <c r="S40" s="5" t="s">
        <v>75</v>
      </c>
      <c r="T40" s="5" t="s">
        <v>348</v>
      </c>
      <c r="U40" s="8" t="s">
        <v>350</v>
      </c>
      <c r="V40" s="37">
        <v>9154183516</v>
      </c>
      <c r="W40" s="5" t="s">
        <v>78</v>
      </c>
      <c r="X40" s="5">
        <v>2000</v>
      </c>
      <c r="Y40" s="10"/>
      <c r="Z40" s="10">
        <v>45323</v>
      </c>
      <c r="AA40" s="10">
        <v>45323</v>
      </c>
      <c r="AB40" s="10">
        <v>45323</v>
      </c>
      <c r="AC40" s="9">
        <v>45657</v>
      </c>
      <c r="AD40" s="5">
        <v>16000</v>
      </c>
      <c r="AE40" s="5">
        <v>32000</v>
      </c>
      <c r="AF40" s="12">
        <v>0.05</v>
      </c>
      <c r="AG40" s="5" t="s">
        <v>60</v>
      </c>
      <c r="AH40" s="5"/>
      <c r="AI40" s="5">
        <v>24.701474000000001</v>
      </c>
      <c r="AJ40" s="5">
        <v>78.418582000000001</v>
      </c>
      <c r="AK40" s="6" t="str">
        <f t="shared" si="1"/>
        <v>Suryodaya Bank</v>
      </c>
      <c r="AL40" s="7" t="s">
        <v>294</v>
      </c>
      <c r="AM40" s="40" t="s">
        <v>295</v>
      </c>
      <c r="AN40" s="19">
        <f ca="1">IF(ISBLANK(A40), "", VLOOKUP(AL40, [1]Leadership_Team_Operations!A:H, 8, FALSE))</f>
        <v>8795235244</v>
      </c>
      <c r="AO40" s="7" t="s">
        <v>138</v>
      </c>
      <c r="AP40" s="16" t="s">
        <v>113</v>
      </c>
      <c r="AQ40" s="19">
        <f ca="1">IF(ISBLANK(A40), "", VLOOKUP(AO40, [1]Leadership_Team_Operations!A:H, 8, FALSE))</f>
        <v>9839993433</v>
      </c>
      <c r="AR40" s="7" t="s">
        <v>83</v>
      </c>
      <c r="AS40" s="16" t="s">
        <v>84</v>
      </c>
      <c r="AT40" s="19">
        <f ca="1">IF(ISBLANK(A40), "", VLOOKUP(AR40, [1]Leadership_Team_Operations!A:H, 8, FALSE))</f>
        <v>9936104036</v>
      </c>
      <c r="AU40" s="5">
        <v>980</v>
      </c>
      <c r="AV40" s="5" t="s">
        <v>351</v>
      </c>
      <c r="AW40" s="5"/>
      <c r="AX40" s="5"/>
      <c r="AY40" s="34"/>
      <c r="AZ40" s="5" t="s">
        <v>62</v>
      </c>
      <c r="BA40" s="7">
        <v>24.69</v>
      </c>
      <c r="BB40" s="7">
        <v>78.41</v>
      </c>
      <c r="BC40" s="2">
        <v>1.54</v>
      </c>
      <c r="BD40" s="21">
        <f>VLOOKUP(D:D,[1]HR_Coordinates!B:C,2,0)</f>
        <v>24.701474000000001</v>
      </c>
      <c r="BE40" s="21">
        <f>VLOOKUP(D:D,[1]HR_Coordinates!B:D,3,0)</f>
        <v>78.418582000000001</v>
      </c>
      <c r="BF40" s="5">
        <f>VLOOKUP(D:D,[1]FinLib_BRanchMaster!E:G,3,0)</f>
        <v>0</v>
      </c>
      <c r="BG40" s="5">
        <f>VLOOKUP(D:D,[1]FinLib_BRanchMaster!E:H,4,0)</f>
        <v>0</v>
      </c>
      <c r="BH40" s="5">
        <f>VLOOKUP(D:D,[1]Spotways!A:I,9,0)</f>
        <v>24.701474000000001</v>
      </c>
      <c r="BI40" s="5">
        <f>VLOOKUP(D:D,[1]Spotways!A:J,10,0)</f>
        <v>78.418582000000001</v>
      </c>
    </row>
    <row r="41" spans="1:61" ht="55.2" x14ac:dyDescent="0.3">
      <c r="A41" s="5">
        <f t="shared" si="2"/>
        <v>39</v>
      </c>
      <c r="B41" s="6" t="s">
        <v>63</v>
      </c>
      <c r="C41" s="5" t="s">
        <v>64</v>
      </c>
      <c r="D41" s="5" t="s">
        <v>352</v>
      </c>
      <c r="E41" s="5" t="s">
        <v>353</v>
      </c>
      <c r="F41" s="7" t="s">
        <v>290</v>
      </c>
      <c r="G41" s="7" t="s">
        <v>291</v>
      </c>
      <c r="H41" s="7" t="s">
        <v>132</v>
      </c>
      <c r="I41" s="7" t="s">
        <v>131</v>
      </c>
      <c r="J41" s="7" t="s">
        <v>70</v>
      </c>
      <c r="K41" s="7" t="s">
        <v>71</v>
      </c>
      <c r="L41" s="7" t="s">
        <v>72</v>
      </c>
      <c r="M41" s="7" t="s">
        <v>73</v>
      </c>
      <c r="N41" s="7" t="s">
        <v>73</v>
      </c>
      <c r="O41" s="5" t="str">
        <f t="shared" si="0"/>
        <v>B139-Jhansi</v>
      </c>
      <c r="P41" s="5" t="s">
        <v>354</v>
      </c>
      <c r="Q41" s="5"/>
      <c r="R41" s="5">
        <v>284003</v>
      </c>
      <c r="S41" s="5" t="s">
        <v>75</v>
      </c>
      <c r="T41" s="5" t="s">
        <v>353</v>
      </c>
      <c r="U41" s="8" t="s">
        <v>355</v>
      </c>
      <c r="V41" s="37">
        <v>9154183517</v>
      </c>
      <c r="W41" s="5" t="s">
        <v>78</v>
      </c>
      <c r="X41" s="5">
        <v>1600</v>
      </c>
      <c r="Y41" s="10"/>
      <c r="Z41" s="10">
        <v>45323</v>
      </c>
      <c r="AA41" s="10">
        <v>45323</v>
      </c>
      <c r="AB41" s="10">
        <v>45323</v>
      </c>
      <c r="AC41" s="9">
        <v>45657</v>
      </c>
      <c r="AD41" s="5">
        <v>14000</v>
      </c>
      <c r="AE41" s="5">
        <v>28000</v>
      </c>
      <c r="AF41" s="12">
        <v>0.05</v>
      </c>
      <c r="AG41" s="5" t="s">
        <v>60</v>
      </c>
      <c r="AH41" s="5"/>
      <c r="AI41" s="5">
        <v>25.465093</v>
      </c>
      <c r="AJ41" s="5">
        <v>78.531386999999995</v>
      </c>
      <c r="AK41" s="6" t="str">
        <f t="shared" si="1"/>
        <v>Suryodaya Bank</v>
      </c>
      <c r="AL41" s="7" t="s">
        <v>294</v>
      </c>
      <c r="AM41" s="40" t="s">
        <v>295</v>
      </c>
      <c r="AN41" s="19">
        <f ca="1">IF(ISBLANK(A41), "", VLOOKUP(AL41, [1]Leadership_Team_Operations!A:H, 8, FALSE))</f>
        <v>8795235244</v>
      </c>
      <c r="AO41" s="7" t="s">
        <v>138</v>
      </c>
      <c r="AP41" s="16" t="s">
        <v>113</v>
      </c>
      <c r="AQ41" s="19">
        <f ca="1">IF(ISBLANK(A41), "", VLOOKUP(AO41, [1]Leadership_Team_Operations!A:H, 8, FALSE))</f>
        <v>9839993433</v>
      </c>
      <c r="AR41" s="7" t="s">
        <v>83</v>
      </c>
      <c r="AS41" s="16" t="s">
        <v>84</v>
      </c>
      <c r="AT41" s="19">
        <f ca="1">IF(ISBLANK(A41), "", VLOOKUP(AR41, [1]Leadership_Team_Operations!A:H, 8, FALSE))</f>
        <v>9936104036</v>
      </c>
      <c r="AU41" s="5">
        <v>979</v>
      </c>
      <c r="AV41" s="5" t="s">
        <v>356</v>
      </c>
      <c r="AW41" s="5"/>
      <c r="AX41" s="5"/>
      <c r="AY41" s="34"/>
      <c r="AZ41" s="5" t="s">
        <v>62</v>
      </c>
      <c r="BA41" s="7">
        <v>25.5</v>
      </c>
      <c r="BB41" s="7">
        <v>78.599999999999994</v>
      </c>
      <c r="BC41" s="2">
        <v>7.91</v>
      </c>
      <c r="BD41" s="21">
        <f>VLOOKUP(D:D,[1]HR_Coordinates!B:C,2,0)</f>
        <v>25.465093</v>
      </c>
      <c r="BE41" s="21">
        <f>VLOOKUP(D:D,[1]HR_Coordinates!B:D,3,0)</f>
        <v>78.531386999999995</v>
      </c>
      <c r="BF41" s="5">
        <f>VLOOKUP(D:D,[1]FinLib_BRanchMaster!E:G,3,0)</f>
        <v>0</v>
      </c>
      <c r="BG41" s="5">
        <f>VLOOKUP(D:D,[1]FinLib_BRanchMaster!E:H,4,0)</f>
        <v>0</v>
      </c>
      <c r="BH41" s="5">
        <f>VLOOKUP(D:D,[1]Spotways!A:I,9,0)</f>
        <v>25.465093</v>
      </c>
      <c r="BI41" s="5">
        <f>VLOOKUP(D:D,[1]Spotways!A:J,10,0)</f>
        <v>78.531386999999995</v>
      </c>
    </row>
    <row r="42" spans="1:61" ht="82.8" x14ac:dyDescent="0.3">
      <c r="A42" s="5">
        <f t="shared" si="2"/>
        <v>40</v>
      </c>
      <c r="B42" s="35" t="s">
        <v>61</v>
      </c>
      <c r="C42" s="5" t="s">
        <v>64</v>
      </c>
      <c r="D42" s="5" t="s">
        <v>357</v>
      </c>
      <c r="E42" s="5" t="s">
        <v>358</v>
      </c>
      <c r="F42" s="5" t="s">
        <v>148</v>
      </c>
      <c r="G42" s="5" t="s">
        <v>147</v>
      </c>
      <c r="H42" s="5" t="s">
        <v>149</v>
      </c>
      <c r="I42" s="5" t="s">
        <v>147</v>
      </c>
      <c r="J42" s="5" t="s">
        <v>150</v>
      </c>
      <c r="K42" s="5" t="s">
        <v>151</v>
      </c>
      <c r="L42" s="5" t="s">
        <v>152</v>
      </c>
      <c r="M42" s="5" t="s">
        <v>151</v>
      </c>
      <c r="N42" s="5" t="s">
        <v>151</v>
      </c>
      <c r="O42" s="5" t="str">
        <f t="shared" si="0"/>
        <v>B140-Chitguppa</v>
      </c>
      <c r="P42" s="5" t="s">
        <v>359</v>
      </c>
      <c r="Q42" s="5"/>
      <c r="R42" s="5">
        <v>585412</v>
      </c>
      <c r="S42" s="5" t="s">
        <v>151</v>
      </c>
      <c r="T42" s="5" t="s">
        <v>168</v>
      </c>
      <c r="U42" s="8" t="s">
        <v>360</v>
      </c>
      <c r="V42" s="37">
        <v>9154183519</v>
      </c>
      <c r="W42" s="5" t="s">
        <v>157</v>
      </c>
      <c r="X42" s="5">
        <v>1200</v>
      </c>
      <c r="Y42" s="10"/>
      <c r="Z42" s="10">
        <v>45323</v>
      </c>
      <c r="AA42" s="10">
        <v>45323</v>
      </c>
      <c r="AB42" s="10">
        <v>45323</v>
      </c>
      <c r="AC42" s="9">
        <v>45657</v>
      </c>
      <c r="AD42" s="5">
        <v>9000</v>
      </c>
      <c r="AE42" s="5">
        <v>18000</v>
      </c>
      <c r="AF42" s="12">
        <v>0.05</v>
      </c>
      <c r="AG42" s="5" t="s">
        <v>60</v>
      </c>
      <c r="AH42" s="5"/>
      <c r="AI42" s="5">
        <v>17.69763</v>
      </c>
      <c r="AJ42" s="5">
        <v>77.215109999999996</v>
      </c>
      <c r="AK42" s="35" t="str">
        <f t="shared" si="1"/>
        <v>Own</v>
      </c>
      <c r="AL42" s="5" t="s">
        <v>158</v>
      </c>
      <c r="AM42" s="8" t="s">
        <v>159</v>
      </c>
      <c r="AN42" s="19">
        <f ca="1">IF(ISBLANK(A42), "", VLOOKUP(AL42, [1]Leadership_Team_Operations!A:H, 8, FALSE))</f>
        <v>9740161211</v>
      </c>
      <c r="AO42" s="5" t="s">
        <v>160</v>
      </c>
      <c r="AP42" s="16" t="s">
        <v>161</v>
      </c>
      <c r="AQ42" s="19">
        <f ca="1">IF(ISBLANK(A42), "", VLOOKUP(AO42, [1]Leadership_Team_Operations!A:H, 8, FALSE))</f>
        <v>9620029202</v>
      </c>
      <c r="AR42" s="7" t="s">
        <v>162</v>
      </c>
      <c r="AS42" s="16" t="s">
        <v>163</v>
      </c>
      <c r="AT42" s="19">
        <f ca="1">IF(ISBLANK(A42), "", VLOOKUP(AR42, [1]Leadership_Team_Operations!A:H, 8, FALSE))</f>
        <v>7760967688</v>
      </c>
      <c r="AU42" s="5"/>
      <c r="AV42" s="5"/>
      <c r="AW42" s="5"/>
      <c r="AX42" s="5"/>
      <c r="AY42" s="25" t="s">
        <v>361</v>
      </c>
      <c r="AZ42" s="5" t="s">
        <v>62</v>
      </c>
      <c r="BA42" s="7">
        <v>17.899999999999999</v>
      </c>
      <c r="BB42" s="7">
        <v>77.5</v>
      </c>
      <c r="BC42" s="2">
        <v>37.6</v>
      </c>
      <c r="BD42" s="21">
        <f>VLOOKUP(D:D,[1]HR_Coordinates!B:C,2,0)</f>
        <v>17.69763</v>
      </c>
      <c r="BE42" s="21">
        <f>VLOOKUP(D:D,[1]HR_Coordinates!B:D,3,0)</f>
        <v>77.215109999999996</v>
      </c>
      <c r="BF42" s="5">
        <f>VLOOKUP(D:D,[1]FinLib_BRanchMaster!E:G,3,0)</f>
        <v>17.698131</v>
      </c>
      <c r="BG42" s="5">
        <f>VLOOKUP(D:D,[1]FinLib_BRanchMaster!E:H,4,0)</f>
        <v>77.214085999999995</v>
      </c>
      <c r="BH42" s="5">
        <f>VLOOKUP(D:D,[1]Spotways!A:I,9,0)</f>
        <v>17.69763</v>
      </c>
      <c r="BI42" s="5">
        <f>VLOOKUP(D:D,[1]Spotways!A:J,10,0)</f>
        <v>77.215109999999996</v>
      </c>
    </row>
    <row r="43" spans="1:61" ht="69" x14ac:dyDescent="0.3">
      <c r="A43" s="5">
        <f t="shared" si="2"/>
        <v>41</v>
      </c>
      <c r="B43" s="35" t="s">
        <v>61</v>
      </c>
      <c r="C43" s="5" t="s">
        <v>64</v>
      </c>
      <c r="D43" s="5" t="s">
        <v>362</v>
      </c>
      <c r="E43" s="18" t="s">
        <v>363</v>
      </c>
      <c r="F43" s="7" t="s">
        <v>210</v>
      </c>
      <c r="G43" s="7" t="s">
        <v>209</v>
      </c>
      <c r="H43" s="5" t="s">
        <v>149</v>
      </c>
      <c r="I43" s="5" t="s">
        <v>147</v>
      </c>
      <c r="J43" s="5" t="s">
        <v>150</v>
      </c>
      <c r="K43" s="5" t="s">
        <v>151</v>
      </c>
      <c r="L43" s="5" t="s">
        <v>152</v>
      </c>
      <c r="M43" s="5" t="s">
        <v>151</v>
      </c>
      <c r="N43" s="5" t="s">
        <v>151</v>
      </c>
      <c r="O43" s="5" t="str">
        <f t="shared" si="0"/>
        <v>B141-Gaddanakeri</v>
      </c>
      <c r="P43" s="18" t="s">
        <v>364</v>
      </c>
      <c r="Q43" s="5"/>
      <c r="R43" s="18">
        <v>587102</v>
      </c>
      <c r="S43" s="5" t="s">
        <v>151</v>
      </c>
      <c r="T43" s="5" t="s">
        <v>365</v>
      </c>
      <c r="U43" s="8"/>
      <c r="V43" s="37">
        <v>9154183525</v>
      </c>
      <c r="W43" s="18" t="s">
        <v>157</v>
      </c>
      <c r="X43" s="18">
        <v>700</v>
      </c>
      <c r="Y43" s="5" t="s">
        <v>98</v>
      </c>
      <c r="Z43" s="10">
        <v>45334</v>
      </c>
      <c r="AA43" s="32">
        <v>45505</v>
      </c>
      <c r="AB43" s="32">
        <v>45505</v>
      </c>
      <c r="AC43" s="46">
        <v>45838</v>
      </c>
      <c r="AD43" s="18">
        <v>10000</v>
      </c>
      <c r="AE43" s="18">
        <v>20000</v>
      </c>
      <c r="AF43" s="12">
        <v>0.05</v>
      </c>
      <c r="AG43" s="5" t="s">
        <v>60</v>
      </c>
      <c r="AH43" s="5"/>
      <c r="AI43" s="18">
        <v>16.184258</v>
      </c>
      <c r="AJ43" s="18">
        <v>75.618178999999998</v>
      </c>
      <c r="AK43" s="35" t="str">
        <f t="shared" si="1"/>
        <v>Own</v>
      </c>
      <c r="AL43" s="5"/>
      <c r="AM43" s="40"/>
      <c r="AN43" s="19" t="e">
        <f ca="1">IF(ISBLANK(A43), "", VLOOKUP(AL43, [1]Leadership_Team_Operations!A:H, 8, FALSE))</f>
        <v>#N/A</v>
      </c>
      <c r="AO43" s="5" t="s">
        <v>160</v>
      </c>
      <c r="AP43" s="16" t="s">
        <v>161</v>
      </c>
      <c r="AQ43" s="19">
        <f ca="1">IF(ISBLANK(A43), "", VLOOKUP(AO43, [1]Leadership_Team_Operations!A:H, 8, FALSE))</f>
        <v>9620029202</v>
      </c>
      <c r="AR43" s="7" t="s">
        <v>162</v>
      </c>
      <c r="AS43" s="16" t="s">
        <v>163</v>
      </c>
      <c r="AT43" s="19">
        <f ca="1">IF(ISBLANK(A43), "", VLOOKUP(AR43, [1]Leadership_Team_Operations!A:H, 8, FALSE))</f>
        <v>7760967688</v>
      </c>
      <c r="AU43" s="5"/>
      <c r="AV43" s="5"/>
      <c r="AW43" s="5"/>
      <c r="AX43" s="5"/>
      <c r="AY43" s="26" t="s">
        <v>366</v>
      </c>
      <c r="AZ43" s="5" t="s">
        <v>62</v>
      </c>
      <c r="BA43" s="7">
        <v>16.12</v>
      </c>
      <c r="BB43" s="7">
        <v>75.45</v>
      </c>
      <c r="BC43" s="2">
        <v>9.33</v>
      </c>
      <c r="BD43" s="21"/>
      <c r="BE43" s="21"/>
      <c r="BF43" s="5"/>
      <c r="BG43" s="5"/>
      <c r="BH43" s="5">
        <f>VLOOKUP(D:D,[1]Spotways!A:I,9,0)</f>
        <v>16.184258</v>
      </c>
      <c r="BI43" s="5">
        <f>VLOOKUP(D:D,[1]Spotways!A:J,10,0)</f>
        <v>75.618178999999998</v>
      </c>
    </row>
    <row r="44" spans="1:61" ht="55.2" x14ac:dyDescent="0.3">
      <c r="A44" s="5">
        <f t="shared" si="2"/>
        <v>42</v>
      </c>
      <c r="B44" s="35" t="s">
        <v>61</v>
      </c>
      <c r="C44" s="5" t="s">
        <v>64</v>
      </c>
      <c r="D44" s="5" t="s">
        <v>367</v>
      </c>
      <c r="E44" s="5" t="s">
        <v>246</v>
      </c>
      <c r="F44" s="5" t="s">
        <v>245</v>
      </c>
      <c r="G44" s="5" t="s">
        <v>246</v>
      </c>
      <c r="H44" s="5" t="s">
        <v>247</v>
      </c>
      <c r="I44" s="5" t="s">
        <v>248</v>
      </c>
      <c r="J44" s="5" t="s">
        <v>150</v>
      </c>
      <c r="K44" s="5" t="s">
        <v>151</v>
      </c>
      <c r="L44" s="5" t="s">
        <v>152</v>
      </c>
      <c r="M44" s="5" t="s">
        <v>151</v>
      </c>
      <c r="N44" s="5" t="s">
        <v>151</v>
      </c>
      <c r="O44" s="5" t="str">
        <f t="shared" si="0"/>
        <v>B142-Gokak</v>
      </c>
      <c r="P44" s="5" t="s">
        <v>368</v>
      </c>
      <c r="Q44" s="5"/>
      <c r="R44" s="5">
        <v>591307</v>
      </c>
      <c r="S44" s="5" t="s">
        <v>151</v>
      </c>
      <c r="T44" s="5" t="s">
        <v>304</v>
      </c>
      <c r="U44" s="16" t="s">
        <v>369</v>
      </c>
      <c r="V44" s="37">
        <v>9154183530</v>
      </c>
      <c r="W44" s="5" t="s">
        <v>157</v>
      </c>
      <c r="X44" s="5">
        <v>1034</v>
      </c>
      <c r="Y44" s="10">
        <v>45334</v>
      </c>
      <c r="Z44" s="10">
        <v>45334</v>
      </c>
      <c r="AA44" s="10">
        <v>45352</v>
      </c>
      <c r="AB44" s="10">
        <v>45337</v>
      </c>
      <c r="AC44" s="9">
        <v>45688</v>
      </c>
      <c r="AD44" s="5">
        <v>12000</v>
      </c>
      <c r="AE44" s="5">
        <v>24000</v>
      </c>
      <c r="AF44" s="12">
        <v>0.05</v>
      </c>
      <c r="AG44" s="5" t="s">
        <v>60</v>
      </c>
      <c r="AH44" s="5"/>
      <c r="AI44" s="5">
        <v>16.10792</v>
      </c>
      <c r="AJ44" s="5">
        <v>74.814176000000003</v>
      </c>
      <c r="AK44" s="35" t="str">
        <f t="shared" si="1"/>
        <v>Own</v>
      </c>
      <c r="AL44" s="5" t="s">
        <v>251</v>
      </c>
      <c r="AM44" s="5" t="s">
        <v>252</v>
      </c>
      <c r="AN44" s="19">
        <f ca="1">IF(ISBLANK(A44), "", VLOOKUP(AL44, [1]Leadership_Team_Operations!A:H, 8, FALSE))</f>
        <v>8152947316</v>
      </c>
      <c r="AO44" s="5" t="s">
        <v>160</v>
      </c>
      <c r="AP44" s="16" t="s">
        <v>161</v>
      </c>
      <c r="AQ44" s="19">
        <f ca="1">IF(ISBLANK(A44), "", VLOOKUP(AO44, [1]Leadership_Team_Operations!A:H, 8, FALSE))</f>
        <v>9620029202</v>
      </c>
      <c r="AR44" s="7" t="s">
        <v>162</v>
      </c>
      <c r="AS44" s="16" t="s">
        <v>163</v>
      </c>
      <c r="AT44" s="19">
        <f ca="1">IF(ISBLANK(A44), "", VLOOKUP(AR44, [1]Leadership_Team_Operations!A:H, 8, FALSE))</f>
        <v>7760967688</v>
      </c>
      <c r="AU44" s="5"/>
      <c r="AV44" s="5"/>
      <c r="AW44" s="5"/>
      <c r="AX44" s="5"/>
      <c r="AY44" s="34"/>
      <c r="AZ44" s="5" t="s">
        <v>62</v>
      </c>
      <c r="BA44" s="7">
        <v>15.9</v>
      </c>
      <c r="BB44" s="7">
        <v>74.5</v>
      </c>
      <c r="BC44" s="2">
        <v>40.74</v>
      </c>
      <c r="BD44" s="21">
        <f>VLOOKUP(D:D,[1]HR_Coordinates!B:C,2,0)</f>
        <v>16.160827000000001</v>
      </c>
      <c r="BE44" s="21">
        <f>VLOOKUP(D:D,[1]HR_Coordinates!B:D,3,0)</f>
        <v>74.814250000000001</v>
      </c>
      <c r="BF44" s="5">
        <f>VLOOKUP(D:D,[1]FinLib_BRanchMaster!E:G,3,0)</f>
        <v>16.160616999999998</v>
      </c>
      <c r="BG44" s="5">
        <f>VLOOKUP(D:D,[1]FinLib_BRanchMaster!E:H,4,0)</f>
        <v>74.813969</v>
      </c>
      <c r="BH44" s="5">
        <f>VLOOKUP(D:D,[1]Spotways!A:I,9,0)</f>
        <v>16.160827000000001</v>
      </c>
      <c r="BI44" s="5">
        <f>VLOOKUP(D:D,[1]Spotways!A:J,10,0)</f>
        <v>74.814250000000001</v>
      </c>
    </row>
    <row r="45" spans="1:61" ht="69" x14ac:dyDescent="0.3">
      <c r="A45" s="5">
        <f t="shared" si="2"/>
        <v>43</v>
      </c>
      <c r="B45" s="35" t="s">
        <v>61</v>
      </c>
      <c r="C45" s="5" t="s">
        <v>64</v>
      </c>
      <c r="D45" s="5" t="s">
        <v>370</v>
      </c>
      <c r="E45" s="5" t="s">
        <v>371</v>
      </c>
      <c r="F45" s="5" t="s">
        <v>245</v>
      </c>
      <c r="G45" s="5" t="s">
        <v>246</v>
      </c>
      <c r="H45" s="5" t="s">
        <v>247</v>
      </c>
      <c r="I45" s="5" t="s">
        <v>248</v>
      </c>
      <c r="J45" s="5" t="s">
        <v>150</v>
      </c>
      <c r="K45" s="5" t="s">
        <v>151</v>
      </c>
      <c r="L45" s="5" t="s">
        <v>152</v>
      </c>
      <c r="M45" s="5" t="s">
        <v>151</v>
      </c>
      <c r="N45" s="5" t="s">
        <v>151</v>
      </c>
      <c r="O45" s="5" t="str">
        <f t="shared" si="0"/>
        <v>B143-Shamanur</v>
      </c>
      <c r="P45" s="5" t="s">
        <v>372</v>
      </c>
      <c r="Q45" s="5"/>
      <c r="R45" s="5">
        <v>577004</v>
      </c>
      <c r="S45" s="5" t="s">
        <v>151</v>
      </c>
      <c r="T45" s="5" t="s">
        <v>373</v>
      </c>
      <c r="U45" s="8" t="s">
        <v>374</v>
      </c>
      <c r="V45" s="37">
        <v>9154183531</v>
      </c>
      <c r="W45" s="5" t="s">
        <v>157</v>
      </c>
      <c r="X45" s="5">
        <v>1600</v>
      </c>
      <c r="Y45" s="10">
        <v>45335</v>
      </c>
      <c r="Z45" s="10">
        <v>45335</v>
      </c>
      <c r="AA45" s="10">
        <v>45352</v>
      </c>
      <c r="AB45" s="10">
        <v>45335</v>
      </c>
      <c r="AC45" s="9">
        <v>45688</v>
      </c>
      <c r="AD45" s="5">
        <v>22500</v>
      </c>
      <c r="AE45" s="5">
        <v>60000</v>
      </c>
      <c r="AF45" s="12">
        <v>0.05</v>
      </c>
      <c r="AG45" s="5" t="s">
        <v>60</v>
      </c>
      <c r="AH45" s="5"/>
      <c r="AI45" s="5">
        <v>14.447666999999999</v>
      </c>
      <c r="AJ45" s="5">
        <v>75.903002000000001</v>
      </c>
      <c r="AK45" s="35" t="str">
        <f t="shared" si="1"/>
        <v>Own</v>
      </c>
      <c r="AL45" s="5" t="s">
        <v>251</v>
      </c>
      <c r="AM45" s="5" t="s">
        <v>252</v>
      </c>
      <c r="AN45" s="19">
        <f ca="1">IF(ISBLANK(A45), "", VLOOKUP(AL45, [1]Leadership_Team_Operations!A:H, 8, FALSE))</f>
        <v>8152947316</v>
      </c>
      <c r="AO45" s="5" t="s">
        <v>160</v>
      </c>
      <c r="AP45" s="16" t="s">
        <v>161</v>
      </c>
      <c r="AQ45" s="19">
        <f ca="1">IF(ISBLANK(A45), "", VLOOKUP(AO45, [1]Leadership_Team_Operations!A:H, 8, FALSE))</f>
        <v>9620029202</v>
      </c>
      <c r="AR45" s="7" t="s">
        <v>162</v>
      </c>
      <c r="AS45" s="16" t="s">
        <v>163</v>
      </c>
      <c r="AT45" s="19">
        <f ca="1">IF(ISBLANK(A45), "", VLOOKUP(AR45, [1]Leadership_Team_Operations!A:H, 8, FALSE))</f>
        <v>7760967688</v>
      </c>
      <c r="AU45" s="5"/>
      <c r="AV45" s="5"/>
      <c r="AW45" s="5"/>
      <c r="AX45" s="5"/>
      <c r="AY45" s="25" t="s">
        <v>199</v>
      </c>
      <c r="AZ45" s="5" t="s">
        <v>107</v>
      </c>
      <c r="BA45" s="7">
        <v>14.4559921</v>
      </c>
      <c r="BB45" s="7">
        <v>75.768635200000006</v>
      </c>
      <c r="BC45" s="2">
        <v>14.52</v>
      </c>
      <c r="BD45" s="21">
        <f>VLOOKUP(D:D,[1]HR_Coordinates!B:C,2,0)</f>
        <v>14.447666999999999</v>
      </c>
      <c r="BE45" s="21">
        <f>VLOOKUP(D:D,[1]HR_Coordinates!B:D,3,0)</f>
        <v>75.903002000000001</v>
      </c>
      <c r="BF45" s="5">
        <f>VLOOKUP(D:D,[1]FinLib_BRanchMaster!E:G,3,0)</f>
        <v>14.44774</v>
      </c>
      <c r="BG45" s="5">
        <f>VLOOKUP(D:D,[1]FinLib_BRanchMaster!E:H,4,0)</f>
        <v>75.903103000000002</v>
      </c>
      <c r="BH45" s="5">
        <f>VLOOKUP(D:D,[1]Spotways!A:I,9,0)</f>
        <v>14.447666999999999</v>
      </c>
      <c r="BI45" s="5">
        <f>VLOOKUP(D:D,[1]Spotways!A:J,10,0)</f>
        <v>75.903002000000001</v>
      </c>
    </row>
    <row r="46" spans="1:61" ht="55.2" x14ac:dyDescent="0.3">
      <c r="A46" s="5">
        <f t="shared" si="2"/>
        <v>44</v>
      </c>
      <c r="B46" s="35" t="s">
        <v>61</v>
      </c>
      <c r="C46" s="5" t="s">
        <v>64</v>
      </c>
      <c r="D46" s="5" t="s">
        <v>375</v>
      </c>
      <c r="E46" s="5" t="s">
        <v>376</v>
      </c>
      <c r="F46" s="5" t="s">
        <v>245</v>
      </c>
      <c r="G46" s="5" t="s">
        <v>246</v>
      </c>
      <c r="H46" s="5" t="s">
        <v>247</v>
      </c>
      <c r="I46" s="5" t="s">
        <v>248</v>
      </c>
      <c r="J46" s="5" t="s">
        <v>150</v>
      </c>
      <c r="K46" s="5" t="s">
        <v>151</v>
      </c>
      <c r="L46" s="5" t="s">
        <v>152</v>
      </c>
      <c r="M46" s="5" t="s">
        <v>151</v>
      </c>
      <c r="N46" s="5" t="s">
        <v>151</v>
      </c>
      <c r="O46" s="5" t="str">
        <f t="shared" si="0"/>
        <v>B144-Hubbali</v>
      </c>
      <c r="P46" s="5" t="s">
        <v>377</v>
      </c>
      <c r="Q46" s="5"/>
      <c r="R46" s="5">
        <v>580025</v>
      </c>
      <c r="S46" s="5" t="s">
        <v>151</v>
      </c>
      <c r="T46" s="5" t="s">
        <v>376</v>
      </c>
      <c r="U46" s="16" t="s">
        <v>378</v>
      </c>
      <c r="V46" s="37">
        <v>9154183578</v>
      </c>
      <c r="W46" s="5" t="s">
        <v>157</v>
      </c>
      <c r="X46" s="5">
        <v>900</v>
      </c>
      <c r="Y46" s="10">
        <v>45336</v>
      </c>
      <c r="Z46" s="10">
        <v>45336</v>
      </c>
      <c r="AA46" s="10">
        <v>45352</v>
      </c>
      <c r="AB46" s="10">
        <v>45337</v>
      </c>
      <c r="AC46" s="9">
        <v>45688</v>
      </c>
      <c r="AD46" s="5">
        <v>10000</v>
      </c>
      <c r="AE46" s="5">
        <v>20000</v>
      </c>
      <c r="AF46" s="12">
        <v>0.05</v>
      </c>
      <c r="AG46" s="5" t="s">
        <v>60</v>
      </c>
      <c r="AH46" s="5"/>
      <c r="AI46" s="7">
        <v>15.392704999999999</v>
      </c>
      <c r="AJ46" s="7">
        <v>75.072685000000007</v>
      </c>
      <c r="AK46" s="35" t="str">
        <f t="shared" si="1"/>
        <v>Own</v>
      </c>
      <c r="AL46" s="5" t="s">
        <v>251</v>
      </c>
      <c r="AM46" s="5" t="s">
        <v>252</v>
      </c>
      <c r="AN46" s="19">
        <f ca="1">IF(ISBLANK(A46), "", VLOOKUP(AL46, [1]Leadership_Team_Operations!A:H, 8, FALSE))</f>
        <v>8152947316</v>
      </c>
      <c r="AO46" s="5" t="s">
        <v>160</v>
      </c>
      <c r="AP46" s="16" t="s">
        <v>161</v>
      </c>
      <c r="AQ46" s="19">
        <f ca="1">IF(ISBLANK(A46), "", VLOOKUP(AO46, [1]Leadership_Team_Operations!A:H, 8, FALSE))</f>
        <v>9620029202</v>
      </c>
      <c r="AR46" s="7" t="s">
        <v>162</v>
      </c>
      <c r="AS46" s="16" t="s">
        <v>163</v>
      </c>
      <c r="AT46" s="19">
        <f ca="1">IF(ISBLANK(A46), "", VLOOKUP(AR46, [1]Leadership_Team_Operations!A:H, 8, FALSE))</f>
        <v>7760967688</v>
      </c>
      <c r="AU46" s="5"/>
      <c r="AV46" s="5"/>
      <c r="AW46" s="5"/>
      <c r="AX46" s="5"/>
      <c r="AY46" s="34"/>
      <c r="AZ46" s="5" t="s">
        <v>62</v>
      </c>
      <c r="BA46" s="7">
        <v>15.3577388</v>
      </c>
      <c r="BB46" s="7">
        <v>75.026744300000004</v>
      </c>
      <c r="BC46" s="2">
        <v>6.27</v>
      </c>
      <c r="BD46" s="21">
        <f>VLOOKUP(D:D,[1]HR_Coordinates!B:C,2,0)</f>
        <v>15.392704999999999</v>
      </c>
      <c r="BE46" s="21">
        <f>VLOOKUP(D:D,[1]HR_Coordinates!B:D,3,0)</f>
        <v>75.072685000000007</v>
      </c>
      <c r="BF46" s="5">
        <f>VLOOKUP(D:D,[1]FinLib_BRanchMaster!E:G,3,0)</f>
        <v>15.392739000000001</v>
      </c>
      <c r="BG46" s="5">
        <f>VLOOKUP(D:D,[1]FinLib_BRanchMaster!E:H,4,0)</f>
        <v>75.072935000000001</v>
      </c>
      <c r="BH46" s="5">
        <f>VLOOKUP(D:D,[1]Spotways!A:I,9,0)</f>
        <v>15.392704999999999</v>
      </c>
      <c r="BI46" s="5">
        <f>VLOOKUP(D:D,[1]Spotways!A:J,10,0)</f>
        <v>75.072685000000007</v>
      </c>
    </row>
    <row r="47" spans="1:61" ht="55.2" x14ac:dyDescent="0.3">
      <c r="A47" s="5">
        <f t="shared" si="2"/>
        <v>45</v>
      </c>
      <c r="B47" s="35" t="s">
        <v>61</v>
      </c>
      <c r="C47" s="5" t="s">
        <v>64</v>
      </c>
      <c r="D47" s="5" t="s">
        <v>379</v>
      </c>
      <c r="E47" s="5" t="s">
        <v>380</v>
      </c>
      <c r="F47" s="5" t="s">
        <v>341</v>
      </c>
      <c r="G47" s="5" t="s">
        <v>92</v>
      </c>
      <c r="H47" s="5" t="s">
        <v>91</v>
      </c>
      <c r="I47" s="5" t="s">
        <v>92</v>
      </c>
      <c r="J47" s="5" t="s">
        <v>93</v>
      </c>
      <c r="K47" s="5" t="s">
        <v>94</v>
      </c>
      <c r="L47" s="5" t="s">
        <v>72</v>
      </c>
      <c r="M47" s="5" t="s">
        <v>73</v>
      </c>
      <c r="N47" s="5" t="s">
        <v>73</v>
      </c>
      <c r="O47" s="5" t="str">
        <f t="shared" si="0"/>
        <v>B145-Kiraoli</v>
      </c>
      <c r="P47" s="5" t="s">
        <v>381</v>
      </c>
      <c r="Q47" s="5"/>
      <c r="R47" s="5">
        <v>283122</v>
      </c>
      <c r="S47" s="5" t="s">
        <v>75</v>
      </c>
      <c r="T47" s="5" t="s">
        <v>382</v>
      </c>
      <c r="U47" s="8" t="s">
        <v>383</v>
      </c>
      <c r="V47" s="37">
        <v>9281021203</v>
      </c>
      <c r="W47" s="5" t="s">
        <v>78</v>
      </c>
      <c r="X47" s="5">
        <v>1488</v>
      </c>
      <c r="Y47" s="10">
        <v>45341</v>
      </c>
      <c r="Z47" s="10">
        <v>45341</v>
      </c>
      <c r="AA47" s="10">
        <v>45352</v>
      </c>
      <c r="AB47" s="10">
        <v>45342</v>
      </c>
      <c r="AC47" s="9">
        <v>45688</v>
      </c>
      <c r="AD47" s="5">
        <v>16000</v>
      </c>
      <c r="AE47" s="5">
        <v>32000</v>
      </c>
      <c r="AF47" s="12">
        <v>0.05</v>
      </c>
      <c r="AG47" s="5" t="s">
        <v>60</v>
      </c>
      <c r="AH47" s="5"/>
      <c r="AI47" s="5">
        <v>27.1392655</v>
      </c>
      <c r="AJ47" s="5">
        <v>77.783291000000006</v>
      </c>
      <c r="AK47" s="35" t="str">
        <f t="shared" si="1"/>
        <v>Own</v>
      </c>
      <c r="AL47" s="5" t="s">
        <v>344</v>
      </c>
      <c r="AM47" s="5" t="s">
        <v>345</v>
      </c>
      <c r="AN47" s="19">
        <f ca="1">IF(ISBLANK(A47), "", VLOOKUP(AL47, [1]Leadership_Team_Operations!A:H, 8, FALSE))</f>
        <v>9817252392</v>
      </c>
      <c r="AO47" s="5" t="s">
        <v>102</v>
      </c>
      <c r="AP47" s="8" t="s">
        <v>103</v>
      </c>
      <c r="AQ47" s="19">
        <f ca="1">IF(ISBLANK(A47), "", VLOOKUP(AO47, [1]Leadership_Team_Operations!A:H, 8, FALSE))</f>
        <v>9355299355</v>
      </c>
      <c r="AR47" s="5" t="s">
        <v>104</v>
      </c>
      <c r="AS47" s="8" t="s">
        <v>105</v>
      </c>
      <c r="AT47" s="19">
        <f ca="1">IF(ISBLANK(A47), "", VLOOKUP(AR47, [1]Leadership_Team_Operations!A:H, 8, FALSE))</f>
        <v>9518481091</v>
      </c>
      <c r="AU47" s="5"/>
      <c r="AV47" s="5"/>
      <c r="AW47" s="5"/>
      <c r="AX47" s="5"/>
      <c r="AY47" s="25" t="s">
        <v>361</v>
      </c>
      <c r="AZ47" s="5" t="s">
        <v>62</v>
      </c>
      <c r="BA47" s="7">
        <v>27.2</v>
      </c>
      <c r="BB47" s="7">
        <v>78</v>
      </c>
      <c r="BC47" s="2">
        <v>22.51</v>
      </c>
      <c r="BD47" s="21">
        <f>VLOOKUP(D:D,[1]HR_Coordinates!B:C,2,0)</f>
        <v>27.138827599999999</v>
      </c>
      <c r="BE47" s="21">
        <f>VLOOKUP(D:D,[1]HR_Coordinates!B:D,3,0)</f>
        <v>77.779289000000006</v>
      </c>
      <c r="BF47" s="5">
        <f>VLOOKUP(D:D,[1]FinLib_BRanchMaster!E:G,3,0)</f>
        <v>27.138849</v>
      </c>
      <c r="BG47" s="5">
        <f>VLOOKUP(D:D,[1]FinLib_BRanchMaster!E:H,4,0)</f>
        <v>77.779398</v>
      </c>
      <c r="BH47" s="5">
        <f>VLOOKUP(D:D,[1]Spotways!A:I,9,0)</f>
        <v>27.138827599999999</v>
      </c>
      <c r="BI47" s="5">
        <f>VLOOKUP(D:D,[1]Spotways!A:J,10,0)</f>
        <v>77.779289000000006</v>
      </c>
    </row>
    <row r="48" spans="1:61" ht="41.4" x14ac:dyDescent="0.3">
      <c r="A48" s="5">
        <f t="shared" si="2"/>
        <v>46</v>
      </c>
      <c r="B48" s="35" t="s">
        <v>61</v>
      </c>
      <c r="C48" s="5" t="s">
        <v>64</v>
      </c>
      <c r="D48" s="5" t="s">
        <v>384</v>
      </c>
      <c r="E48" s="5" t="s">
        <v>385</v>
      </c>
      <c r="F48" s="5" t="s">
        <v>148</v>
      </c>
      <c r="G48" s="5" t="s">
        <v>147</v>
      </c>
      <c r="H48" s="5" t="s">
        <v>149</v>
      </c>
      <c r="I48" s="5" t="s">
        <v>147</v>
      </c>
      <c r="J48" s="5" t="s">
        <v>150</v>
      </c>
      <c r="K48" s="5" t="s">
        <v>151</v>
      </c>
      <c r="L48" s="5" t="s">
        <v>152</v>
      </c>
      <c r="M48" s="5" t="s">
        <v>151</v>
      </c>
      <c r="N48" s="5" t="s">
        <v>151</v>
      </c>
      <c r="O48" s="5" t="str">
        <f t="shared" si="0"/>
        <v>B146-Shahpur</v>
      </c>
      <c r="P48" s="5" t="s">
        <v>386</v>
      </c>
      <c r="Q48" s="5"/>
      <c r="R48" s="5">
        <v>585223</v>
      </c>
      <c r="S48" s="5" t="s">
        <v>151</v>
      </c>
      <c r="T48" s="5" t="s">
        <v>205</v>
      </c>
      <c r="U48" s="16" t="s">
        <v>387</v>
      </c>
      <c r="V48" s="37">
        <v>7093014817</v>
      </c>
      <c r="W48" s="5" t="s">
        <v>157</v>
      </c>
      <c r="X48" s="5">
        <v>1000</v>
      </c>
      <c r="Y48" s="10">
        <v>45341</v>
      </c>
      <c r="Z48" s="10">
        <v>45341</v>
      </c>
      <c r="AA48" s="10">
        <v>45352</v>
      </c>
      <c r="AB48" s="10">
        <v>45342</v>
      </c>
      <c r="AC48" s="9">
        <v>45688</v>
      </c>
      <c r="AD48" s="5">
        <v>10000</v>
      </c>
      <c r="AE48" s="5">
        <v>20000</v>
      </c>
      <c r="AF48" s="12">
        <v>0.05</v>
      </c>
      <c r="AG48" s="5" t="s">
        <v>60</v>
      </c>
      <c r="AH48" s="5"/>
      <c r="AI48" s="5">
        <v>16.713650000000001</v>
      </c>
      <c r="AJ48" s="5">
        <v>76.831249999999997</v>
      </c>
      <c r="AK48" s="35" t="str">
        <f t="shared" si="1"/>
        <v>Own</v>
      </c>
      <c r="AL48" s="5" t="s">
        <v>388</v>
      </c>
      <c r="AM48" s="16" t="s">
        <v>161</v>
      </c>
      <c r="AN48" s="19" t="e">
        <f ca="1">IF(ISBLANK(A48), "", VLOOKUP(AL48, [1]Leadership_Team_Operations!A:H, 8, FALSE))</f>
        <v>#N/A</v>
      </c>
      <c r="AO48" s="5" t="s">
        <v>160</v>
      </c>
      <c r="AP48" s="16" t="s">
        <v>161</v>
      </c>
      <c r="AQ48" s="19">
        <f ca="1">IF(ISBLANK(A48), "", VLOOKUP(AO48, [1]Leadership_Team_Operations!A:H, 8, FALSE))</f>
        <v>9620029202</v>
      </c>
      <c r="AR48" s="7" t="s">
        <v>162</v>
      </c>
      <c r="AS48" s="16" t="s">
        <v>163</v>
      </c>
      <c r="AT48" s="19">
        <f ca="1">IF(ISBLANK(A48), "", VLOOKUP(AR48, [1]Leadership_Team_Operations!A:H, 8, FALSE))</f>
        <v>7760967688</v>
      </c>
      <c r="AU48" s="5"/>
      <c r="AV48" s="5"/>
      <c r="AW48" s="5"/>
      <c r="AX48" s="5"/>
      <c r="AY48" s="25" t="s">
        <v>199</v>
      </c>
      <c r="AZ48" s="5" t="s">
        <v>107</v>
      </c>
      <c r="BA48" s="7">
        <v>16.758665499999999</v>
      </c>
      <c r="BB48" s="7">
        <v>77.122840699999998</v>
      </c>
      <c r="BC48" s="2">
        <v>31.49</v>
      </c>
      <c r="BD48" s="21">
        <f>VLOOKUP(D:D,[1]HR_Coordinates!B:C,2,0)</f>
        <v>16.713650000000001</v>
      </c>
      <c r="BE48" s="21">
        <f>VLOOKUP(D:D,[1]HR_Coordinates!B:D,3,0)</f>
        <v>76.831249999999997</v>
      </c>
      <c r="BF48" s="5">
        <f>VLOOKUP(D:D,[1]FinLib_BRanchMaster!E:G,3,0)</f>
        <v>16.692340999999999</v>
      </c>
      <c r="BG48" s="5">
        <f>VLOOKUP(D:D,[1]FinLib_BRanchMaster!E:H,4,0)</f>
        <v>76.848215999999994</v>
      </c>
      <c r="BH48" s="5">
        <f>VLOOKUP(D:D,[1]Spotways!A:I,9,0)</f>
        <v>16.713650000000001</v>
      </c>
      <c r="BI48" s="5">
        <f>VLOOKUP(D:D,[1]Spotways!A:J,10,0)</f>
        <v>76.831249999999997</v>
      </c>
    </row>
    <row r="49" spans="1:61" ht="69" x14ac:dyDescent="0.3">
      <c r="A49" s="5">
        <f t="shared" si="2"/>
        <v>47</v>
      </c>
      <c r="B49" s="35" t="s">
        <v>61</v>
      </c>
      <c r="C49" s="5" t="s">
        <v>64</v>
      </c>
      <c r="D49" s="5" t="s">
        <v>389</v>
      </c>
      <c r="E49" s="5" t="s">
        <v>390</v>
      </c>
      <c r="F49" s="5" t="s">
        <v>245</v>
      </c>
      <c r="G49" s="5" t="s">
        <v>246</v>
      </c>
      <c r="H49" s="5" t="s">
        <v>247</v>
      </c>
      <c r="I49" s="5" t="s">
        <v>248</v>
      </c>
      <c r="J49" s="5" t="s">
        <v>150</v>
      </c>
      <c r="K49" s="5" t="s">
        <v>151</v>
      </c>
      <c r="L49" s="5" t="s">
        <v>152</v>
      </c>
      <c r="M49" s="5" t="s">
        <v>151</v>
      </c>
      <c r="N49" s="5" t="s">
        <v>151</v>
      </c>
      <c r="O49" s="5" t="str">
        <f t="shared" si="0"/>
        <v>B147-Ranebennur</v>
      </c>
      <c r="P49" s="5" t="s">
        <v>391</v>
      </c>
      <c r="Q49" s="5"/>
      <c r="R49" s="5">
        <v>585115</v>
      </c>
      <c r="S49" s="5" t="s">
        <v>151</v>
      </c>
      <c r="T49" s="5" t="s">
        <v>244</v>
      </c>
      <c r="U49" s="16" t="s">
        <v>392</v>
      </c>
      <c r="V49" s="37">
        <v>7093013819</v>
      </c>
      <c r="W49" s="5" t="s">
        <v>157</v>
      </c>
      <c r="X49" s="18">
        <v>1700</v>
      </c>
      <c r="Y49" s="10">
        <v>45339</v>
      </c>
      <c r="Z49" s="10">
        <v>45339</v>
      </c>
      <c r="AA49" s="10">
        <v>45474</v>
      </c>
      <c r="AB49" s="10">
        <v>45474</v>
      </c>
      <c r="AC49" s="9">
        <v>45808</v>
      </c>
      <c r="AD49" s="5">
        <v>16000</v>
      </c>
      <c r="AE49" s="5">
        <v>18000</v>
      </c>
      <c r="AF49" s="12">
        <v>0.05</v>
      </c>
      <c r="AG49" s="5" t="s">
        <v>60</v>
      </c>
      <c r="AH49" s="5"/>
      <c r="AI49" s="5">
        <v>14.607483</v>
      </c>
      <c r="AJ49" s="5">
        <v>75.636269999999996</v>
      </c>
      <c r="AK49" s="35" t="str">
        <f t="shared" si="1"/>
        <v>Own</v>
      </c>
      <c r="AL49" s="5" t="s">
        <v>251</v>
      </c>
      <c r="AM49" s="5" t="s">
        <v>252</v>
      </c>
      <c r="AN49" s="19">
        <f ca="1">IF(ISBLANK(A49), "", VLOOKUP(AL49, [1]Leadership_Team_Operations!A:H, 8, FALSE))</f>
        <v>8152947316</v>
      </c>
      <c r="AO49" s="5" t="s">
        <v>160</v>
      </c>
      <c r="AP49" s="16" t="s">
        <v>161</v>
      </c>
      <c r="AQ49" s="19">
        <f ca="1">IF(ISBLANK(A49), "", VLOOKUP(AO49, [1]Leadership_Team_Operations!A:H, 8, FALSE))</f>
        <v>9620029202</v>
      </c>
      <c r="AR49" s="7" t="s">
        <v>162</v>
      </c>
      <c r="AS49" s="16" t="s">
        <v>163</v>
      </c>
      <c r="AT49" s="19">
        <f ca="1">IF(ISBLANK(A49), "", VLOOKUP(AR49, [1]Leadership_Team_Operations!A:H, 8, FALSE))</f>
        <v>7760967688</v>
      </c>
      <c r="AU49" s="5"/>
      <c r="AV49" s="5"/>
      <c r="AW49" s="5"/>
      <c r="AX49" s="5"/>
      <c r="AY49" s="25" t="s">
        <v>361</v>
      </c>
      <c r="AZ49" s="5" t="s">
        <v>62</v>
      </c>
      <c r="BA49" s="7">
        <v>14.66</v>
      </c>
      <c r="BB49" s="7">
        <v>75.430000000000007</v>
      </c>
      <c r="BC49" s="2">
        <v>22.97</v>
      </c>
      <c r="BD49" s="21">
        <f>VLOOKUP(D:D,[1]HR_Coordinates!B:C,2,0)</f>
        <v>14.607483</v>
      </c>
      <c r="BE49" s="21">
        <f>VLOOKUP(D:D,[1]HR_Coordinates!B:D,3,0)</f>
        <v>75.636269999999996</v>
      </c>
      <c r="BF49" s="5">
        <f>VLOOKUP(D:D,[1]FinLib_BRanchMaster!E:G,3,0)</f>
        <v>14.607494000000001</v>
      </c>
      <c r="BG49" s="5">
        <f>VLOOKUP(D:D,[1]FinLib_BRanchMaster!E:H,4,0)</f>
        <v>75.636339000000007</v>
      </c>
      <c r="BH49" s="5">
        <f>VLOOKUP(D:D,[1]Spotways!A:I,9,0)</f>
        <v>14.607483</v>
      </c>
      <c r="BI49" s="5">
        <f>VLOOKUP(D:D,[1]Spotways!A:J,10,0)</f>
        <v>75.636269999999996</v>
      </c>
    </row>
    <row r="50" spans="1:61" ht="69" x14ac:dyDescent="0.3">
      <c r="A50" s="5">
        <f t="shared" si="2"/>
        <v>48</v>
      </c>
      <c r="B50" s="35" t="s">
        <v>61</v>
      </c>
      <c r="C50" s="5" t="s">
        <v>64</v>
      </c>
      <c r="D50" s="5" t="s">
        <v>393</v>
      </c>
      <c r="E50" s="5" t="s">
        <v>394</v>
      </c>
      <c r="F50" s="5" t="s">
        <v>233</v>
      </c>
      <c r="G50" s="5" t="s">
        <v>175</v>
      </c>
      <c r="H50" s="5" t="s">
        <v>174</v>
      </c>
      <c r="I50" s="5" t="s">
        <v>175</v>
      </c>
      <c r="J50" s="5" t="s">
        <v>176</v>
      </c>
      <c r="K50" s="5" t="s">
        <v>177</v>
      </c>
      <c r="L50" s="5" t="s">
        <v>178</v>
      </c>
      <c r="M50" s="5" t="s">
        <v>177</v>
      </c>
      <c r="N50" s="5" t="s">
        <v>177</v>
      </c>
      <c r="O50" s="5" t="str">
        <f t="shared" si="0"/>
        <v>B148-Sahebganj</v>
      </c>
      <c r="P50" s="5" t="s">
        <v>395</v>
      </c>
      <c r="Q50" s="5"/>
      <c r="R50" s="5">
        <v>843125</v>
      </c>
      <c r="S50" s="5" t="s">
        <v>177</v>
      </c>
      <c r="T50" s="13" t="s">
        <v>175</v>
      </c>
      <c r="U50" s="8" t="s">
        <v>396</v>
      </c>
      <c r="V50" s="37">
        <v>9154181406</v>
      </c>
      <c r="W50" s="5" t="s">
        <v>78</v>
      </c>
      <c r="X50" s="5">
        <v>1200</v>
      </c>
      <c r="Y50" s="9">
        <v>45338</v>
      </c>
      <c r="Z50" s="9">
        <v>45338</v>
      </c>
      <c r="AA50" s="10">
        <v>45352</v>
      </c>
      <c r="AB50" s="10">
        <v>45342</v>
      </c>
      <c r="AC50" s="39">
        <v>45688</v>
      </c>
      <c r="AD50" s="5">
        <v>13000</v>
      </c>
      <c r="AE50" s="5">
        <v>26000</v>
      </c>
      <c r="AF50" s="12">
        <v>0.05</v>
      </c>
      <c r="AG50" s="5" t="s">
        <v>60</v>
      </c>
      <c r="AH50" s="5"/>
      <c r="AI50" s="5">
        <v>26.302396000000002</v>
      </c>
      <c r="AJ50" s="5">
        <v>84.925219999999996</v>
      </c>
      <c r="AK50" s="35" t="str">
        <f t="shared" si="1"/>
        <v>Own</v>
      </c>
      <c r="AL50" s="5" t="s">
        <v>237</v>
      </c>
      <c r="AM50" s="5" t="s">
        <v>238</v>
      </c>
      <c r="AN50" s="19">
        <f ca="1">IF(ISBLANK(A50), "", VLOOKUP(AL50, [1]Leadership_Team_Operations!A:H, 8, FALSE))</f>
        <v>9006682847</v>
      </c>
      <c r="AO50" s="5" t="s">
        <v>183</v>
      </c>
      <c r="AP50" s="8" t="s">
        <v>184</v>
      </c>
      <c r="AQ50" s="19">
        <f ca="1">IF(ISBLANK(A50), "", VLOOKUP(AO50, [1]Leadership_Team_Operations!A:H, 8, FALSE))</f>
        <v>9031071809</v>
      </c>
      <c r="AR50" s="5" t="s">
        <v>185</v>
      </c>
      <c r="AS50" s="16" t="s">
        <v>186</v>
      </c>
      <c r="AT50" s="19">
        <f ca="1">IF(ISBLANK(A50), "", VLOOKUP(AR50, [1]Leadership_Team_Operations!A:H, 8, FALSE))</f>
        <v>8210486845</v>
      </c>
      <c r="AU50" s="5"/>
      <c r="AV50" s="5"/>
      <c r="AW50" s="5"/>
      <c r="AX50" s="5"/>
      <c r="AY50" s="34" t="s">
        <v>397</v>
      </c>
      <c r="AZ50" s="5" t="s">
        <v>62</v>
      </c>
      <c r="BA50" s="7">
        <v>26.1</v>
      </c>
      <c r="BB50" s="7">
        <v>85.4</v>
      </c>
      <c r="BC50" s="2">
        <v>52.48</v>
      </c>
      <c r="BD50" s="21">
        <f>VLOOKUP(D:D,[1]HR_Coordinates!B:C,2,0)</f>
        <v>26.302309999999999</v>
      </c>
      <c r="BE50" s="21">
        <f>VLOOKUP(D:D,[1]HR_Coordinates!B:D,3,0)</f>
        <v>84.925210000000007</v>
      </c>
      <c r="BF50" s="5">
        <f>VLOOKUP(D:D,[1]FinLib_BRanchMaster!E:G,3,0)</f>
        <v>26.302434000000002</v>
      </c>
      <c r="BG50" s="5">
        <f>VLOOKUP(D:D,[1]FinLib_BRanchMaster!E:H,4,0)</f>
        <v>84.925123999999997</v>
      </c>
      <c r="BH50" s="5">
        <f>VLOOKUP(D:D,[1]Spotways!A:I,9,0)</f>
        <v>26.302309999999999</v>
      </c>
      <c r="BI50" s="5">
        <f>VLOOKUP(D:D,[1]Spotways!A:J,10,0)</f>
        <v>84.925210000000007</v>
      </c>
    </row>
    <row r="51" spans="1:61" ht="55.2" x14ac:dyDescent="0.3">
      <c r="A51" s="7">
        <f t="shared" si="2"/>
        <v>49</v>
      </c>
      <c r="B51" s="35" t="s">
        <v>61</v>
      </c>
      <c r="C51" s="7" t="s">
        <v>64</v>
      </c>
      <c r="D51" s="5" t="s">
        <v>398</v>
      </c>
      <c r="E51" s="7" t="s">
        <v>399</v>
      </c>
      <c r="F51" s="5" t="s">
        <v>173</v>
      </c>
      <c r="G51" s="5" t="s">
        <v>172</v>
      </c>
      <c r="H51" s="5" t="s">
        <v>174</v>
      </c>
      <c r="I51" s="5" t="s">
        <v>175</v>
      </c>
      <c r="J51" s="7" t="s">
        <v>176</v>
      </c>
      <c r="K51" s="7" t="s">
        <v>177</v>
      </c>
      <c r="L51" s="7" t="s">
        <v>178</v>
      </c>
      <c r="M51" s="7" t="s">
        <v>177</v>
      </c>
      <c r="N51" s="7" t="s">
        <v>177</v>
      </c>
      <c r="O51" s="7" t="str">
        <f t="shared" si="0"/>
        <v>B149-Rosera</v>
      </c>
      <c r="P51" s="7" t="s">
        <v>400</v>
      </c>
      <c r="Q51" s="7"/>
      <c r="R51" s="7">
        <v>848210</v>
      </c>
      <c r="S51" s="7" t="s">
        <v>177</v>
      </c>
      <c r="T51" s="7" t="s">
        <v>401</v>
      </c>
      <c r="U51" s="8" t="s">
        <v>402</v>
      </c>
      <c r="V51" s="37">
        <v>7093011602</v>
      </c>
      <c r="W51" s="7" t="s">
        <v>78</v>
      </c>
      <c r="X51" s="5">
        <v>1100</v>
      </c>
      <c r="Y51" s="9">
        <v>45342</v>
      </c>
      <c r="Z51" s="9">
        <v>45342</v>
      </c>
      <c r="AA51" s="10">
        <v>45536</v>
      </c>
      <c r="AB51" s="10">
        <v>45536</v>
      </c>
      <c r="AC51" s="39">
        <v>45869</v>
      </c>
      <c r="AD51" s="5">
        <v>12000</v>
      </c>
      <c r="AE51" s="5">
        <v>24000</v>
      </c>
      <c r="AF51" s="12">
        <v>0.05</v>
      </c>
      <c r="AG51" s="5" t="s">
        <v>60</v>
      </c>
      <c r="AH51" s="7"/>
      <c r="AI51" s="5">
        <v>25.751524</v>
      </c>
      <c r="AJ51" s="5">
        <v>86.030597999999998</v>
      </c>
      <c r="AK51" s="35" t="str">
        <f t="shared" si="1"/>
        <v>Own</v>
      </c>
      <c r="AL51" s="5" t="s">
        <v>181</v>
      </c>
      <c r="AM51" s="1" t="s">
        <v>182</v>
      </c>
      <c r="AN51" s="19">
        <f ca="1">IF(ISBLANK(A51), "", VLOOKUP(AL51, [1]Leadership_Team_Operations!A:H, 8, FALSE))</f>
        <v>9570768237</v>
      </c>
      <c r="AO51" s="5" t="s">
        <v>183</v>
      </c>
      <c r="AP51" s="8" t="s">
        <v>184</v>
      </c>
      <c r="AQ51" s="19">
        <f ca="1">IF(ISBLANK(A51), "", VLOOKUP(AO51, [1]Leadership_Team_Operations!A:H, 8, FALSE))</f>
        <v>9031071809</v>
      </c>
      <c r="AR51" s="5" t="s">
        <v>185</v>
      </c>
      <c r="AS51" s="16" t="s">
        <v>186</v>
      </c>
      <c r="AT51" s="19">
        <f ca="1">IF(ISBLANK(A51), "", VLOOKUP(AR51, [1]Leadership_Team_Operations!A:H, 8, FALSE))</f>
        <v>8210486845</v>
      </c>
      <c r="AU51" s="5"/>
      <c r="AV51" s="5"/>
      <c r="AW51" s="5"/>
      <c r="AX51" s="5"/>
      <c r="AY51" s="25" t="s">
        <v>361</v>
      </c>
      <c r="AZ51" s="5" t="s">
        <v>62</v>
      </c>
      <c r="BA51" s="7">
        <v>25.55</v>
      </c>
      <c r="BB51" s="7">
        <v>85.5</v>
      </c>
      <c r="BC51" s="2">
        <v>57.77</v>
      </c>
      <c r="BD51" s="21">
        <f>VLOOKUP(D:D,[1]HR_Coordinates!B:C,2,0)</f>
        <v>25.751524</v>
      </c>
      <c r="BE51" s="21">
        <f>VLOOKUP(D:D,[1]HR_Coordinates!B:D,3,0)</f>
        <v>86.030597999999998</v>
      </c>
      <c r="BF51" s="5">
        <f>VLOOKUP(D:D,[1]FinLib_BRanchMaster!E:G,3,0)</f>
        <v>25.764240000000001</v>
      </c>
      <c r="BG51" s="5">
        <f>VLOOKUP(D:D,[1]FinLib_BRanchMaster!E:H,4,0)</f>
        <v>86.015327999999997</v>
      </c>
      <c r="BH51" s="5">
        <f>VLOOKUP(D:D,[1]Spotways!A:I,9,0)</f>
        <v>25.752852000000001</v>
      </c>
      <c r="BI51" s="5">
        <f>VLOOKUP(D:D,[1]Spotways!A:J,10,0)</f>
        <v>86.036925999999994</v>
      </c>
    </row>
    <row r="52" spans="1:61" ht="55.2" x14ac:dyDescent="0.3">
      <c r="A52" s="7">
        <f t="shared" si="2"/>
        <v>50</v>
      </c>
      <c r="B52" s="35" t="s">
        <v>61</v>
      </c>
      <c r="C52" s="7" t="s">
        <v>64</v>
      </c>
      <c r="D52" s="5" t="s">
        <v>403</v>
      </c>
      <c r="E52" s="7" t="s">
        <v>404</v>
      </c>
      <c r="F52" s="5" t="s">
        <v>233</v>
      </c>
      <c r="G52" s="5" t="s">
        <v>175</v>
      </c>
      <c r="H52" s="5" t="s">
        <v>174</v>
      </c>
      <c r="I52" s="5" t="s">
        <v>175</v>
      </c>
      <c r="J52" s="7" t="s">
        <v>176</v>
      </c>
      <c r="K52" s="7" t="s">
        <v>177</v>
      </c>
      <c r="L52" s="7" t="s">
        <v>178</v>
      </c>
      <c r="M52" s="7" t="s">
        <v>177</v>
      </c>
      <c r="N52" s="7" t="s">
        <v>177</v>
      </c>
      <c r="O52" s="7" t="str">
        <f t="shared" si="0"/>
        <v>B150-Sheohar</v>
      </c>
      <c r="P52" s="7" t="s">
        <v>405</v>
      </c>
      <c r="Q52" s="7"/>
      <c r="R52" s="7">
        <v>843329</v>
      </c>
      <c r="S52" s="7" t="s">
        <v>177</v>
      </c>
      <c r="T52" s="7" t="s">
        <v>404</v>
      </c>
      <c r="U52" s="8" t="s">
        <v>406</v>
      </c>
      <c r="V52" s="37">
        <v>7093011326</v>
      </c>
      <c r="W52" s="7" t="s">
        <v>78</v>
      </c>
      <c r="X52" s="5">
        <v>1500</v>
      </c>
      <c r="Y52" s="9">
        <v>45335</v>
      </c>
      <c r="Z52" s="9">
        <v>45335</v>
      </c>
      <c r="AA52" s="10">
        <v>45352</v>
      </c>
      <c r="AB52" s="10">
        <v>45337</v>
      </c>
      <c r="AC52" s="39">
        <v>45688</v>
      </c>
      <c r="AD52" s="5">
        <v>12000</v>
      </c>
      <c r="AE52" s="5">
        <v>24000</v>
      </c>
      <c r="AF52" s="12">
        <v>0.05</v>
      </c>
      <c r="AG52" s="5" t="s">
        <v>60</v>
      </c>
      <c r="AH52" s="7"/>
      <c r="AI52" s="5">
        <v>26.304220000000001</v>
      </c>
      <c r="AJ52" s="5">
        <v>85.174769999999995</v>
      </c>
      <c r="AK52" s="35" t="str">
        <f t="shared" si="1"/>
        <v>Own</v>
      </c>
      <c r="AL52" s="5" t="s">
        <v>237</v>
      </c>
      <c r="AM52" s="5" t="s">
        <v>238</v>
      </c>
      <c r="AN52" s="19">
        <f ca="1">IF(ISBLANK(A52), "", VLOOKUP(AL52, [1]Leadership_Team_Operations!A:H, 8, FALSE))</f>
        <v>9006682847</v>
      </c>
      <c r="AO52" s="5" t="s">
        <v>183</v>
      </c>
      <c r="AP52" s="8" t="s">
        <v>184</v>
      </c>
      <c r="AQ52" s="19">
        <f ca="1">IF(ISBLANK(A52), "", VLOOKUP(AO52, [1]Leadership_Team_Operations!A:H, 8, FALSE))</f>
        <v>9031071809</v>
      </c>
      <c r="AR52" s="5" t="s">
        <v>185</v>
      </c>
      <c r="AS52" s="16" t="s">
        <v>186</v>
      </c>
      <c r="AT52" s="19">
        <f ca="1">IF(ISBLANK(A52), "", VLOOKUP(AR52, [1]Leadership_Team_Operations!A:H, 8, FALSE))</f>
        <v>8210486845</v>
      </c>
      <c r="AU52" s="5"/>
      <c r="AV52" s="5"/>
      <c r="AW52" s="5"/>
      <c r="AX52" s="5"/>
      <c r="AY52" s="34"/>
      <c r="AZ52" s="5" t="s">
        <v>62</v>
      </c>
      <c r="BA52" s="7">
        <v>26.51</v>
      </c>
      <c r="BB52" s="7">
        <v>85.29</v>
      </c>
      <c r="BC52" s="2">
        <v>25.53</v>
      </c>
      <c r="BD52" s="21">
        <f>VLOOKUP(D:D,[1]HR_Coordinates!B:C,2,0)</f>
        <v>26.51174</v>
      </c>
      <c r="BE52" s="21">
        <f>VLOOKUP(D:D,[1]HR_Coordinates!B:D,3,0)</f>
        <v>85.296760000000006</v>
      </c>
      <c r="BF52" s="5">
        <f>VLOOKUP(D:D,[1]FinLib_BRanchMaster!E:G,3,0)</f>
        <v>26.511811000000002</v>
      </c>
      <c r="BG52" s="5">
        <f>VLOOKUP(D:D,[1]FinLib_BRanchMaster!E:H,4,0)</f>
        <v>85.296870999999996</v>
      </c>
      <c r="BH52" s="5">
        <f>VLOOKUP(D:D,[1]Spotways!A:I,9,0)</f>
        <v>26.51174</v>
      </c>
      <c r="BI52" s="5">
        <f>VLOOKUP(D:D,[1]Spotways!A:J,10,0)</f>
        <v>85.296760000000006</v>
      </c>
    </row>
    <row r="53" spans="1:61" ht="55.2" x14ac:dyDescent="0.3">
      <c r="A53" s="7">
        <f t="shared" si="2"/>
        <v>51</v>
      </c>
      <c r="B53" s="35" t="s">
        <v>61</v>
      </c>
      <c r="C53" s="7" t="s">
        <v>64</v>
      </c>
      <c r="D53" s="5" t="s">
        <v>407</v>
      </c>
      <c r="E53" s="7" t="s">
        <v>408</v>
      </c>
      <c r="F53" s="5" t="s">
        <v>233</v>
      </c>
      <c r="G53" s="5" t="s">
        <v>175</v>
      </c>
      <c r="H53" s="5" t="s">
        <v>174</v>
      </c>
      <c r="I53" s="5" t="s">
        <v>175</v>
      </c>
      <c r="J53" s="7" t="s">
        <v>176</v>
      </c>
      <c r="K53" s="7" t="s">
        <v>177</v>
      </c>
      <c r="L53" s="7" t="s">
        <v>178</v>
      </c>
      <c r="M53" s="7" t="s">
        <v>177</v>
      </c>
      <c r="N53" s="7" t="s">
        <v>177</v>
      </c>
      <c r="O53" s="7" t="str">
        <f t="shared" si="0"/>
        <v>B151-Kanti</v>
      </c>
      <c r="P53" s="7" t="s">
        <v>409</v>
      </c>
      <c r="Q53" s="7"/>
      <c r="R53" s="7">
        <v>843109</v>
      </c>
      <c r="S53" s="7" t="s">
        <v>177</v>
      </c>
      <c r="T53" s="13" t="s">
        <v>175</v>
      </c>
      <c r="U53" s="8" t="s">
        <v>410</v>
      </c>
      <c r="V53" s="37">
        <v>7093013256</v>
      </c>
      <c r="W53" s="7" t="s">
        <v>78</v>
      </c>
      <c r="X53" s="7">
        <v>1320</v>
      </c>
      <c r="Y53" s="43">
        <v>45334</v>
      </c>
      <c r="Z53" s="43">
        <v>45334</v>
      </c>
      <c r="AA53" s="10">
        <v>45352</v>
      </c>
      <c r="AB53" s="43">
        <v>45335</v>
      </c>
      <c r="AC53" s="9">
        <v>45688</v>
      </c>
      <c r="AD53" s="7">
        <v>12000</v>
      </c>
      <c r="AE53" s="7">
        <v>24000</v>
      </c>
      <c r="AF53" s="12">
        <v>0.05</v>
      </c>
      <c r="AG53" s="5" t="s">
        <v>60</v>
      </c>
      <c r="AH53" s="7"/>
      <c r="AI53" s="7">
        <v>26.211639999999999</v>
      </c>
      <c r="AJ53" s="7">
        <v>85.294561999999999</v>
      </c>
      <c r="AK53" s="35" t="str">
        <f t="shared" si="1"/>
        <v>Own</v>
      </c>
      <c r="AL53" s="5" t="s">
        <v>237</v>
      </c>
      <c r="AM53" s="5" t="s">
        <v>238</v>
      </c>
      <c r="AN53" s="19">
        <f ca="1">IF(ISBLANK(A53), "", VLOOKUP(AL53, [1]Leadership_Team_Operations!A:H, 8, FALSE))</f>
        <v>9006682847</v>
      </c>
      <c r="AO53" s="5" t="s">
        <v>183</v>
      </c>
      <c r="AP53" s="8" t="s">
        <v>184</v>
      </c>
      <c r="AQ53" s="19">
        <f ca="1">IF(ISBLANK(A53), "", VLOOKUP(AO53, [1]Leadership_Team_Operations!A:H, 8, FALSE))</f>
        <v>9031071809</v>
      </c>
      <c r="AR53" s="5" t="s">
        <v>185</v>
      </c>
      <c r="AS53" s="16" t="s">
        <v>186</v>
      </c>
      <c r="AT53" s="19">
        <f ca="1">IF(ISBLANK(A53), "", VLOOKUP(AR53, [1]Leadership_Team_Operations!A:H, 8, FALSE))</f>
        <v>8210486845</v>
      </c>
      <c r="AU53" s="5"/>
      <c r="AV53" s="5"/>
      <c r="AW53" s="5"/>
      <c r="AX53" s="5"/>
      <c r="AY53" s="34"/>
      <c r="AZ53" s="5" t="s">
        <v>62</v>
      </c>
      <c r="BA53" s="7">
        <v>26.1</v>
      </c>
      <c r="BB53" s="7">
        <v>85.4</v>
      </c>
      <c r="BC53" s="2">
        <v>16.25</v>
      </c>
      <c r="BD53" s="21">
        <f>VLOOKUP(D:D,[1]HR_Coordinates!B:C,2,0)</f>
        <v>26.211639999999999</v>
      </c>
      <c r="BE53" s="21">
        <f>VLOOKUP(D:D,[1]HR_Coordinates!B:D,3,0)</f>
        <v>85.294561999999999</v>
      </c>
      <c r="BF53" s="5">
        <f>VLOOKUP(D:D,[1]FinLib_BRanchMaster!E:G,3,0)</f>
        <v>26.211660999999999</v>
      </c>
      <c r="BG53" s="5">
        <f>VLOOKUP(D:D,[1]FinLib_BRanchMaster!E:H,4,0)</f>
        <v>85.294358000000003</v>
      </c>
      <c r="BH53" s="5">
        <f>VLOOKUP(D:D,[1]Spotways!A:I,9,0)</f>
        <v>26.211639999999999</v>
      </c>
      <c r="BI53" s="5">
        <f>VLOOKUP(D:D,[1]Spotways!A:J,10,0)</f>
        <v>85.294561999999999</v>
      </c>
    </row>
    <row r="54" spans="1:61" ht="55.2" x14ac:dyDescent="0.3">
      <c r="A54" s="7">
        <f t="shared" si="2"/>
        <v>52</v>
      </c>
      <c r="B54" s="6" t="s">
        <v>63</v>
      </c>
      <c r="C54" s="7" t="s">
        <v>64</v>
      </c>
      <c r="D54" s="5" t="s">
        <v>411</v>
      </c>
      <c r="E54" s="7" t="s">
        <v>412</v>
      </c>
      <c r="F54" s="7" t="s">
        <v>190</v>
      </c>
      <c r="G54" s="7" t="s">
        <v>189</v>
      </c>
      <c r="H54" s="7" t="s">
        <v>69</v>
      </c>
      <c r="I54" s="7" t="s">
        <v>66</v>
      </c>
      <c r="J54" s="7" t="s">
        <v>70</v>
      </c>
      <c r="K54" s="7" t="s">
        <v>71</v>
      </c>
      <c r="L54" s="7" t="s">
        <v>72</v>
      </c>
      <c r="M54" s="7" t="s">
        <v>73</v>
      </c>
      <c r="N54" s="7" t="s">
        <v>73</v>
      </c>
      <c r="O54" s="7" t="str">
        <f t="shared" si="0"/>
        <v>B152-Gosaiganj</v>
      </c>
      <c r="P54" s="7" t="s">
        <v>413</v>
      </c>
      <c r="Q54" s="5"/>
      <c r="R54" s="5">
        <v>224141</v>
      </c>
      <c r="S54" s="5" t="s">
        <v>75</v>
      </c>
      <c r="T54" s="5" t="s">
        <v>76</v>
      </c>
      <c r="U54" s="8" t="s">
        <v>414</v>
      </c>
      <c r="V54" s="5">
        <v>7093015056</v>
      </c>
      <c r="W54" s="7" t="s">
        <v>78</v>
      </c>
      <c r="X54" s="5">
        <v>1200</v>
      </c>
      <c r="Y54" s="5"/>
      <c r="Z54" s="10">
        <v>45352</v>
      </c>
      <c r="AA54" s="10">
        <v>45352</v>
      </c>
      <c r="AB54" s="10">
        <v>45352</v>
      </c>
      <c r="AC54" s="9">
        <v>45688</v>
      </c>
      <c r="AD54" s="5">
        <v>12000</v>
      </c>
      <c r="AE54" s="5">
        <v>24000</v>
      </c>
      <c r="AF54" s="12">
        <v>0.05</v>
      </c>
      <c r="AG54" s="5" t="s">
        <v>60</v>
      </c>
      <c r="AH54" s="5"/>
      <c r="AI54" s="5">
        <v>26.578476999999999</v>
      </c>
      <c r="AJ54" s="5">
        <v>82.372033999999999</v>
      </c>
      <c r="AK54" s="6" t="str">
        <f t="shared" si="1"/>
        <v>Suryodaya Bank</v>
      </c>
      <c r="AL54" s="13" t="s">
        <v>193</v>
      </c>
      <c r="AM54" s="13" t="s">
        <v>194</v>
      </c>
      <c r="AN54" s="19">
        <f ca="1">IF(ISBLANK(A54), "", VLOOKUP(AL54, [1]Leadership_Team_Operations!A:H, 8, FALSE))</f>
        <v>7355696588</v>
      </c>
      <c r="AO54" s="13" t="s">
        <v>81</v>
      </c>
      <c r="AP54" s="8" t="s">
        <v>82</v>
      </c>
      <c r="AQ54" s="19">
        <f ca="1">IF(ISBLANK(A54), "", VLOOKUP(AO54, [1]Leadership_Team_Operations!A:H, 8, FALSE))</f>
        <v>6393234100</v>
      </c>
      <c r="AR54" s="7" t="s">
        <v>83</v>
      </c>
      <c r="AS54" s="16" t="s">
        <v>84</v>
      </c>
      <c r="AT54" s="19">
        <f ca="1">IF(ISBLANK(A54), "", VLOOKUP(AR54, [1]Leadership_Team_Operations!A:H, 8, FALSE))</f>
        <v>9936104036</v>
      </c>
      <c r="AU54" s="5">
        <v>982</v>
      </c>
      <c r="AV54" s="5" t="s">
        <v>415</v>
      </c>
      <c r="AW54" s="5"/>
      <c r="AX54" s="5"/>
      <c r="AY54" s="34"/>
      <c r="AZ54" s="5" t="s">
        <v>62</v>
      </c>
      <c r="BA54" s="5">
        <v>26.773675999999998</v>
      </c>
      <c r="BB54" s="5">
        <v>82.123377599999998</v>
      </c>
      <c r="BC54" s="2">
        <v>32.869999999999997</v>
      </c>
      <c r="BD54" s="21">
        <f>VLOOKUP(D:D,[1]HR_Coordinates!B:C,2,0)</f>
        <v>26.578476999999999</v>
      </c>
      <c r="BE54" s="21">
        <f>VLOOKUP(D:D,[1]HR_Coordinates!B:D,3,0)</f>
        <v>82.372033999999999</v>
      </c>
      <c r="BF54" s="5">
        <f>VLOOKUP(D:D,[1]FinLib_BRanchMaster!E:G,3,0)</f>
        <v>25.04213</v>
      </c>
      <c r="BG54" s="5">
        <f>VLOOKUP(D:D,[1]FinLib_BRanchMaster!E:H,4,0)</f>
        <v>78.422792999999999</v>
      </c>
      <c r="BH54" s="5">
        <f>VLOOKUP(D:D,[1]Spotways!A:I,9,0)</f>
        <v>26.578476999999999</v>
      </c>
      <c r="BI54" s="5">
        <f>VLOOKUP(D:D,[1]Spotways!A:J,10,0)</f>
        <v>82.372033999999999</v>
      </c>
    </row>
    <row r="55" spans="1:61" ht="41.4" x14ac:dyDescent="0.3">
      <c r="A55" s="7">
        <f t="shared" si="2"/>
        <v>53</v>
      </c>
      <c r="B55" s="35" t="s">
        <v>61</v>
      </c>
      <c r="C55" s="7" t="s">
        <v>64</v>
      </c>
      <c r="D55" s="5" t="s">
        <v>416</v>
      </c>
      <c r="E55" s="7" t="s">
        <v>235</v>
      </c>
      <c r="F55" s="5" t="s">
        <v>233</v>
      </c>
      <c r="G55" s="5" t="s">
        <v>175</v>
      </c>
      <c r="H55" s="5" t="s">
        <v>174</v>
      </c>
      <c r="I55" s="5" t="s">
        <v>175</v>
      </c>
      <c r="J55" s="7" t="s">
        <v>176</v>
      </c>
      <c r="K55" s="7" t="s">
        <v>177</v>
      </c>
      <c r="L55" s="7" t="s">
        <v>178</v>
      </c>
      <c r="M55" s="7" t="s">
        <v>177</v>
      </c>
      <c r="N55" s="7" t="s">
        <v>177</v>
      </c>
      <c r="O55" s="7" t="str">
        <f t="shared" si="0"/>
        <v>B153-Sitamarhi</v>
      </c>
      <c r="P55" s="7" t="s">
        <v>417</v>
      </c>
      <c r="Q55" s="5"/>
      <c r="R55" s="5">
        <v>843302</v>
      </c>
      <c r="S55" s="7" t="s">
        <v>177</v>
      </c>
      <c r="T55" s="5" t="s">
        <v>235</v>
      </c>
      <c r="U55" s="8" t="s">
        <v>418</v>
      </c>
      <c r="V55" s="37">
        <v>7093014882</v>
      </c>
      <c r="W55" s="7" t="s">
        <v>78</v>
      </c>
      <c r="X55" s="5">
        <v>1400</v>
      </c>
      <c r="Y55" s="5"/>
      <c r="Z55" s="10">
        <v>45352</v>
      </c>
      <c r="AA55" s="10">
        <v>45352</v>
      </c>
      <c r="AB55" s="10">
        <v>45352</v>
      </c>
      <c r="AC55" s="9">
        <v>45688</v>
      </c>
      <c r="AD55" s="5">
        <v>14000</v>
      </c>
      <c r="AE55" s="5">
        <v>28000</v>
      </c>
      <c r="AF55" s="12">
        <v>0.05</v>
      </c>
      <c r="AG55" s="5" t="s">
        <v>60</v>
      </c>
      <c r="AH55" s="5"/>
      <c r="AI55" s="5">
        <v>26.609735000000001</v>
      </c>
      <c r="AJ55" s="5">
        <v>85.526381999999998</v>
      </c>
      <c r="AK55" s="35" t="str">
        <f t="shared" si="1"/>
        <v>Own</v>
      </c>
      <c r="AL55" s="5" t="s">
        <v>237</v>
      </c>
      <c r="AM55" s="5" t="s">
        <v>238</v>
      </c>
      <c r="AN55" s="19">
        <f ca="1">IF(ISBLANK(A55), "", VLOOKUP(AL55, [1]Leadership_Team_Operations!A:H, 8, FALSE))</f>
        <v>9006682847</v>
      </c>
      <c r="AO55" s="5" t="s">
        <v>183</v>
      </c>
      <c r="AP55" s="8" t="s">
        <v>184</v>
      </c>
      <c r="AQ55" s="19">
        <f ca="1">IF(ISBLANK(A55), "", VLOOKUP(AO55, [1]Leadership_Team_Operations!A:H, 8, FALSE))</f>
        <v>9031071809</v>
      </c>
      <c r="AR55" s="5" t="s">
        <v>185</v>
      </c>
      <c r="AS55" s="16" t="s">
        <v>186</v>
      </c>
      <c r="AT55" s="19">
        <f ca="1">IF(ISBLANK(A55), "", VLOOKUP(AR55, [1]Leadership_Team_Operations!A:H, 8, FALSE))</f>
        <v>8210486845</v>
      </c>
      <c r="AU55" s="5"/>
      <c r="AV55" s="5"/>
      <c r="AW55" s="5"/>
      <c r="AX55" s="5"/>
      <c r="AY55" s="25" t="s">
        <v>361</v>
      </c>
      <c r="AZ55" s="5" t="s">
        <v>62</v>
      </c>
      <c r="BA55" s="7">
        <v>26.56</v>
      </c>
      <c r="BB55" s="7">
        <v>85.48</v>
      </c>
      <c r="BC55" s="2">
        <v>7.19</v>
      </c>
      <c r="BD55" s="21">
        <f>VLOOKUP(D:D,[1]HR_Coordinates!B:C,2,0)</f>
        <v>26.609735000000001</v>
      </c>
      <c r="BE55" s="21">
        <f>VLOOKUP(D:D,[1]HR_Coordinates!B:D,3,0)</f>
        <v>85.526381999999998</v>
      </c>
      <c r="BF55" s="5">
        <f>VLOOKUP(D:D,[1]FinLib_BRanchMaster!E:G,3,0)</f>
        <v>26.609649999999998</v>
      </c>
      <c r="BG55" s="5">
        <f>VLOOKUP(D:D,[1]FinLib_BRanchMaster!E:H,4,0)</f>
        <v>85.526314999999997</v>
      </c>
      <c r="BH55" s="5">
        <f>VLOOKUP(D:D,[1]Spotways!A:I,9,0)</f>
        <v>26.609735000000001</v>
      </c>
      <c r="BI55" s="5">
        <f>VLOOKUP(D:D,[1]Spotways!A:J,10,0)</f>
        <v>85.526381999999998</v>
      </c>
    </row>
    <row r="56" spans="1:61" ht="55.2" x14ac:dyDescent="0.3">
      <c r="A56" s="7">
        <f t="shared" si="2"/>
        <v>54</v>
      </c>
      <c r="B56" s="6" t="s">
        <v>63</v>
      </c>
      <c r="C56" s="7" t="s">
        <v>64</v>
      </c>
      <c r="D56" s="5" t="s">
        <v>419</v>
      </c>
      <c r="E56" s="7" t="s">
        <v>90</v>
      </c>
      <c r="F56" s="7" t="s">
        <v>89</v>
      </c>
      <c r="G56" s="7" t="s">
        <v>90</v>
      </c>
      <c r="H56" s="5" t="s">
        <v>91</v>
      </c>
      <c r="I56" s="5" t="s">
        <v>92</v>
      </c>
      <c r="J56" s="5" t="s">
        <v>93</v>
      </c>
      <c r="K56" s="5" t="s">
        <v>94</v>
      </c>
      <c r="L56" s="5" t="s">
        <v>72</v>
      </c>
      <c r="M56" s="5" t="s">
        <v>73</v>
      </c>
      <c r="N56" s="5" t="s">
        <v>73</v>
      </c>
      <c r="O56" s="7" t="str">
        <f t="shared" si="0"/>
        <v>B154-Shikarpur</v>
      </c>
      <c r="P56" s="7" t="s">
        <v>420</v>
      </c>
      <c r="Q56" s="5"/>
      <c r="R56" s="5">
        <v>203395</v>
      </c>
      <c r="S56" s="5" t="s">
        <v>75</v>
      </c>
      <c r="T56" s="5" t="s">
        <v>421</v>
      </c>
      <c r="U56" s="16" t="s">
        <v>422</v>
      </c>
      <c r="V56" s="5">
        <v>7093013991</v>
      </c>
      <c r="W56" s="7" t="s">
        <v>78</v>
      </c>
      <c r="X56" s="47">
        <v>1996</v>
      </c>
      <c r="Y56" s="5"/>
      <c r="Z56" s="10">
        <v>45352</v>
      </c>
      <c r="AA56" s="10">
        <v>45536</v>
      </c>
      <c r="AB56" s="10">
        <v>45536</v>
      </c>
      <c r="AC56" s="9">
        <v>45869</v>
      </c>
      <c r="AD56" s="5">
        <v>16000</v>
      </c>
      <c r="AE56" s="5">
        <v>32000</v>
      </c>
      <c r="AF56" s="12">
        <v>0.05</v>
      </c>
      <c r="AG56" s="5" t="s">
        <v>60</v>
      </c>
      <c r="AH56" s="5"/>
      <c r="AI56" s="5">
        <v>28.279236999999998</v>
      </c>
      <c r="AJ56" s="5">
        <v>78.019042999999996</v>
      </c>
      <c r="AK56" s="6" t="str">
        <f t="shared" si="1"/>
        <v>Suryodaya Bank</v>
      </c>
      <c r="AL56" s="5" t="s">
        <v>100</v>
      </c>
      <c r="AM56" s="5" t="s">
        <v>101</v>
      </c>
      <c r="AN56" s="19">
        <f ca="1">IF(ISBLANK(A56), "", VLOOKUP(AL56, [1]Leadership_Team_Operations!A:H, 8, FALSE))</f>
        <v>9012387198</v>
      </c>
      <c r="AO56" s="5" t="s">
        <v>102</v>
      </c>
      <c r="AP56" s="8" t="s">
        <v>103</v>
      </c>
      <c r="AQ56" s="19">
        <f ca="1">IF(ISBLANK(A56), "", VLOOKUP(AO56, [1]Leadership_Team_Operations!A:H, 8, FALSE))</f>
        <v>9355299355</v>
      </c>
      <c r="AR56" s="5" t="s">
        <v>104</v>
      </c>
      <c r="AS56" s="8" t="s">
        <v>105</v>
      </c>
      <c r="AT56" s="19">
        <f ca="1">IF(ISBLANK(A56), "", VLOOKUP(AR56, [1]Leadership_Team_Operations!A:H, 8, FALSE))</f>
        <v>9518481091</v>
      </c>
      <c r="AU56" s="5">
        <v>983</v>
      </c>
      <c r="AV56" s="5" t="s">
        <v>423</v>
      </c>
      <c r="AW56" s="5"/>
      <c r="AX56" s="5"/>
      <c r="AY56" s="48" t="s">
        <v>424</v>
      </c>
      <c r="AZ56" s="5" t="s">
        <v>62</v>
      </c>
      <c r="BA56" s="7">
        <v>28.3</v>
      </c>
      <c r="BB56" s="7">
        <v>77.900000000000006</v>
      </c>
      <c r="BC56" s="2">
        <v>11.9</v>
      </c>
      <c r="BD56" s="21">
        <f>VLOOKUP(D:D,[1]HR_Coordinates!B:C,2,0)</f>
        <v>28.279236999999998</v>
      </c>
      <c r="BE56" s="21">
        <f>VLOOKUP(D:D,[1]HR_Coordinates!B:D,3,0)</f>
        <v>78.019042999999996</v>
      </c>
      <c r="BF56" s="5">
        <f>VLOOKUP(D:D,[1]FinLib_BRanchMaster!E:G,3,0)</f>
        <v>0</v>
      </c>
      <c r="BG56" s="5">
        <f>VLOOKUP(D:D,[1]FinLib_BRanchMaster!E:H,4,0)</f>
        <v>0</v>
      </c>
      <c r="BH56" s="5">
        <f>VLOOKUP(D:D,[1]Spotways!A:I,9,0)</f>
        <v>28.279236999999998</v>
      </c>
      <c r="BI56" s="5">
        <f>VLOOKUP(D:D,[1]Spotways!A:J,10,0)</f>
        <v>78.019042999999996</v>
      </c>
    </row>
    <row r="57" spans="1:61" ht="55.2" x14ac:dyDescent="0.3">
      <c r="A57" s="7">
        <f t="shared" si="2"/>
        <v>55</v>
      </c>
      <c r="B57" s="35" t="s">
        <v>61</v>
      </c>
      <c r="C57" s="7" t="s">
        <v>64</v>
      </c>
      <c r="D57" s="5" t="s">
        <v>425</v>
      </c>
      <c r="E57" s="5" t="s">
        <v>401</v>
      </c>
      <c r="F57" s="5" t="s">
        <v>173</v>
      </c>
      <c r="G57" s="5" t="s">
        <v>172</v>
      </c>
      <c r="H57" s="5" t="s">
        <v>174</v>
      </c>
      <c r="I57" s="5" t="s">
        <v>175</v>
      </c>
      <c r="J57" s="7" t="s">
        <v>176</v>
      </c>
      <c r="K57" s="7" t="s">
        <v>177</v>
      </c>
      <c r="L57" s="7" t="s">
        <v>178</v>
      </c>
      <c r="M57" s="7" t="s">
        <v>177</v>
      </c>
      <c r="N57" s="7" t="s">
        <v>177</v>
      </c>
      <c r="O57" s="7" t="str">
        <f t="shared" si="0"/>
        <v>B155-Samastipur</v>
      </c>
      <c r="P57" s="7" t="s">
        <v>426</v>
      </c>
      <c r="Q57" s="7"/>
      <c r="R57" s="7">
        <v>848101</v>
      </c>
      <c r="S57" s="7" t="s">
        <v>177</v>
      </c>
      <c r="T57" s="7" t="s">
        <v>401</v>
      </c>
      <c r="U57" s="8" t="s">
        <v>427</v>
      </c>
      <c r="V57" s="5">
        <v>7093013792</v>
      </c>
      <c r="W57" s="7" t="s">
        <v>78</v>
      </c>
      <c r="X57" s="7">
        <v>1500</v>
      </c>
      <c r="Y57" s="10">
        <v>45358</v>
      </c>
      <c r="Z57" s="10">
        <v>45358</v>
      </c>
      <c r="AA57" s="10">
        <v>45383</v>
      </c>
      <c r="AB57" s="9">
        <v>45363</v>
      </c>
      <c r="AC57" s="9">
        <v>45716</v>
      </c>
      <c r="AD57" s="7">
        <v>14000</v>
      </c>
      <c r="AE57" s="7">
        <v>28000</v>
      </c>
      <c r="AF57" s="12">
        <v>0.05</v>
      </c>
      <c r="AG57" s="5" t="s">
        <v>60</v>
      </c>
      <c r="AH57" s="7"/>
      <c r="AI57" s="7">
        <v>25.868067</v>
      </c>
      <c r="AJ57" s="7">
        <v>85.794195999999999</v>
      </c>
      <c r="AK57" s="35" t="str">
        <f t="shared" si="1"/>
        <v>Own</v>
      </c>
      <c r="AL57" s="5" t="s">
        <v>181</v>
      </c>
      <c r="AM57" s="1" t="s">
        <v>182</v>
      </c>
      <c r="AN57" s="19">
        <f ca="1">IF(ISBLANK(A57), "", VLOOKUP(AL57, [1]Leadership_Team_Operations!A:H, 8, FALSE))</f>
        <v>9570768237</v>
      </c>
      <c r="AO57" s="5" t="s">
        <v>183</v>
      </c>
      <c r="AP57" s="8" t="s">
        <v>184</v>
      </c>
      <c r="AQ57" s="19">
        <f ca="1">IF(ISBLANK(A57), "", VLOOKUP(AO57, [1]Leadership_Team_Operations!A:H, 8, FALSE))</f>
        <v>9031071809</v>
      </c>
      <c r="AR57" s="5" t="s">
        <v>185</v>
      </c>
      <c r="AS57" s="16" t="s">
        <v>186</v>
      </c>
      <c r="AT57" s="19">
        <f ca="1">IF(ISBLANK(A57), "", VLOOKUP(AR57, [1]Leadership_Team_Operations!A:H, 8, FALSE))</f>
        <v>8210486845</v>
      </c>
      <c r="AU57" s="5"/>
      <c r="AV57" s="5"/>
      <c r="AW57" s="5"/>
      <c r="AX57" s="5"/>
      <c r="AY57" s="25" t="s">
        <v>361</v>
      </c>
      <c r="AZ57" s="5" t="s">
        <v>62</v>
      </c>
      <c r="BA57" s="7">
        <v>25.55</v>
      </c>
      <c r="BB57" s="7">
        <v>85.5</v>
      </c>
      <c r="BC57" s="2">
        <v>45.97</v>
      </c>
      <c r="BD57" s="21">
        <f>VLOOKUP(D:D,[1]HR_Coordinates!B:C,2,0)</f>
        <v>25.868067</v>
      </c>
      <c r="BE57" s="21">
        <f>VLOOKUP(D:D,[1]HR_Coordinates!B:D,3,0)</f>
        <v>85.794195999999999</v>
      </c>
      <c r="BF57" s="5">
        <f>VLOOKUP(D:D,[1]FinLib_BRanchMaster!E:G,3,0)</f>
        <v>25.867989000000001</v>
      </c>
      <c r="BG57" s="5">
        <f>VLOOKUP(D:D,[1]FinLib_BRanchMaster!E:H,4,0)</f>
        <v>85.794167999999999</v>
      </c>
      <c r="BH57" s="5">
        <f>VLOOKUP(D:D,[1]Spotways!A:I,9,0)</f>
        <v>25.868067</v>
      </c>
      <c r="BI57" s="5">
        <f>VLOOKUP(D:D,[1]Spotways!A:J,10,0)</f>
        <v>85.794195999999999</v>
      </c>
    </row>
    <row r="58" spans="1:61" ht="55.2" x14ac:dyDescent="0.3">
      <c r="A58" s="7">
        <f t="shared" si="2"/>
        <v>56</v>
      </c>
      <c r="B58" s="6" t="s">
        <v>63</v>
      </c>
      <c r="C58" s="7" t="s">
        <v>64</v>
      </c>
      <c r="D58" s="5" t="s">
        <v>428</v>
      </c>
      <c r="E58" s="7" t="s">
        <v>429</v>
      </c>
      <c r="F58" s="7" t="s">
        <v>430</v>
      </c>
      <c r="G58" s="7" t="s">
        <v>429</v>
      </c>
      <c r="H58" s="5" t="s">
        <v>91</v>
      </c>
      <c r="I58" s="5" t="s">
        <v>92</v>
      </c>
      <c r="J58" s="5" t="s">
        <v>93</v>
      </c>
      <c r="K58" s="5" t="s">
        <v>94</v>
      </c>
      <c r="L58" s="5" t="s">
        <v>72</v>
      </c>
      <c r="M58" s="5" t="s">
        <v>73</v>
      </c>
      <c r="N58" s="5" t="s">
        <v>73</v>
      </c>
      <c r="O58" s="7" t="str">
        <f t="shared" si="0"/>
        <v>B156-Baraut</v>
      </c>
      <c r="P58" s="7" t="s">
        <v>431</v>
      </c>
      <c r="Q58" s="5"/>
      <c r="R58" s="5">
        <v>250611</v>
      </c>
      <c r="S58" s="5" t="s">
        <v>75</v>
      </c>
      <c r="T58" s="5" t="s">
        <v>432</v>
      </c>
      <c r="U58" s="8" t="s">
        <v>433</v>
      </c>
      <c r="V58" s="5">
        <v>7093015078</v>
      </c>
      <c r="W58" s="7" t="s">
        <v>78</v>
      </c>
      <c r="X58" s="5">
        <v>1650</v>
      </c>
      <c r="Y58" s="9">
        <v>45364</v>
      </c>
      <c r="Z58" s="9">
        <v>45364</v>
      </c>
      <c r="AA58" s="10">
        <v>45383</v>
      </c>
      <c r="AB58" s="10">
        <v>45365</v>
      </c>
      <c r="AC58" s="9">
        <v>45716</v>
      </c>
      <c r="AD58" s="5">
        <v>15000</v>
      </c>
      <c r="AE58" s="5">
        <v>30000</v>
      </c>
      <c r="AF58" s="12">
        <v>0.05</v>
      </c>
      <c r="AG58" s="5" t="s">
        <v>60</v>
      </c>
      <c r="AH58" s="5"/>
      <c r="AI58" s="5">
        <v>29.104465000000001</v>
      </c>
      <c r="AJ58" s="5">
        <v>77.257577999999995</v>
      </c>
      <c r="AK58" s="6" t="str">
        <f t="shared" si="1"/>
        <v>Suryodaya Bank</v>
      </c>
      <c r="AL58" s="7" t="s">
        <v>434</v>
      </c>
      <c r="AM58" s="40" t="s">
        <v>435</v>
      </c>
      <c r="AN58" s="19">
        <f ca="1">IF(ISBLANK(A58), "", VLOOKUP(AL58, [1]Leadership_Team_Operations!A:H, 8, FALSE))</f>
        <v>8708765652</v>
      </c>
      <c r="AO58" s="5" t="s">
        <v>102</v>
      </c>
      <c r="AP58" s="8" t="s">
        <v>103</v>
      </c>
      <c r="AQ58" s="19">
        <f ca="1">IF(ISBLANK(A58), "", VLOOKUP(AO58, [1]Leadership_Team_Operations!A:H, 8, FALSE))</f>
        <v>9355299355</v>
      </c>
      <c r="AR58" s="5" t="s">
        <v>104</v>
      </c>
      <c r="AS58" s="8" t="s">
        <v>105</v>
      </c>
      <c r="AT58" s="19">
        <f ca="1">IF(ISBLANK(A58), "", VLOOKUP(AR58, [1]Leadership_Team_Operations!A:H, 8, FALSE))</f>
        <v>9518481091</v>
      </c>
      <c r="AU58" s="5">
        <v>984</v>
      </c>
      <c r="AV58" s="5" t="s">
        <v>436</v>
      </c>
      <c r="AW58" s="5"/>
      <c r="AX58" s="5"/>
      <c r="AY58" s="34"/>
      <c r="AZ58" s="5" t="s">
        <v>62</v>
      </c>
      <c r="BA58" s="7">
        <v>29.05</v>
      </c>
      <c r="BB58" s="7">
        <v>77.33</v>
      </c>
      <c r="BC58" s="2">
        <v>9.2799999999999994</v>
      </c>
      <c r="BD58" s="21">
        <f>VLOOKUP(D:D,[1]HR_Coordinates!B:C,2,0)</f>
        <v>29.104465000000001</v>
      </c>
      <c r="BE58" s="21">
        <f>VLOOKUP(D:D,[1]HR_Coordinates!B:D,3,0)</f>
        <v>77.257577999999995</v>
      </c>
      <c r="BF58" s="5">
        <f>VLOOKUP(D:D,[1]FinLib_BRanchMaster!E:G,3,0)</f>
        <v>28.009170999999998</v>
      </c>
      <c r="BG58" s="5">
        <f>VLOOKUP(D:D,[1]FinLib_BRanchMaster!E:H,4,0)</f>
        <v>79.147897999999998</v>
      </c>
      <c r="BH58" s="5">
        <f>VLOOKUP(D:D,[1]Spotways!A:I,9,0)</f>
        <v>29.104465000000001</v>
      </c>
      <c r="BI58" s="5">
        <f>VLOOKUP(D:D,[1]Spotways!A:J,10,0)</f>
        <v>77.257577999999995</v>
      </c>
    </row>
    <row r="59" spans="1:61" ht="69" x14ac:dyDescent="0.3">
      <c r="A59" s="7">
        <f t="shared" si="2"/>
        <v>57</v>
      </c>
      <c r="B59" s="6" t="s">
        <v>63</v>
      </c>
      <c r="C59" s="7" t="s">
        <v>64</v>
      </c>
      <c r="D59" s="5" t="s">
        <v>437</v>
      </c>
      <c r="E59" s="7" t="s">
        <v>438</v>
      </c>
      <c r="F59" s="5" t="s">
        <v>439</v>
      </c>
      <c r="G59" s="5" t="s">
        <v>438</v>
      </c>
      <c r="H59" s="5" t="s">
        <v>91</v>
      </c>
      <c r="I59" s="5" t="s">
        <v>92</v>
      </c>
      <c r="J59" s="5" t="s">
        <v>93</v>
      </c>
      <c r="K59" s="5" t="s">
        <v>94</v>
      </c>
      <c r="L59" s="5" t="s">
        <v>72</v>
      </c>
      <c r="M59" s="5" t="s">
        <v>73</v>
      </c>
      <c r="N59" s="5" t="s">
        <v>73</v>
      </c>
      <c r="O59" s="7" t="str">
        <f t="shared" si="0"/>
        <v>B157-Mawana</v>
      </c>
      <c r="P59" s="7" t="s">
        <v>440</v>
      </c>
      <c r="Q59" s="5"/>
      <c r="R59" s="13">
        <v>250401</v>
      </c>
      <c r="S59" s="5" t="s">
        <v>75</v>
      </c>
      <c r="T59" s="5" t="s">
        <v>441</v>
      </c>
      <c r="U59" s="8" t="s">
        <v>442</v>
      </c>
      <c r="V59" s="5">
        <v>9281021191</v>
      </c>
      <c r="W59" s="7" t="s">
        <v>78</v>
      </c>
      <c r="X59" s="5">
        <v>1653</v>
      </c>
      <c r="Y59" s="9">
        <v>45365</v>
      </c>
      <c r="Z59" s="9">
        <v>45365</v>
      </c>
      <c r="AA59" s="10">
        <v>45383</v>
      </c>
      <c r="AB59" s="10">
        <v>45366</v>
      </c>
      <c r="AC59" s="9">
        <v>45716</v>
      </c>
      <c r="AD59" s="5">
        <v>18000</v>
      </c>
      <c r="AE59" s="5">
        <v>36000</v>
      </c>
      <c r="AF59" s="12">
        <v>0.05</v>
      </c>
      <c r="AG59" s="5" t="s">
        <v>60</v>
      </c>
      <c r="AH59" s="5"/>
      <c r="AI59" s="5">
        <v>29.101761</v>
      </c>
      <c r="AJ59" s="5">
        <v>77.912351999999998</v>
      </c>
      <c r="AK59" s="6" t="str">
        <f t="shared" si="1"/>
        <v>Suryodaya Bank</v>
      </c>
      <c r="AL59" s="7" t="s">
        <v>443</v>
      </c>
      <c r="AM59" s="1" t="s">
        <v>444</v>
      </c>
      <c r="AN59" s="19">
        <f ca="1">IF(ISBLANK(A59), "", VLOOKUP(AL59, [1]Leadership_Team_Operations!A:H, 8, FALSE))</f>
        <v>8954026329</v>
      </c>
      <c r="AO59" s="5" t="s">
        <v>102</v>
      </c>
      <c r="AP59" s="8" t="s">
        <v>103</v>
      </c>
      <c r="AQ59" s="19">
        <f ca="1">IF(ISBLANK(A59), "", VLOOKUP(AO59, [1]Leadership_Team_Operations!A:H, 8, FALSE))</f>
        <v>9355299355</v>
      </c>
      <c r="AR59" s="5" t="s">
        <v>104</v>
      </c>
      <c r="AS59" s="8" t="s">
        <v>105</v>
      </c>
      <c r="AT59" s="19">
        <f ca="1">IF(ISBLANK(A59), "", VLOOKUP(AR59, [1]Leadership_Team_Operations!A:H, 8, FALSE))</f>
        <v>9518481091</v>
      </c>
      <c r="AU59" s="5">
        <v>985</v>
      </c>
      <c r="AV59" s="5" t="s">
        <v>445</v>
      </c>
      <c r="AW59" s="5"/>
      <c r="AX59" s="5"/>
      <c r="AY59" s="34"/>
      <c r="AZ59" s="5" t="s">
        <v>62</v>
      </c>
      <c r="BA59" s="7">
        <v>29</v>
      </c>
      <c r="BB59" s="7">
        <v>77.7</v>
      </c>
      <c r="BC59" s="2">
        <v>23.56</v>
      </c>
      <c r="BD59" s="21">
        <f>VLOOKUP(D:D,[1]HR_Coordinates!B:C,2,0)</f>
        <v>29.101761</v>
      </c>
      <c r="BE59" s="21">
        <f>VLOOKUP(D:D,[1]HR_Coordinates!B:D,3,0)</f>
        <v>77.912351999999998</v>
      </c>
      <c r="BF59" s="5">
        <f>VLOOKUP(D:D,[1]FinLib_BRanchMaster!E:G,3,0)</f>
        <v>0</v>
      </c>
      <c r="BG59" s="5">
        <f>VLOOKUP(D:D,[1]FinLib_BRanchMaster!E:H,4,0)</f>
        <v>0</v>
      </c>
      <c r="BH59" s="5">
        <f>VLOOKUP(D:D,[1]Spotways!A:I,9,0)</f>
        <v>29.101761</v>
      </c>
      <c r="BI59" s="5">
        <f>VLOOKUP(D:D,[1]Spotways!A:J,10,0)</f>
        <v>77.912351999999998</v>
      </c>
    </row>
    <row r="60" spans="1:61" ht="55.2" x14ac:dyDescent="0.3">
      <c r="A60" s="7">
        <f t="shared" si="2"/>
        <v>58</v>
      </c>
      <c r="B60" s="35" t="s">
        <v>61</v>
      </c>
      <c r="C60" s="7" t="s">
        <v>64</v>
      </c>
      <c r="D60" s="5" t="s">
        <v>446</v>
      </c>
      <c r="E60" s="7" t="s">
        <v>447</v>
      </c>
      <c r="F60" s="5" t="s">
        <v>245</v>
      </c>
      <c r="G60" s="5" t="s">
        <v>246</v>
      </c>
      <c r="H60" s="5" t="s">
        <v>247</v>
      </c>
      <c r="I60" s="5" t="s">
        <v>248</v>
      </c>
      <c r="J60" s="5" t="s">
        <v>150</v>
      </c>
      <c r="K60" s="5" t="s">
        <v>151</v>
      </c>
      <c r="L60" s="5" t="s">
        <v>152</v>
      </c>
      <c r="M60" s="5" t="s">
        <v>151</v>
      </c>
      <c r="N60" s="5" t="s">
        <v>151</v>
      </c>
      <c r="O60" s="7" t="str">
        <f t="shared" si="0"/>
        <v>B158-Kittur</v>
      </c>
      <c r="P60" s="7" t="s">
        <v>448</v>
      </c>
      <c r="Q60" s="7"/>
      <c r="R60" s="13">
        <v>591115</v>
      </c>
      <c r="S60" s="7" t="s">
        <v>151</v>
      </c>
      <c r="T60" s="7" t="s">
        <v>304</v>
      </c>
      <c r="U60" s="16" t="s">
        <v>449</v>
      </c>
      <c r="V60" s="5">
        <v>7075167487</v>
      </c>
      <c r="W60" s="7" t="s">
        <v>157</v>
      </c>
      <c r="X60" s="5">
        <v>1937</v>
      </c>
      <c r="Y60" s="9">
        <v>45370</v>
      </c>
      <c r="Z60" s="9">
        <v>45370</v>
      </c>
      <c r="AA60" s="10">
        <v>45383</v>
      </c>
      <c r="AB60" s="9">
        <v>45371</v>
      </c>
      <c r="AC60" s="9">
        <v>45716</v>
      </c>
      <c r="AD60" s="5">
        <v>15000</v>
      </c>
      <c r="AE60" s="5">
        <v>30000</v>
      </c>
      <c r="AF60" s="12">
        <v>0.1</v>
      </c>
      <c r="AG60" s="5" t="s">
        <v>60</v>
      </c>
      <c r="AH60" s="5"/>
      <c r="AI60" s="5">
        <v>15.5932899</v>
      </c>
      <c r="AJ60" s="5">
        <v>74.770460400000005</v>
      </c>
      <c r="AK60" s="35" t="str">
        <f t="shared" si="1"/>
        <v>Own</v>
      </c>
      <c r="AL60" s="5" t="s">
        <v>251</v>
      </c>
      <c r="AM60" s="5" t="s">
        <v>252</v>
      </c>
      <c r="AN60" s="19">
        <f ca="1">IF(ISBLANK(A60), "", VLOOKUP(AL60, [1]Leadership_Team_Operations!A:H, 8, FALSE))</f>
        <v>8152947316</v>
      </c>
      <c r="AO60" s="5" t="s">
        <v>160</v>
      </c>
      <c r="AP60" s="16" t="s">
        <v>161</v>
      </c>
      <c r="AQ60" s="19">
        <f ca="1">IF(ISBLANK(A60), "", VLOOKUP(AO60, [1]Leadership_Team_Operations!A:H, 8, FALSE))</f>
        <v>9620029202</v>
      </c>
      <c r="AR60" s="7" t="s">
        <v>162</v>
      </c>
      <c r="AS60" s="16" t="s">
        <v>163</v>
      </c>
      <c r="AT60" s="19">
        <f ca="1">IF(ISBLANK(A60), "", VLOOKUP(AR60, [1]Leadership_Team_Operations!A:H, 8, FALSE))</f>
        <v>7760967688</v>
      </c>
      <c r="AU60" s="5"/>
      <c r="AV60" s="5"/>
      <c r="AW60" s="5"/>
      <c r="AX60" s="5"/>
      <c r="AY60" s="25" t="s">
        <v>361</v>
      </c>
      <c r="AZ60" s="5" t="s">
        <v>107</v>
      </c>
      <c r="BA60" s="7">
        <v>15.9</v>
      </c>
      <c r="BB60" s="7">
        <v>74.5</v>
      </c>
      <c r="BC60" s="2">
        <v>44.63</v>
      </c>
      <c r="BD60" s="21">
        <f>VLOOKUP(D:D,[1]HR_Coordinates!B:C,2,0)</f>
        <v>15.5932899</v>
      </c>
      <c r="BE60" s="21">
        <f>VLOOKUP(D:D,[1]HR_Coordinates!B:D,3,0)</f>
        <v>74.770460400000005</v>
      </c>
      <c r="BF60" s="5">
        <f>VLOOKUP(D:D,[1]FinLib_BRanchMaster!E:G,3,0)</f>
        <v>15.594206</v>
      </c>
      <c r="BG60" s="5">
        <f>VLOOKUP(D:D,[1]FinLib_BRanchMaster!E:H,4,0)</f>
        <v>74.778142000000003</v>
      </c>
      <c r="BH60" s="5">
        <f>VLOOKUP(D:D,[1]Spotways!A:I,9,0)</f>
        <v>15.594752</v>
      </c>
      <c r="BI60" s="5">
        <f>VLOOKUP(D:D,[1]Spotways!A:J,10,0)</f>
        <v>74.770820000000001</v>
      </c>
    </row>
    <row r="61" spans="1:61" ht="69" x14ac:dyDescent="0.3">
      <c r="A61" s="7">
        <f t="shared" si="2"/>
        <v>59</v>
      </c>
      <c r="B61" s="35" t="s">
        <v>61</v>
      </c>
      <c r="C61" s="7" t="s">
        <v>64</v>
      </c>
      <c r="D61" s="5" t="s">
        <v>450</v>
      </c>
      <c r="E61" s="7" t="s">
        <v>451</v>
      </c>
      <c r="F61" s="7" t="s">
        <v>89</v>
      </c>
      <c r="G61" s="7" t="s">
        <v>90</v>
      </c>
      <c r="H61" s="5" t="s">
        <v>91</v>
      </c>
      <c r="I61" s="5" t="s">
        <v>92</v>
      </c>
      <c r="J61" s="5" t="s">
        <v>93</v>
      </c>
      <c r="K61" s="5" t="s">
        <v>94</v>
      </c>
      <c r="L61" s="5" t="s">
        <v>72</v>
      </c>
      <c r="M61" s="5" t="s">
        <v>73</v>
      </c>
      <c r="N61" s="5" t="s">
        <v>73</v>
      </c>
      <c r="O61" s="7" t="str">
        <f t="shared" si="0"/>
        <v>B159-Fatehabad</v>
      </c>
      <c r="P61" s="49" t="s">
        <v>452</v>
      </c>
      <c r="Q61" s="5"/>
      <c r="R61" s="13">
        <v>283111</v>
      </c>
      <c r="S61" s="5" t="s">
        <v>75</v>
      </c>
      <c r="T61" s="5" t="s">
        <v>382</v>
      </c>
      <c r="U61" s="40" t="s">
        <v>453</v>
      </c>
      <c r="V61" s="7" t="s">
        <v>454</v>
      </c>
      <c r="W61" s="7" t="s">
        <v>78</v>
      </c>
      <c r="X61" s="18">
        <v>1620</v>
      </c>
      <c r="Y61" s="9"/>
      <c r="Z61" s="10">
        <v>45383</v>
      </c>
      <c r="AA61" s="50">
        <v>45597</v>
      </c>
      <c r="AB61" s="51">
        <v>45597</v>
      </c>
      <c r="AC61" s="52">
        <v>45930</v>
      </c>
      <c r="AD61" s="53">
        <v>16000</v>
      </c>
      <c r="AE61" s="53">
        <v>32000</v>
      </c>
      <c r="AF61" s="12">
        <v>0.05</v>
      </c>
      <c r="AG61" s="5" t="s">
        <v>60</v>
      </c>
      <c r="AH61" s="5"/>
      <c r="AI61" s="47">
        <v>27.031137999999999</v>
      </c>
      <c r="AJ61" s="53">
        <v>78.293274999999994</v>
      </c>
      <c r="AK61" s="35" t="str">
        <f t="shared" si="1"/>
        <v>Own</v>
      </c>
      <c r="AL61" s="5" t="s">
        <v>100</v>
      </c>
      <c r="AM61" s="5" t="s">
        <v>101</v>
      </c>
      <c r="AN61" s="19">
        <f ca="1">IF(ISBLANK(A61), "", VLOOKUP(AL61, [1]Leadership_Team_Operations!A:H, 8, FALSE))</f>
        <v>9012387198</v>
      </c>
      <c r="AO61" s="5" t="s">
        <v>102</v>
      </c>
      <c r="AP61" s="8" t="s">
        <v>103</v>
      </c>
      <c r="AQ61" s="19">
        <f ca="1">IF(ISBLANK(A61), "", VLOOKUP(AO61, [1]Leadership_Team_Operations!A:H, 8, FALSE))</f>
        <v>9355299355</v>
      </c>
      <c r="AR61" s="5" t="s">
        <v>104</v>
      </c>
      <c r="AS61" s="8" t="s">
        <v>105</v>
      </c>
      <c r="AT61" s="19">
        <f ca="1">IF(ISBLANK(A61), "", VLOOKUP(AR61, [1]Leadership_Team_Operations!A:H, 8, FALSE))</f>
        <v>9518481091</v>
      </c>
      <c r="AU61" s="5"/>
      <c r="AV61" s="5"/>
      <c r="AW61" s="5"/>
      <c r="AX61" s="5"/>
      <c r="AY61" s="25" t="s">
        <v>455</v>
      </c>
      <c r="AZ61" s="5" t="s">
        <v>62</v>
      </c>
      <c r="BA61" s="7">
        <v>27.2</v>
      </c>
      <c r="BB61" s="7">
        <v>78</v>
      </c>
      <c r="BC61" s="2">
        <v>36.4</v>
      </c>
      <c r="BD61" s="21">
        <f>VLOOKUP(D:D,[1]HR_Coordinates!B:C,2,0)</f>
        <v>27.021782000000002</v>
      </c>
      <c r="BE61" s="21">
        <f>VLOOKUP(D:D,[1]HR_Coordinates!B:D,3,0)</f>
        <v>78.308419999999998</v>
      </c>
      <c r="BF61" s="5">
        <f>VLOOKUP(D:D,[1]FinLib_BRanchMaster!E:G,3,0)</f>
        <v>27.021815</v>
      </c>
      <c r="BG61" s="5">
        <f>VLOOKUP(D:D,[1]FinLib_BRanchMaster!E:H,4,0)</f>
        <v>78.308195999999995</v>
      </c>
      <c r="BH61" s="5">
        <f>VLOOKUP(D:D,[1]Spotways!A:I,9,0)</f>
        <v>27.021782000000002</v>
      </c>
      <c r="BI61" s="5">
        <f>VLOOKUP(D:D,[1]Spotways!A:J,10,0)</f>
        <v>78.308419999999998</v>
      </c>
    </row>
    <row r="62" spans="1:61" ht="55.2" x14ac:dyDescent="0.3">
      <c r="A62" s="7">
        <f t="shared" si="2"/>
        <v>60</v>
      </c>
      <c r="B62" s="6" t="s">
        <v>63</v>
      </c>
      <c r="C62" s="7" t="s">
        <v>64</v>
      </c>
      <c r="D62" s="5" t="s">
        <v>456</v>
      </c>
      <c r="E62" s="7" t="s">
        <v>457</v>
      </c>
      <c r="F62" s="5" t="s">
        <v>341</v>
      </c>
      <c r="G62" s="5" t="s">
        <v>92</v>
      </c>
      <c r="H62" s="5" t="s">
        <v>91</v>
      </c>
      <c r="I62" s="5" t="s">
        <v>92</v>
      </c>
      <c r="J62" s="5" t="s">
        <v>93</v>
      </c>
      <c r="K62" s="5" t="s">
        <v>94</v>
      </c>
      <c r="L62" s="5" t="s">
        <v>72</v>
      </c>
      <c r="M62" s="5" t="s">
        <v>73</v>
      </c>
      <c r="N62" s="5" t="s">
        <v>73</v>
      </c>
      <c r="O62" s="7" t="str">
        <f t="shared" si="0"/>
        <v>B160-Siyana</v>
      </c>
      <c r="P62" s="7" t="s">
        <v>458</v>
      </c>
      <c r="Q62" s="5"/>
      <c r="R62" s="5">
        <v>203412</v>
      </c>
      <c r="S62" s="5" t="s">
        <v>75</v>
      </c>
      <c r="T62" s="5" t="s">
        <v>421</v>
      </c>
      <c r="U62" s="8" t="s">
        <v>459</v>
      </c>
      <c r="V62" s="37" t="s">
        <v>460</v>
      </c>
      <c r="W62" s="7" t="s">
        <v>78</v>
      </c>
      <c r="X62" s="5">
        <v>1885</v>
      </c>
      <c r="Y62" s="5"/>
      <c r="Z62" s="10">
        <v>45383</v>
      </c>
      <c r="AA62" s="10">
        <v>45383</v>
      </c>
      <c r="AB62" s="10">
        <v>45383</v>
      </c>
      <c r="AC62" s="9">
        <v>45716</v>
      </c>
      <c r="AD62" s="5">
        <v>15000</v>
      </c>
      <c r="AE62" s="5">
        <v>30000</v>
      </c>
      <c r="AF62" s="12">
        <v>0.05</v>
      </c>
      <c r="AG62" s="5" t="s">
        <v>60</v>
      </c>
      <c r="AH62" s="5"/>
      <c r="AI62" s="5">
        <v>28.732834</v>
      </c>
      <c r="AJ62" s="5">
        <v>78.283430999999993</v>
      </c>
      <c r="AK62" s="6" t="str">
        <f t="shared" si="1"/>
        <v>Suryodaya Bank</v>
      </c>
      <c r="AL62" s="5" t="s">
        <v>344</v>
      </c>
      <c r="AM62" s="5" t="s">
        <v>345</v>
      </c>
      <c r="AN62" s="19">
        <f ca="1">IF(ISBLANK(A62), "", VLOOKUP(AL62, [1]Leadership_Team_Operations!A:H, 8, FALSE))</f>
        <v>9817252392</v>
      </c>
      <c r="AO62" s="5" t="s">
        <v>102</v>
      </c>
      <c r="AP62" s="8" t="s">
        <v>103</v>
      </c>
      <c r="AQ62" s="19">
        <f ca="1">IF(ISBLANK(A62), "", VLOOKUP(AO62, [1]Leadership_Team_Operations!A:H, 8, FALSE))</f>
        <v>9355299355</v>
      </c>
      <c r="AR62" s="5" t="s">
        <v>104</v>
      </c>
      <c r="AS62" s="8" t="s">
        <v>105</v>
      </c>
      <c r="AT62" s="19">
        <f ca="1">IF(ISBLANK(A62), "", VLOOKUP(AR62, [1]Leadership_Team_Operations!A:H, 8, FALSE))</f>
        <v>9518481091</v>
      </c>
      <c r="AU62" s="5">
        <v>989</v>
      </c>
      <c r="AV62" s="5" t="s">
        <v>461</v>
      </c>
      <c r="AW62" s="5"/>
      <c r="AX62" s="5"/>
      <c r="AY62" s="26" t="s">
        <v>462</v>
      </c>
      <c r="AZ62" s="5" t="s">
        <v>62</v>
      </c>
      <c r="BA62" s="7">
        <v>28.3</v>
      </c>
      <c r="BB62" s="7">
        <v>77.900000000000006</v>
      </c>
      <c r="BC62" s="2">
        <v>60.91</v>
      </c>
      <c r="BD62" s="21">
        <f>VLOOKUP(D:D,[1]HR_Coordinates!B:C,2,0)</f>
        <v>28.625475000000002</v>
      </c>
      <c r="BE62" s="21">
        <f>VLOOKUP(D:D,[1]HR_Coordinates!B:D,3,0)</f>
        <v>78.065696700000004</v>
      </c>
      <c r="BF62" s="5">
        <f>VLOOKUP(D:D,[1]FinLib_BRanchMaster!E:G,3,0)</f>
        <v>0</v>
      </c>
      <c r="BG62" s="5">
        <f>VLOOKUP(D:D,[1]FinLib_BRanchMaster!E:H,4,0)</f>
        <v>0</v>
      </c>
      <c r="BH62" s="5">
        <f>VLOOKUP(D:D,[1]Spotways!A:I,9,0)</f>
        <v>28.625475000000002</v>
      </c>
      <c r="BI62" s="5">
        <f>VLOOKUP(D:D,[1]Spotways!A:J,10,0)</f>
        <v>78.065696700000004</v>
      </c>
    </row>
    <row r="63" spans="1:61" ht="55.2" x14ac:dyDescent="0.3">
      <c r="A63" s="7">
        <f t="shared" si="2"/>
        <v>61</v>
      </c>
      <c r="B63" s="6" t="s">
        <v>63</v>
      </c>
      <c r="C63" s="7" t="s">
        <v>64</v>
      </c>
      <c r="D63" s="5" t="s">
        <v>463</v>
      </c>
      <c r="E63" s="5" t="s">
        <v>464</v>
      </c>
      <c r="F63" s="5" t="s">
        <v>226</v>
      </c>
      <c r="G63" s="5" t="s">
        <v>225</v>
      </c>
      <c r="H63" s="5" t="s">
        <v>91</v>
      </c>
      <c r="I63" s="5" t="s">
        <v>92</v>
      </c>
      <c r="J63" s="5" t="s">
        <v>93</v>
      </c>
      <c r="K63" s="5" t="s">
        <v>94</v>
      </c>
      <c r="L63" s="5" t="s">
        <v>72</v>
      </c>
      <c r="M63" s="5" t="s">
        <v>73</v>
      </c>
      <c r="N63" s="5" t="s">
        <v>73</v>
      </c>
      <c r="O63" s="7" t="str">
        <f t="shared" si="0"/>
        <v>B161-Meerganj</v>
      </c>
      <c r="P63" s="7" t="s">
        <v>465</v>
      </c>
      <c r="Q63" s="7"/>
      <c r="R63" s="7">
        <v>243504</v>
      </c>
      <c r="S63" s="5" t="s">
        <v>75</v>
      </c>
      <c r="T63" s="7" t="s">
        <v>466</v>
      </c>
      <c r="U63" s="7" t="s">
        <v>467</v>
      </c>
      <c r="V63" s="37" t="s">
        <v>460</v>
      </c>
      <c r="W63" s="7" t="s">
        <v>78</v>
      </c>
      <c r="X63" s="5">
        <v>800</v>
      </c>
      <c r="Y63" s="10">
        <v>45390</v>
      </c>
      <c r="Z63" s="10">
        <v>45390</v>
      </c>
      <c r="AA63" s="17">
        <v>45413</v>
      </c>
      <c r="AB63" s="9">
        <v>45392</v>
      </c>
      <c r="AC63" s="9">
        <v>45747</v>
      </c>
      <c r="AD63" s="5">
        <v>17000</v>
      </c>
      <c r="AE63" s="5">
        <v>34000</v>
      </c>
      <c r="AF63" s="12">
        <v>0.05</v>
      </c>
      <c r="AG63" s="5" t="s">
        <v>60</v>
      </c>
      <c r="AH63" s="5"/>
      <c r="AI63" s="5">
        <v>28.546735999999999</v>
      </c>
      <c r="AJ63" s="5">
        <v>79.210049999999995</v>
      </c>
      <c r="AK63" s="6" t="str">
        <f t="shared" si="1"/>
        <v>Suryodaya Bank</v>
      </c>
      <c r="AL63" s="5" t="s">
        <v>229</v>
      </c>
      <c r="AM63" s="5" t="s">
        <v>230</v>
      </c>
      <c r="AN63" s="19">
        <f ca="1">IF(ISBLANK(A63), "", VLOOKUP(AL63, [1]Leadership_Team_Operations!A:H, 8, FALSE))</f>
        <v>9837694496</v>
      </c>
      <c r="AO63" s="5" t="s">
        <v>102</v>
      </c>
      <c r="AP63" s="8" t="s">
        <v>103</v>
      </c>
      <c r="AQ63" s="19">
        <f ca="1">IF(ISBLANK(A63), "", VLOOKUP(AO63, [1]Leadership_Team_Operations!A:H, 8, FALSE))</f>
        <v>9355299355</v>
      </c>
      <c r="AR63" s="5" t="s">
        <v>104</v>
      </c>
      <c r="AS63" s="8" t="s">
        <v>105</v>
      </c>
      <c r="AT63" s="19">
        <f ca="1">IF(ISBLANK(A63), "", VLOOKUP(AR63, [1]Leadership_Team_Operations!A:H, 8, FALSE))</f>
        <v>9518481091</v>
      </c>
      <c r="AU63" s="5">
        <v>988</v>
      </c>
      <c r="AV63" s="5" t="s">
        <v>468</v>
      </c>
      <c r="AW63" s="5"/>
      <c r="AX63" s="5"/>
      <c r="AY63" s="34"/>
      <c r="AZ63" s="5" t="s">
        <v>62</v>
      </c>
      <c r="BA63" s="7">
        <v>28.4</v>
      </c>
      <c r="BB63" s="7">
        <v>79.400000000000006</v>
      </c>
      <c r="BC63" s="2">
        <v>24.71</v>
      </c>
      <c r="BD63" s="21">
        <f>VLOOKUP(D:D,[1]HR_Coordinates!B:C,2,0)</f>
        <v>28.546735999999999</v>
      </c>
      <c r="BE63" s="21">
        <f>VLOOKUP(D:D,[1]HR_Coordinates!B:D,3,0)</f>
        <v>79.210049999999995</v>
      </c>
      <c r="BF63" s="5">
        <f>VLOOKUP(D:D,[1]FinLib_BRanchMaster!E:G,3,0)</f>
        <v>0</v>
      </c>
      <c r="BG63" s="5">
        <f>VLOOKUP(D:D,[1]FinLib_BRanchMaster!E:H,4,0)</f>
        <v>0</v>
      </c>
      <c r="BH63" s="5">
        <f>VLOOKUP(D:D,[1]Spotways!A:I,9,0)</f>
        <v>28.546735999999999</v>
      </c>
      <c r="BI63" s="5">
        <f>VLOOKUP(D:D,[1]Spotways!A:J,10,0)</f>
        <v>79.210049999999995</v>
      </c>
    </row>
    <row r="64" spans="1:61" ht="55.2" x14ac:dyDescent="0.3">
      <c r="A64" s="7">
        <f t="shared" si="2"/>
        <v>62</v>
      </c>
      <c r="B64" s="6" t="s">
        <v>63</v>
      </c>
      <c r="C64" s="7" t="s">
        <v>64</v>
      </c>
      <c r="D64" s="5" t="s">
        <v>469</v>
      </c>
      <c r="E64" s="7" t="s">
        <v>470</v>
      </c>
      <c r="F64" s="5" t="s">
        <v>226</v>
      </c>
      <c r="G64" s="5" t="s">
        <v>225</v>
      </c>
      <c r="H64" s="5" t="s">
        <v>91</v>
      </c>
      <c r="I64" s="5" t="s">
        <v>92</v>
      </c>
      <c r="J64" s="5" t="s">
        <v>93</v>
      </c>
      <c r="K64" s="5" t="s">
        <v>94</v>
      </c>
      <c r="L64" s="5" t="s">
        <v>72</v>
      </c>
      <c r="M64" s="5" t="s">
        <v>73</v>
      </c>
      <c r="N64" s="5" t="s">
        <v>73</v>
      </c>
      <c r="O64" s="7" t="str">
        <f t="shared" si="0"/>
        <v>B162-Shahajanpur</v>
      </c>
      <c r="P64" s="7" t="s">
        <v>471</v>
      </c>
      <c r="Q64" s="7"/>
      <c r="R64" s="7">
        <v>242226</v>
      </c>
      <c r="S64" s="5" t="s">
        <v>75</v>
      </c>
      <c r="T64" s="7" t="s">
        <v>472</v>
      </c>
      <c r="U64" s="7" t="s">
        <v>473</v>
      </c>
      <c r="V64" s="37" t="s">
        <v>460</v>
      </c>
      <c r="W64" s="7" t="s">
        <v>78</v>
      </c>
      <c r="X64" s="5">
        <v>930</v>
      </c>
      <c r="Y64" s="10">
        <v>45390</v>
      </c>
      <c r="Z64" s="10">
        <v>45390</v>
      </c>
      <c r="AA64" s="17">
        <v>45413</v>
      </c>
      <c r="AB64" s="9">
        <v>45392</v>
      </c>
      <c r="AC64" s="9">
        <v>45747</v>
      </c>
      <c r="AD64" s="5">
        <v>17000</v>
      </c>
      <c r="AE64" s="5">
        <v>34000</v>
      </c>
      <c r="AF64" s="12">
        <v>0.05</v>
      </c>
      <c r="AG64" s="5" t="s">
        <v>60</v>
      </c>
      <c r="AH64" s="5"/>
      <c r="AI64" s="5">
        <v>27.846261999999999</v>
      </c>
      <c r="AJ64" s="5">
        <v>79.878947999999994</v>
      </c>
      <c r="AK64" s="6" t="str">
        <f t="shared" si="1"/>
        <v>Suryodaya Bank</v>
      </c>
      <c r="AL64" s="5" t="s">
        <v>229</v>
      </c>
      <c r="AM64" s="5" t="s">
        <v>230</v>
      </c>
      <c r="AN64" s="19">
        <f ca="1">IF(ISBLANK(A64), "", VLOOKUP(AL64, [1]Leadership_Team_Operations!A:H, 8, FALSE))</f>
        <v>9837694496</v>
      </c>
      <c r="AO64" s="5" t="s">
        <v>102</v>
      </c>
      <c r="AP64" s="8" t="s">
        <v>103</v>
      </c>
      <c r="AQ64" s="19">
        <f ca="1">IF(ISBLANK(A64), "", VLOOKUP(AO64, [1]Leadership_Team_Operations!A:H, 8, FALSE))</f>
        <v>9355299355</v>
      </c>
      <c r="AR64" s="5" t="s">
        <v>104</v>
      </c>
      <c r="AS64" s="8" t="s">
        <v>105</v>
      </c>
      <c r="AT64" s="19">
        <f ca="1">IF(ISBLANK(A64), "", VLOOKUP(AR64, [1]Leadership_Team_Operations!A:H, 8, FALSE))</f>
        <v>9518481091</v>
      </c>
      <c r="AU64" s="5">
        <v>987</v>
      </c>
      <c r="AV64" s="5" t="s">
        <v>474</v>
      </c>
      <c r="AW64" s="5"/>
      <c r="AX64" s="5"/>
      <c r="AY64" s="34"/>
      <c r="AZ64" s="5" t="s">
        <v>62</v>
      </c>
      <c r="BA64" s="7">
        <v>28</v>
      </c>
      <c r="BB64" s="7">
        <v>79.900000000000006</v>
      </c>
      <c r="BC64" s="2">
        <v>17.16</v>
      </c>
      <c r="BD64" s="21">
        <f>VLOOKUP(D:D,[1]HR_Coordinates!B:C,2,0)</f>
        <v>27.846261999999999</v>
      </c>
      <c r="BE64" s="21">
        <f>VLOOKUP(D:D,[1]HR_Coordinates!B:D,3,0)</f>
        <v>79.878947999999994</v>
      </c>
      <c r="BF64" s="5">
        <f>VLOOKUP(D:D,[1]FinLib_BRanchMaster!E:G,3,0)</f>
        <v>0</v>
      </c>
      <c r="BG64" s="5">
        <f>VLOOKUP(D:D,[1]FinLib_BRanchMaster!E:H,4,0)</f>
        <v>0</v>
      </c>
      <c r="BH64" s="5">
        <f>VLOOKUP(D:D,[1]Spotways!A:I,9,0)</f>
        <v>27.846261999999999</v>
      </c>
      <c r="BI64" s="5">
        <f>VLOOKUP(D:D,[1]Spotways!A:J,10,0)</f>
        <v>79.878947999999994</v>
      </c>
    </row>
    <row r="65" spans="1:61" ht="55.2" x14ac:dyDescent="0.3">
      <c r="A65" s="7">
        <f t="shared" si="2"/>
        <v>63</v>
      </c>
      <c r="B65" s="6" t="s">
        <v>63</v>
      </c>
      <c r="C65" s="7" t="s">
        <v>64</v>
      </c>
      <c r="D65" s="5" t="s">
        <v>475</v>
      </c>
      <c r="E65" s="5" t="s">
        <v>476</v>
      </c>
      <c r="F65" s="7" t="s">
        <v>130</v>
      </c>
      <c r="G65" s="7" t="s">
        <v>131</v>
      </c>
      <c r="H65" s="7" t="s">
        <v>132</v>
      </c>
      <c r="I65" s="7" t="s">
        <v>131</v>
      </c>
      <c r="J65" s="7" t="s">
        <v>70</v>
      </c>
      <c r="K65" s="7" t="s">
        <v>71</v>
      </c>
      <c r="L65" s="7" t="s">
        <v>72</v>
      </c>
      <c r="M65" s="7" t="s">
        <v>73</v>
      </c>
      <c r="N65" s="7" t="s">
        <v>73</v>
      </c>
      <c r="O65" s="5" t="str">
        <f t="shared" si="0"/>
        <v>B163-Mariahu</v>
      </c>
      <c r="P65" s="7" t="s">
        <v>477</v>
      </c>
      <c r="Q65" s="7"/>
      <c r="R65" s="5">
        <v>222161</v>
      </c>
      <c r="S65" s="5" t="s">
        <v>75</v>
      </c>
      <c r="T65" s="5" t="s">
        <v>478</v>
      </c>
      <c r="U65" s="7" t="s">
        <v>479</v>
      </c>
      <c r="V65" s="37" t="s">
        <v>460</v>
      </c>
      <c r="W65" s="7" t="s">
        <v>78</v>
      </c>
      <c r="X65" s="5">
        <v>1200</v>
      </c>
      <c r="Y65" s="9">
        <v>45400</v>
      </c>
      <c r="Z65" s="9">
        <v>45400</v>
      </c>
      <c r="AA65" s="17">
        <v>45413</v>
      </c>
      <c r="AB65" s="9">
        <v>45402</v>
      </c>
      <c r="AC65" s="9">
        <v>45747</v>
      </c>
      <c r="AD65" s="5">
        <v>15000</v>
      </c>
      <c r="AE65" s="5">
        <v>30000</v>
      </c>
      <c r="AF65" s="12">
        <v>0.05</v>
      </c>
      <c r="AG65" s="5" t="s">
        <v>60</v>
      </c>
      <c r="AH65" s="5"/>
      <c r="AI65" s="5">
        <v>25.590654000000001</v>
      </c>
      <c r="AJ65" s="5">
        <v>82.599410000000006</v>
      </c>
      <c r="AK65" s="6" t="str">
        <f t="shared" si="1"/>
        <v>Suryodaya Bank</v>
      </c>
      <c r="AL65" s="7" t="s">
        <v>136</v>
      </c>
      <c r="AM65" s="1" t="s">
        <v>137</v>
      </c>
      <c r="AN65" s="19">
        <f ca="1">IF(ISBLANK(A65), "", VLOOKUP(AL65, [1]Leadership_Team_Operations!A:H, 8, FALSE))</f>
        <v>7054311085</v>
      </c>
      <c r="AO65" s="7" t="s">
        <v>138</v>
      </c>
      <c r="AP65" s="16" t="s">
        <v>113</v>
      </c>
      <c r="AQ65" s="19">
        <f ca="1">IF(ISBLANK(A65), "", VLOOKUP(AO65, [1]Leadership_Team_Operations!A:H, 8, FALSE))</f>
        <v>9839993433</v>
      </c>
      <c r="AR65" s="7" t="s">
        <v>83</v>
      </c>
      <c r="AS65" s="16" t="s">
        <v>84</v>
      </c>
      <c r="AT65" s="19">
        <f ca="1">IF(ISBLANK(A65), "", VLOOKUP(AR65, [1]Leadership_Team_Operations!A:H, 8, FALSE))</f>
        <v>9936104036</v>
      </c>
      <c r="AU65" s="5">
        <v>990</v>
      </c>
      <c r="AV65" s="5" t="s">
        <v>480</v>
      </c>
      <c r="AW65" s="5"/>
      <c r="AX65" s="5"/>
      <c r="AY65" s="54" t="s">
        <v>481</v>
      </c>
      <c r="AZ65" s="5" t="s">
        <v>62</v>
      </c>
      <c r="BA65" s="7">
        <v>25.7</v>
      </c>
      <c r="BB65" s="7">
        <v>82.6</v>
      </c>
      <c r="BC65" s="2">
        <v>12.11</v>
      </c>
      <c r="BD65" s="21">
        <f>VLOOKUP(D:D,[1]HR_Coordinates!B:C,2,0)</f>
        <v>25.590654000000001</v>
      </c>
      <c r="BE65" s="21">
        <f>VLOOKUP(D:D,[1]HR_Coordinates!B:D,3,0)</f>
        <v>82.599410000000006</v>
      </c>
      <c r="BF65" s="5">
        <f>VLOOKUP(D:D,[1]FinLib_BRanchMaster!E:G,3,0)</f>
        <v>0</v>
      </c>
      <c r="BG65" s="5">
        <f>VLOOKUP(D:D,[1]FinLib_BRanchMaster!E:H,4,0)</f>
        <v>0</v>
      </c>
      <c r="BH65" s="5">
        <f>VLOOKUP(D:D,[1]Spotways!A:I,9,0)</f>
        <v>25.590654000000001</v>
      </c>
      <c r="BI65" s="5">
        <f>VLOOKUP(D:D,[1]Spotways!A:J,10,0)</f>
        <v>82.599410000000006</v>
      </c>
    </row>
    <row r="66" spans="1:61" ht="55.2" x14ac:dyDescent="0.3">
      <c r="A66" s="7">
        <f t="shared" si="2"/>
        <v>64</v>
      </c>
      <c r="B66" s="55" t="s">
        <v>482</v>
      </c>
      <c r="C66" s="5" t="s">
        <v>64</v>
      </c>
      <c r="D66" s="5" t="s">
        <v>483</v>
      </c>
      <c r="E66" s="5" t="s">
        <v>484</v>
      </c>
      <c r="F66" s="5" t="s">
        <v>210</v>
      </c>
      <c r="G66" s="5" t="s">
        <v>209</v>
      </c>
      <c r="H66" s="5" t="s">
        <v>149</v>
      </c>
      <c r="I66" s="5" t="s">
        <v>147</v>
      </c>
      <c r="J66" s="5" t="s">
        <v>150</v>
      </c>
      <c r="K66" s="5" t="s">
        <v>151</v>
      </c>
      <c r="L66" s="5" t="s">
        <v>152</v>
      </c>
      <c r="M66" s="5" t="s">
        <v>151</v>
      </c>
      <c r="N66" s="5" t="s">
        <v>151</v>
      </c>
      <c r="O66" s="5" t="str">
        <f t="shared" si="0"/>
        <v>B164-Gadag</v>
      </c>
      <c r="P66" s="5" t="s">
        <v>485</v>
      </c>
      <c r="Q66" s="5"/>
      <c r="R66" s="5">
        <v>582101</v>
      </c>
      <c r="S66" s="5" t="s">
        <v>151</v>
      </c>
      <c r="T66" s="5" t="s">
        <v>484</v>
      </c>
      <c r="U66" s="5" t="s">
        <v>486</v>
      </c>
      <c r="V66" s="5">
        <v>7075167380</v>
      </c>
      <c r="W66" s="5" t="s">
        <v>157</v>
      </c>
      <c r="X66" s="5">
        <v>1200</v>
      </c>
      <c r="Y66" s="10"/>
      <c r="Z66" s="10">
        <v>45413</v>
      </c>
      <c r="AA66" s="10">
        <v>45413</v>
      </c>
      <c r="AB66" s="10">
        <v>45413</v>
      </c>
      <c r="AC66" s="9">
        <v>45747</v>
      </c>
      <c r="AD66" s="5">
        <v>15000</v>
      </c>
      <c r="AE66" s="5">
        <v>30000</v>
      </c>
      <c r="AF66" s="12">
        <v>0.05</v>
      </c>
      <c r="AG66" s="5" t="s">
        <v>60</v>
      </c>
      <c r="AH66" s="5"/>
      <c r="AI66" s="5">
        <v>15.41845</v>
      </c>
      <c r="AJ66" s="5">
        <v>75.640690000000006</v>
      </c>
      <c r="AK66" s="55" t="str">
        <f t="shared" si="1"/>
        <v>Yes Bank</v>
      </c>
      <c r="AL66" s="5"/>
      <c r="AM66" s="40"/>
      <c r="AN66" s="19" t="e">
        <f ca="1">IF(ISBLANK(A66), "", VLOOKUP(AL66, [1]Leadership_Team_Operations!A:H, 8, FALSE))</f>
        <v>#N/A</v>
      </c>
      <c r="AO66" s="5" t="s">
        <v>160</v>
      </c>
      <c r="AP66" s="16" t="s">
        <v>161</v>
      </c>
      <c r="AQ66" s="19">
        <f ca="1">IF(ISBLANK(A66), "", VLOOKUP(AO66, [1]Leadership_Team_Operations!A:H, 8, FALSE))</f>
        <v>9620029202</v>
      </c>
      <c r="AR66" s="7" t="s">
        <v>162</v>
      </c>
      <c r="AS66" s="16" t="s">
        <v>163</v>
      </c>
      <c r="AT66" s="19">
        <f ca="1">IF(ISBLANK(A66), "", VLOOKUP(AR66, [1]Leadership_Team_Operations!A:H, 8, FALSE))</f>
        <v>7760967688</v>
      </c>
      <c r="AU66" s="56" t="s">
        <v>487</v>
      </c>
      <c r="AV66" s="5" t="s">
        <v>244</v>
      </c>
      <c r="AW66" s="5"/>
      <c r="AX66" s="5"/>
      <c r="AY66" s="34"/>
      <c r="AZ66" s="5" t="s">
        <v>62</v>
      </c>
      <c r="BA66" s="7">
        <v>15.25</v>
      </c>
      <c r="BB66" s="7">
        <v>75.42</v>
      </c>
      <c r="BC66" s="2">
        <v>30.15</v>
      </c>
      <c r="BD66" s="21">
        <f>VLOOKUP(D:D,[1]HR_Coordinates!B:C,2,0)</f>
        <v>15.41778</v>
      </c>
      <c r="BE66" s="21">
        <f>VLOOKUP(D:D,[1]HR_Coordinates!B:D,3,0)</f>
        <v>75.636629999999997</v>
      </c>
      <c r="BF66" s="5">
        <f>VLOOKUP(D:D,[1]FinLib_BRanchMaster!E:G,3,0)</f>
        <v>0</v>
      </c>
      <c r="BG66" s="5">
        <f>VLOOKUP(D:D,[1]FinLib_BRanchMaster!E:H,4,0)</f>
        <v>0</v>
      </c>
      <c r="BH66" s="5">
        <f>VLOOKUP(D:D,[1]Spotways!A:I,9,0)</f>
        <v>15.417484999999999</v>
      </c>
      <c r="BI66" s="5">
        <f>VLOOKUP(D:D,[1]Spotways!A:J,10,0)</f>
        <v>75.640733299999994</v>
      </c>
    </row>
    <row r="67" spans="1:61" ht="69" x14ac:dyDescent="0.3">
      <c r="A67" s="7">
        <f t="shared" si="2"/>
        <v>65</v>
      </c>
      <c r="B67" s="35" t="s">
        <v>61</v>
      </c>
      <c r="C67" s="7" t="s">
        <v>64</v>
      </c>
      <c r="D67" s="5" t="s">
        <v>488</v>
      </c>
      <c r="E67" s="7" t="s">
        <v>489</v>
      </c>
      <c r="F67" s="5" t="s">
        <v>210</v>
      </c>
      <c r="G67" s="5" t="s">
        <v>209</v>
      </c>
      <c r="H67" s="5" t="s">
        <v>149</v>
      </c>
      <c r="I67" s="5" t="s">
        <v>147</v>
      </c>
      <c r="J67" s="5" t="s">
        <v>150</v>
      </c>
      <c r="K67" s="5" t="s">
        <v>151</v>
      </c>
      <c r="L67" s="5" t="s">
        <v>152</v>
      </c>
      <c r="M67" s="5" t="s">
        <v>151</v>
      </c>
      <c r="N67" s="5" t="s">
        <v>151</v>
      </c>
      <c r="O67" s="7" t="str">
        <f t="shared" si="0"/>
        <v>B165-Hungund</v>
      </c>
      <c r="P67" s="7" t="s">
        <v>490</v>
      </c>
      <c r="Q67" s="7"/>
      <c r="R67" s="13">
        <v>587118</v>
      </c>
      <c r="S67" s="7" t="s">
        <v>151</v>
      </c>
      <c r="T67" s="5" t="s">
        <v>365</v>
      </c>
      <c r="U67" s="5" t="s">
        <v>491</v>
      </c>
      <c r="V67" s="5" t="s">
        <v>460</v>
      </c>
      <c r="W67" s="7" t="s">
        <v>157</v>
      </c>
      <c r="X67" s="5">
        <v>936</v>
      </c>
      <c r="Y67" s="9"/>
      <c r="Z67" s="10">
        <v>45413</v>
      </c>
      <c r="AA67" s="10">
        <v>45413</v>
      </c>
      <c r="AB67" s="9">
        <v>45413</v>
      </c>
      <c r="AC67" s="9">
        <v>45747</v>
      </c>
      <c r="AD67" s="5">
        <v>12000</v>
      </c>
      <c r="AE67" s="5">
        <v>24000</v>
      </c>
      <c r="AF67" s="12">
        <v>0.05</v>
      </c>
      <c r="AG67" s="5" t="s">
        <v>60</v>
      </c>
      <c r="AH67" s="5"/>
      <c r="AI67" s="5">
        <v>16.048984999999998</v>
      </c>
      <c r="AJ67" s="5">
        <v>76.064639999999997</v>
      </c>
      <c r="AK67" s="35" t="str">
        <f t="shared" si="1"/>
        <v>Own</v>
      </c>
      <c r="AL67" s="5"/>
      <c r="AM67" s="40"/>
      <c r="AN67" s="19" t="e">
        <f ca="1">IF(ISBLANK(A67), "", VLOOKUP(AL67, [1]Leadership_Team_Operations!A:H, 8, FALSE))</f>
        <v>#N/A</v>
      </c>
      <c r="AO67" s="5" t="s">
        <v>160</v>
      </c>
      <c r="AP67" s="16" t="s">
        <v>161</v>
      </c>
      <c r="AQ67" s="19">
        <f ca="1">IF(ISBLANK(A67), "", VLOOKUP(AO67, [1]Leadership_Team_Operations!A:H, 8, FALSE))</f>
        <v>9620029202</v>
      </c>
      <c r="AR67" s="7" t="s">
        <v>162</v>
      </c>
      <c r="AS67" s="16" t="s">
        <v>163</v>
      </c>
      <c r="AT67" s="19">
        <f ca="1">IF(ISBLANK(A67), "", VLOOKUP(AR67, [1]Leadership_Team_Operations!A:H, 8, FALSE))</f>
        <v>7760967688</v>
      </c>
      <c r="AU67" s="5"/>
      <c r="AV67" s="5"/>
      <c r="AW67" s="5"/>
      <c r="AX67" s="5"/>
      <c r="AY67" s="34"/>
      <c r="AZ67" s="5" t="s">
        <v>62</v>
      </c>
      <c r="BA67" s="7">
        <v>16.12</v>
      </c>
      <c r="BB67" s="7">
        <v>75.45</v>
      </c>
      <c r="BC67" s="2">
        <v>66.23</v>
      </c>
      <c r="BD67" s="21">
        <f>VLOOKUP(D:D,[1]HR_Coordinates!B:C,2,0)</f>
        <v>16.054940299999998</v>
      </c>
      <c r="BE67" s="21">
        <f>VLOOKUP(D:D,[1]HR_Coordinates!B:D,3,0)</f>
        <v>76.058550699999998</v>
      </c>
      <c r="BF67" s="5">
        <f>VLOOKUP(D:D,[1]FinLib_BRanchMaster!E:G,3,0)</f>
        <v>16.055125</v>
      </c>
      <c r="BG67" s="5">
        <f>VLOOKUP(D:D,[1]FinLib_BRanchMaster!E:H,4,0)</f>
        <v>76.05847</v>
      </c>
      <c r="BH67" s="5">
        <f>VLOOKUP(D:D,[1]Spotways!A:I,9,0)</f>
        <v>16.055122000000001</v>
      </c>
      <c r="BI67" s="5">
        <f>VLOOKUP(D:D,[1]Spotways!A:J,10,0)</f>
        <v>76.058417899999995</v>
      </c>
    </row>
    <row r="68" spans="1:61" ht="69" x14ac:dyDescent="0.3">
      <c r="A68" s="5">
        <f t="shared" ref="A68:A105" si="3">A67+1</f>
        <v>66</v>
      </c>
      <c r="B68" s="35" t="s">
        <v>61</v>
      </c>
      <c r="C68" s="5" t="s">
        <v>64</v>
      </c>
      <c r="D68" s="5" t="s">
        <v>492</v>
      </c>
      <c r="E68" s="5" t="s">
        <v>493</v>
      </c>
      <c r="F68" s="5" t="s">
        <v>494</v>
      </c>
      <c r="G68" s="5" t="s">
        <v>493</v>
      </c>
      <c r="H68" s="5" t="s">
        <v>495</v>
      </c>
      <c r="I68" s="5" t="s">
        <v>496</v>
      </c>
      <c r="J68" s="5" t="s">
        <v>176</v>
      </c>
      <c r="K68" s="5" t="s">
        <v>177</v>
      </c>
      <c r="L68" s="5" t="s">
        <v>178</v>
      </c>
      <c r="M68" s="5" t="s">
        <v>177</v>
      </c>
      <c r="N68" s="5" t="s">
        <v>496</v>
      </c>
      <c r="O68" s="5" t="str">
        <f t="shared" si="0"/>
        <v>B166-Govindpur</v>
      </c>
      <c r="P68" s="5" t="s">
        <v>497</v>
      </c>
      <c r="Q68" s="5"/>
      <c r="R68" s="5">
        <v>828109</v>
      </c>
      <c r="S68" s="5" t="s">
        <v>496</v>
      </c>
      <c r="T68" s="13" t="s">
        <v>498</v>
      </c>
      <c r="U68" s="8" t="s">
        <v>499</v>
      </c>
      <c r="V68" s="37" t="s">
        <v>460</v>
      </c>
      <c r="W68" s="5" t="s">
        <v>78</v>
      </c>
      <c r="X68" s="5">
        <v>1100</v>
      </c>
      <c r="Y68" s="9">
        <v>45400</v>
      </c>
      <c r="Z68" s="9">
        <v>45400</v>
      </c>
      <c r="AA68" s="10">
        <v>45404</v>
      </c>
      <c r="AB68" s="10">
        <v>45413</v>
      </c>
      <c r="AC68" s="39">
        <v>45747</v>
      </c>
      <c r="AD68" s="5">
        <v>12500</v>
      </c>
      <c r="AE68" s="5">
        <v>25000</v>
      </c>
      <c r="AF68" s="12">
        <v>0.05</v>
      </c>
      <c r="AG68" s="5" t="s">
        <v>60</v>
      </c>
      <c r="AH68" s="5"/>
      <c r="AI68" s="5">
        <v>23.830945</v>
      </c>
      <c r="AJ68" s="5">
        <v>86.526200000000003</v>
      </c>
      <c r="AK68" s="35" t="str">
        <f t="shared" si="1"/>
        <v>Own</v>
      </c>
      <c r="AL68" s="5" t="s">
        <v>500</v>
      </c>
      <c r="AM68" s="1" t="s">
        <v>501</v>
      </c>
      <c r="AN68" s="19">
        <f ca="1">IF(ISBLANK(A68), "", VLOOKUP(AL68, [1]Leadership_Team_Operations!A:H, 8, FALSE))</f>
        <v>6203073131</v>
      </c>
      <c r="AO68" s="5" t="s">
        <v>183</v>
      </c>
      <c r="AP68" s="8" t="s">
        <v>184</v>
      </c>
      <c r="AQ68" s="19">
        <f ca="1">IF(ISBLANK(A68), "", VLOOKUP(AO68, [1]Leadership_Team_Operations!A:H, 8, FALSE))</f>
        <v>9031071809</v>
      </c>
      <c r="AR68" s="5" t="s">
        <v>185</v>
      </c>
      <c r="AS68" s="16" t="s">
        <v>186</v>
      </c>
      <c r="AT68" s="19">
        <f ca="1">IF(ISBLANK(A68), "", VLOOKUP(AR68, [1]Leadership_Team_Operations!A:H, 8, FALSE))</f>
        <v>8210486845</v>
      </c>
      <c r="AU68" s="5"/>
      <c r="AV68" s="5"/>
      <c r="AW68" s="5"/>
      <c r="AX68" s="5"/>
      <c r="AY68" s="34"/>
      <c r="AZ68" s="5" t="s">
        <v>62</v>
      </c>
      <c r="BA68" s="7">
        <v>23.8</v>
      </c>
      <c r="BB68" s="7">
        <v>86.4</v>
      </c>
      <c r="BC68" s="2">
        <v>13.31</v>
      </c>
      <c r="BD68" s="21">
        <f>VLOOKUP(D:D,[1]HR_Coordinates!B:C,2,0)</f>
        <v>23.830950000000001</v>
      </c>
      <c r="BE68" s="21">
        <f>VLOOKUP(D:D,[1]HR_Coordinates!B:D,3,0)</f>
        <v>86.526200000000003</v>
      </c>
      <c r="BF68" s="5">
        <f>VLOOKUP(D:D,[1]FinLib_BRanchMaster!E:G,3,0)</f>
        <v>23.786221000000001</v>
      </c>
      <c r="BG68" s="5">
        <f>VLOOKUP(D:D,[1]FinLib_BRanchMaster!E:H,4,0)</f>
        <v>86.504735999999994</v>
      </c>
      <c r="BH68" s="5">
        <f>VLOOKUP(D:D,[1]Spotways!A:I,9,0)</f>
        <v>23.830950000000001</v>
      </c>
      <c r="BI68" s="5">
        <f>VLOOKUP(D:D,[1]Spotways!A:J,10,0)</f>
        <v>86.526200000000003</v>
      </c>
    </row>
    <row r="69" spans="1:61" ht="69" x14ac:dyDescent="0.3">
      <c r="A69" s="5">
        <f t="shared" si="3"/>
        <v>67</v>
      </c>
      <c r="B69" s="35" t="s">
        <v>61</v>
      </c>
      <c r="C69" s="5" t="s">
        <v>64</v>
      </c>
      <c r="D69" s="5" t="s">
        <v>502</v>
      </c>
      <c r="E69" s="7" t="s">
        <v>503</v>
      </c>
      <c r="F69" s="5" t="s">
        <v>210</v>
      </c>
      <c r="G69" s="5" t="s">
        <v>209</v>
      </c>
      <c r="H69" s="5" t="s">
        <v>149</v>
      </c>
      <c r="I69" s="5" t="s">
        <v>147</v>
      </c>
      <c r="J69" s="5" t="s">
        <v>150</v>
      </c>
      <c r="K69" s="5" t="s">
        <v>151</v>
      </c>
      <c r="L69" s="5" t="s">
        <v>152</v>
      </c>
      <c r="M69" s="5" t="s">
        <v>151</v>
      </c>
      <c r="N69" s="5" t="s">
        <v>151</v>
      </c>
      <c r="O69" s="5" t="str">
        <f t="shared" si="0"/>
        <v>B167-Jamkhandi</v>
      </c>
      <c r="P69" s="7" t="s">
        <v>504</v>
      </c>
      <c r="Q69" s="7"/>
      <c r="R69" s="7">
        <v>587301</v>
      </c>
      <c r="S69" s="7" t="s">
        <v>151</v>
      </c>
      <c r="T69" s="5" t="s">
        <v>365</v>
      </c>
      <c r="U69" s="5" t="s">
        <v>505</v>
      </c>
      <c r="V69" s="5">
        <v>7075167265</v>
      </c>
      <c r="W69" s="7" t="s">
        <v>157</v>
      </c>
      <c r="X69" s="7">
        <v>1200</v>
      </c>
      <c r="Y69" s="7"/>
      <c r="Z69" s="57">
        <v>45413</v>
      </c>
      <c r="AA69" s="57">
        <v>45413</v>
      </c>
      <c r="AB69" s="57">
        <v>45413</v>
      </c>
      <c r="AC69" s="43">
        <v>45747</v>
      </c>
      <c r="AD69" s="7">
        <v>15500</v>
      </c>
      <c r="AE69" s="7">
        <v>31000</v>
      </c>
      <c r="AF69" s="44">
        <v>0.05</v>
      </c>
      <c r="AG69" s="5" t="s">
        <v>60</v>
      </c>
      <c r="AH69" s="7"/>
      <c r="AI69" s="7">
        <v>16.50328</v>
      </c>
      <c r="AJ69" s="7">
        <v>75.302040000000005</v>
      </c>
      <c r="AK69" s="35" t="str">
        <f t="shared" si="1"/>
        <v>Own</v>
      </c>
      <c r="AL69" s="5"/>
      <c r="AM69" s="40"/>
      <c r="AN69" s="19" t="e">
        <f ca="1">IF(ISBLANK(A69), "", VLOOKUP(AL69, [1]Leadership_Team_Operations!A:H, 8, FALSE))</f>
        <v>#N/A</v>
      </c>
      <c r="AO69" s="5" t="s">
        <v>160</v>
      </c>
      <c r="AP69" s="16" t="s">
        <v>161</v>
      </c>
      <c r="AQ69" s="19">
        <f ca="1">IF(ISBLANK(A69), "", VLOOKUP(AO69, [1]Leadership_Team_Operations!A:H, 8, FALSE))</f>
        <v>9620029202</v>
      </c>
      <c r="AR69" s="7" t="s">
        <v>162</v>
      </c>
      <c r="AS69" s="16" t="s">
        <v>163</v>
      </c>
      <c r="AT69" s="19">
        <f ca="1">IF(ISBLANK(A69), "", VLOOKUP(AR69, [1]Leadership_Team_Operations!A:H, 8, FALSE))</f>
        <v>7760967688</v>
      </c>
      <c r="AU69" s="7"/>
      <c r="AV69" s="7"/>
      <c r="AW69" s="7"/>
      <c r="AX69" s="7"/>
      <c r="AY69" s="34"/>
      <c r="AZ69" s="5" t="s">
        <v>62</v>
      </c>
      <c r="BA69" s="7">
        <v>16.12</v>
      </c>
      <c r="BB69" s="7">
        <v>75.45</v>
      </c>
      <c r="BC69" s="2">
        <v>45.27</v>
      </c>
      <c r="BD69" s="21">
        <f>VLOOKUP(D:D,[1]HR_Coordinates!B:C,2,0)</f>
        <v>16.511330000000001</v>
      </c>
      <c r="BE69" s="21">
        <f>VLOOKUP(D:D,[1]HR_Coordinates!B:D,3,0)</f>
        <v>75.270219999999995</v>
      </c>
      <c r="BF69" s="5">
        <f>VLOOKUP(D:D,[1]FinLib_BRanchMaster!E:G,3,0)</f>
        <v>16.511333</v>
      </c>
      <c r="BG69" s="5">
        <f>VLOOKUP(D:D,[1]FinLib_BRanchMaster!E:H,4,0)</f>
        <v>75.270231999999993</v>
      </c>
      <c r="BH69" s="5">
        <f>VLOOKUP(D:D,[1]Spotways!A:I,9,0)</f>
        <v>16.511330000000001</v>
      </c>
      <c r="BI69" s="5">
        <f>VLOOKUP(D:D,[1]Spotways!A:J,10,0)</f>
        <v>75.270219999999995</v>
      </c>
    </row>
    <row r="70" spans="1:61" ht="55.2" x14ac:dyDescent="0.3">
      <c r="A70" s="5">
        <f t="shared" si="3"/>
        <v>68</v>
      </c>
      <c r="B70" s="6" t="s">
        <v>63</v>
      </c>
      <c r="C70" s="5" t="s">
        <v>64</v>
      </c>
      <c r="D70" s="5" t="s">
        <v>506</v>
      </c>
      <c r="E70" s="7" t="s">
        <v>507</v>
      </c>
      <c r="F70" s="7" t="s">
        <v>313</v>
      </c>
      <c r="G70" s="7" t="s">
        <v>314</v>
      </c>
      <c r="H70" s="7" t="s">
        <v>132</v>
      </c>
      <c r="I70" s="7" t="s">
        <v>131</v>
      </c>
      <c r="J70" s="7" t="s">
        <v>70</v>
      </c>
      <c r="K70" s="7" t="s">
        <v>71</v>
      </c>
      <c r="L70" s="7" t="s">
        <v>72</v>
      </c>
      <c r="M70" s="7" t="s">
        <v>73</v>
      </c>
      <c r="N70" s="7" t="s">
        <v>73</v>
      </c>
      <c r="O70" s="5" t="str">
        <f t="shared" si="0"/>
        <v>B168-Mahmudabad</v>
      </c>
      <c r="P70" s="7" t="s">
        <v>508</v>
      </c>
      <c r="Q70" s="7"/>
      <c r="R70" s="7">
        <v>261203</v>
      </c>
      <c r="S70" s="7" t="s">
        <v>73</v>
      </c>
      <c r="T70" s="7" t="s">
        <v>509</v>
      </c>
      <c r="U70" s="5" t="s">
        <v>510</v>
      </c>
      <c r="V70" s="37" t="s">
        <v>460</v>
      </c>
      <c r="W70" s="5" t="s">
        <v>78</v>
      </c>
      <c r="X70" s="7">
        <v>1000</v>
      </c>
      <c r="Y70" s="7"/>
      <c r="Z70" s="57">
        <v>45413</v>
      </c>
      <c r="AA70" s="57">
        <v>45413</v>
      </c>
      <c r="AB70" s="57">
        <v>45413</v>
      </c>
      <c r="AC70" s="43">
        <v>45747</v>
      </c>
      <c r="AD70" s="58">
        <v>12000</v>
      </c>
      <c r="AE70" s="7">
        <v>26000</v>
      </c>
      <c r="AF70" s="44">
        <v>0.1</v>
      </c>
      <c r="AG70" s="5" t="s">
        <v>60</v>
      </c>
      <c r="AH70" s="7"/>
      <c r="AI70" s="7">
        <v>27.293244999999999</v>
      </c>
      <c r="AJ70" s="7">
        <v>81.115416999999994</v>
      </c>
      <c r="AK70" s="6" t="str">
        <f t="shared" si="1"/>
        <v>Suryodaya Bank</v>
      </c>
      <c r="AL70" s="7" t="s">
        <v>317</v>
      </c>
      <c r="AM70" s="1" t="s">
        <v>318</v>
      </c>
      <c r="AN70" s="19">
        <f ca="1">IF(ISBLANK(A70), "", VLOOKUP(AL70, [1]Leadership_Team_Operations!A:H, 8, FALSE))</f>
        <v>6394678514</v>
      </c>
      <c r="AO70" s="7" t="s">
        <v>138</v>
      </c>
      <c r="AP70" s="16" t="s">
        <v>113</v>
      </c>
      <c r="AQ70" s="19">
        <f ca="1">IF(ISBLANK(A70), "", VLOOKUP(AO70, [1]Leadership_Team_Operations!A:H, 8, FALSE))</f>
        <v>9839993433</v>
      </c>
      <c r="AR70" s="7" t="s">
        <v>83</v>
      </c>
      <c r="AS70" s="16" t="s">
        <v>84</v>
      </c>
      <c r="AT70" s="19">
        <f ca="1">IF(ISBLANK(A70), "", VLOOKUP(AR70, [1]Leadership_Team_Operations!A:H, 8, FALSE))</f>
        <v>9936104036</v>
      </c>
      <c r="AU70" s="5">
        <v>991</v>
      </c>
      <c r="AV70" s="5" t="s">
        <v>511</v>
      </c>
      <c r="AW70" s="5"/>
      <c r="AX70" s="5"/>
      <c r="AY70" s="34"/>
      <c r="AZ70" s="5" t="s">
        <v>62</v>
      </c>
      <c r="BA70" s="7">
        <v>27.6</v>
      </c>
      <c r="BB70" s="7">
        <v>80.8</v>
      </c>
      <c r="BC70" s="2">
        <v>46.13</v>
      </c>
      <c r="BD70" s="21">
        <f>VLOOKUP(D:D,[1]HR_Coordinates!B:C,2,0)</f>
        <v>27.293244999999999</v>
      </c>
      <c r="BE70" s="21">
        <f>VLOOKUP(D:D,[1]HR_Coordinates!B:D,3,0)</f>
        <v>81.115416999999994</v>
      </c>
      <c r="BF70" s="5">
        <f>VLOOKUP(D:D,[1]FinLib_BRanchMaster!E:G,3,0)</f>
        <v>0</v>
      </c>
      <c r="BG70" s="5">
        <f>VLOOKUP(D:D,[1]FinLib_BRanchMaster!E:H,4,0)</f>
        <v>0</v>
      </c>
      <c r="BH70" s="5">
        <f>VLOOKUP(D:D,[1]Spotways!A:I,9,0)</f>
        <v>27.293244999999999</v>
      </c>
      <c r="BI70" s="5">
        <f>VLOOKUP(D:D,[1]Spotways!A:J,10,0)</f>
        <v>81.115416999999994</v>
      </c>
    </row>
    <row r="71" spans="1:61" ht="55.2" x14ac:dyDescent="0.3">
      <c r="A71" s="5">
        <f t="shared" si="3"/>
        <v>69</v>
      </c>
      <c r="B71" s="35" t="s">
        <v>61</v>
      </c>
      <c r="C71" s="5" t="s">
        <v>64</v>
      </c>
      <c r="D71" s="5" t="s">
        <v>512</v>
      </c>
      <c r="E71" s="7" t="s">
        <v>513</v>
      </c>
      <c r="F71" s="5" t="s">
        <v>494</v>
      </c>
      <c r="G71" s="5" t="s">
        <v>493</v>
      </c>
      <c r="H71" s="5" t="s">
        <v>495</v>
      </c>
      <c r="I71" s="5" t="s">
        <v>496</v>
      </c>
      <c r="J71" s="5" t="s">
        <v>176</v>
      </c>
      <c r="K71" s="5" t="s">
        <v>177</v>
      </c>
      <c r="L71" s="5" t="s">
        <v>178</v>
      </c>
      <c r="M71" s="5" t="s">
        <v>177</v>
      </c>
      <c r="N71" s="5" t="s">
        <v>496</v>
      </c>
      <c r="O71" s="5" t="str">
        <f t="shared" si="0"/>
        <v>B169-Rajdhanwar</v>
      </c>
      <c r="P71" s="7" t="s">
        <v>514</v>
      </c>
      <c r="Q71" s="7"/>
      <c r="R71" s="7">
        <v>825412</v>
      </c>
      <c r="S71" s="7" t="s">
        <v>496</v>
      </c>
      <c r="T71" s="7" t="s">
        <v>515</v>
      </c>
      <c r="U71" s="5" t="s">
        <v>516</v>
      </c>
      <c r="V71" s="37" t="s">
        <v>460</v>
      </c>
      <c r="W71" s="7" t="s">
        <v>78</v>
      </c>
      <c r="X71" s="7">
        <v>871</v>
      </c>
      <c r="Y71" s="42">
        <v>45427</v>
      </c>
      <c r="Z71" s="42">
        <v>45427</v>
      </c>
      <c r="AA71" s="41">
        <v>45444</v>
      </c>
      <c r="AB71" s="42">
        <v>45427</v>
      </c>
      <c r="AC71" s="43">
        <v>45777</v>
      </c>
      <c r="AD71" s="7">
        <v>11500</v>
      </c>
      <c r="AE71" s="7">
        <v>23000</v>
      </c>
      <c r="AF71" s="44">
        <v>0.05</v>
      </c>
      <c r="AG71" s="5" t="s">
        <v>60</v>
      </c>
      <c r="AH71" s="7"/>
      <c r="AI71" s="7">
        <v>24.422605000000001</v>
      </c>
      <c r="AJ71" s="7">
        <v>85.985726999999997</v>
      </c>
      <c r="AK71" s="35" t="str">
        <f t="shared" si="1"/>
        <v>Own</v>
      </c>
      <c r="AL71" s="5" t="s">
        <v>500</v>
      </c>
      <c r="AM71" s="1" t="s">
        <v>501</v>
      </c>
      <c r="AN71" s="19">
        <f ca="1">IF(ISBLANK(A71), "", VLOOKUP(AL71, [1]Leadership_Team_Operations!A:H, 8, FALSE))</f>
        <v>6203073131</v>
      </c>
      <c r="AO71" s="5" t="s">
        <v>183</v>
      </c>
      <c r="AP71" s="8" t="s">
        <v>184</v>
      </c>
      <c r="AQ71" s="19">
        <f ca="1">IF(ISBLANK(A71), "", VLOOKUP(AO71, [1]Leadership_Team_Operations!A:H, 8, FALSE))</f>
        <v>9031071809</v>
      </c>
      <c r="AR71" s="5" t="s">
        <v>185</v>
      </c>
      <c r="AS71" s="16" t="s">
        <v>186</v>
      </c>
      <c r="AT71" s="19">
        <f ca="1">IF(ISBLANK(A71), "", VLOOKUP(AR71, [1]Leadership_Team_Operations!A:H, 8, FALSE))</f>
        <v>8210486845</v>
      </c>
      <c r="AU71" s="7"/>
      <c r="AV71" s="7"/>
      <c r="AW71" s="7"/>
      <c r="AX71" s="7"/>
      <c r="AY71" s="34"/>
      <c r="AZ71" s="5" t="s">
        <v>62</v>
      </c>
      <c r="BA71" s="7">
        <v>24.19</v>
      </c>
      <c r="BB71" s="7">
        <v>86.31</v>
      </c>
      <c r="BC71" s="2">
        <v>41.8</v>
      </c>
      <c r="BD71" s="21">
        <f>VLOOKUP(D:D,[1]HR_Coordinates!B:C,2,0)</f>
        <v>24.422605000000001</v>
      </c>
      <c r="BE71" s="21">
        <f>VLOOKUP(D:D,[1]HR_Coordinates!B:D,3,0)</f>
        <v>85.985726999999997</v>
      </c>
      <c r="BF71" s="5">
        <f>VLOOKUP(D:D,[1]FinLib_BRanchMaster!E:G,3,0)</f>
        <v>24.422499999999999</v>
      </c>
      <c r="BG71" s="5">
        <f>VLOOKUP(D:D,[1]FinLib_BRanchMaster!E:H,4,0)</f>
        <v>85.985830000000007</v>
      </c>
      <c r="BH71" s="5">
        <f>VLOOKUP(D:D,[1]Spotways!A:I,9,0)</f>
        <v>24.422605000000001</v>
      </c>
      <c r="BI71" s="5">
        <f>VLOOKUP(D:D,[1]Spotways!A:J,10,0)</f>
        <v>85.985726999999997</v>
      </c>
    </row>
    <row r="72" spans="1:61" ht="57.6" x14ac:dyDescent="0.3">
      <c r="A72" s="5">
        <f t="shared" si="3"/>
        <v>70</v>
      </c>
      <c r="B72" s="55" t="s">
        <v>482</v>
      </c>
      <c r="C72" s="5" t="s">
        <v>64</v>
      </c>
      <c r="D72" s="5" t="s">
        <v>517</v>
      </c>
      <c r="E72" s="7" t="s">
        <v>518</v>
      </c>
      <c r="F72" s="5" t="s">
        <v>210</v>
      </c>
      <c r="G72" s="5" t="s">
        <v>209</v>
      </c>
      <c r="H72" s="5" t="s">
        <v>149</v>
      </c>
      <c r="I72" s="5" t="s">
        <v>147</v>
      </c>
      <c r="J72" s="5" t="s">
        <v>150</v>
      </c>
      <c r="K72" s="5" t="s">
        <v>151</v>
      </c>
      <c r="L72" s="5" t="s">
        <v>152</v>
      </c>
      <c r="M72" s="5" t="s">
        <v>151</v>
      </c>
      <c r="N72" s="5" t="s">
        <v>151</v>
      </c>
      <c r="O72" s="5" t="str">
        <f t="shared" si="0"/>
        <v>B170-Gajendragad</v>
      </c>
      <c r="P72" s="7" t="s">
        <v>519</v>
      </c>
      <c r="Q72" s="7"/>
      <c r="R72" s="7">
        <v>582114</v>
      </c>
      <c r="S72" s="7" t="s">
        <v>151</v>
      </c>
      <c r="T72" s="7" t="s">
        <v>484</v>
      </c>
      <c r="U72" s="5" t="s">
        <v>520</v>
      </c>
      <c r="V72" s="5">
        <v>7075167741</v>
      </c>
      <c r="W72" s="7" t="s">
        <v>157</v>
      </c>
      <c r="X72" s="7">
        <v>625</v>
      </c>
      <c r="Y72" s="7"/>
      <c r="Z72" s="57">
        <v>45413</v>
      </c>
      <c r="AA72" s="57">
        <v>45413</v>
      </c>
      <c r="AB72" s="57">
        <v>45413</v>
      </c>
      <c r="AC72" s="43">
        <v>45747</v>
      </c>
      <c r="AD72" s="7">
        <v>9000</v>
      </c>
      <c r="AE72" s="7">
        <v>18000</v>
      </c>
      <c r="AF72" s="44">
        <v>0.05</v>
      </c>
      <c r="AG72" s="5" t="s">
        <v>60</v>
      </c>
      <c r="AH72" s="7"/>
      <c r="AI72" s="7">
        <v>15.73272</v>
      </c>
      <c r="AJ72" s="7">
        <v>75.967789999999994</v>
      </c>
      <c r="AK72" s="55" t="str">
        <f t="shared" si="1"/>
        <v>Yes Bank</v>
      </c>
      <c r="AL72" s="5"/>
      <c r="AM72" s="40"/>
      <c r="AN72" s="19" t="e">
        <f ca="1">IF(ISBLANK(A72), "", VLOOKUP(AL72, [1]Leadership_Team_Operations!A:H, 8, FALSE))</f>
        <v>#N/A</v>
      </c>
      <c r="AO72" s="5" t="s">
        <v>160</v>
      </c>
      <c r="AP72" s="16" t="s">
        <v>161</v>
      </c>
      <c r="AQ72" s="19">
        <f ca="1">IF(ISBLANK(A72), "", VLOOKUP(AO72, [1]Leadership_Team_Operations!A:H, 8, FALSE))</f>
        <v>9620029202</v>
      </c>
      <c r="AR72" s="7" t="s">
        <v>162</v>
      </c>
      <c r="AS72" s="16" t="s">
        <v>163</v>
      </c>
      <c r="AT72" s="19">
        <f ca="1">IF(ISBLANK(A72), "", VLOOKUP(AR72, [1]Leadership_Team_Operations!A:H, 8, FALSE))</f>
        <v>7760967688</v>
      </c>
      <c r="AU72" s="59" t="s">
        <v>521</v>
      </c>
      <c r="AV72" s="7" t="s">
        <v>518</v>
      </c>
      <c r="AW72" s="7"/>
      <c r="AX72" s="7"/>
      <c r="AY72" s="25" t="s">
        <v>522</v>
      </c>
      <c r="AZ72" s="5" t="s">
        <v>107</v>
      </c>
      <c r="BA72" s="7">
        <v>15.25</v>
      </c>
      <c r="BB72" s="7">
        <v>75.42</v>
      </c>
      <c r="BC72" s="2">
        <v>79.42</v>
      </c>
      <c r="BD72" s="21">
        <f>VLOOKUP(D:D,[1]HR_Coordinates!B:C,2,0)</f>
        <v>15.73272</v>
      </c>
      <c r="BE72" s="21">
        <f>VLOOKUP(D:D,[1]HR_Coordinates!B:D,3,0)</f>
        <v>75.967789999999994</v>
      </c>
      <c r="BF72" s="5">
        <f>VLOOKUP(D:D,[1]FinLib_BRanchMaster!E:G,3,0)</f>
        <v>0</v>
      </c>
      <c r="BG72" s="5">
        <f>VLOOKUP(D:D,[1]FinLib_BRanchMaster!E:H,4,0)</f>
        <v>0</v>
      </c>
      <c r="BH72" s="5">
        <f>VLOOKUP(D:D,[1]Spotways!A:I,9,0)</f>
        <v>15.730857800000001</v>
      </c>
      <c r="BI72" s="5">
        <f>VLOOKUP(D:D,[1]Spotways!A:J,10,0)</f>
        <v>75.965428399999993</v>
      </c>
    </row>
    <row r="73" spans="1:61" ht="55.2" x14ac:dyDescent="0.3">
      <c r="A73" s="5">
        <f t="shared" si="3"/>
        <v>71</v>
      </c>
      <c r="B73" s="35" t="s">
        <v>61</v>
      </c>
      <c r="C73" s="5" t="s">
        <v>64</v>
      </c>
      <c r="D73" s="5" t="s">
        <v>523</v>
      </c>
      <c r="E73" s="7" t="s">
        <v>524</v>
      </c>
      <c r="F73" s="7" t="s">
        <v>525</v>
      </c>
      <c r="G73" s="7" t="s">
        <v>526</v>
      </c>
      <c r="H73" s="5" t="s">
        <v>174</v>
      </c>
      <c r="I73" s="5" t="s">
        <v>175</v>
      </c>
      <c r="J73" s="5" t="s">
        <v>176</v>
      </c>
      <c r="K73" s="5" t="s">
        <v>177</v>
      </c>
      <c r="L73" s="5" t="s">
        <v>178</v>
      </c>
      <c r="M73" s="5" t="s">
        <v>177</v>
      </c>
      <c r="N73" s="5" t="s">
        <v>177</v>
      </c>
      <c r="O73" s="5" t="str">
        <f t="shared" si="0"/>
        <v>B171-Forbesganj</v>
      </c>
      <c r="P73" s="7" t="s">
        <v>527</v>
      </c>
      <c r="Q73" s="7"/>
      <c r="R73" s="7">
        <v>854318</v>
      </c>
      <c r="S73" s="7" t="s">
        <v>177</v>
      </c>
      <c r="T73" s="7" t="s">
        <v>528</v>
      </c>
      <c r="U73" s="5" t="s">
        <v>529</v>
      </c>
      <c r="V73" s="37" t="s">
        <v>460</v>
      </c>
      <c r="W73" s="7" t="s">
        <v>78</v>
      </c>
      <c r="X73" s="7">
        <v>1800</v>
      </c>
      <c r="Y73" s="57">
        <v>45421</v>
      </c>
      <c r="Z73" s="57">
        <v>45421</v>
      </c>
      <c r="AA73" s="41">
        <v>45444</v>
      </c>
      <c r="AB73" s="42">
        <v>45427</v>
      </c>
      <c r="AC73" s="43">
        <v>45777</v>
      </c>
      <c r="AD73" s="7">
        <v>10000</v>
      </c>
      <c r="AE73" s="7">
        <v>20000</v>
      </c>
      <c r="AF73" s="44">
        <v>0.05</v>
      </c>
      <c r="AG73" s="5" t="s">
        <v>60</v>
      </c>
      <c r="AH73" s="7"/>
      <c r="AI73" s="7">
        <v>26.290717999999998</v>
      </c>
      <c r="AJ73" s="7">
        <v>87.273561000000001</v>
      </c>
      <c r="AK73" s="35" t="str">
        <f t="shared" si="1"/>
        <v>Own</v>
      </c>
      <c r="AL73" s="5" t="s">
        <v>530</v>
      </c>
      <c r="AM73" s="16" t="s">
        <v>531</v>
      </c>
      <c r="AN73" s="19">
        <f ca="1">IF(ISBLANK(A73), "", VLOOKUP(AL73, [1]Leadership_Team_Operations!A:H, 8, FALSE))</f>
        <v>7992281401</v>
      </c>
      <c r="AO73" s="5" t="s">
        <v>183</v>
      </c>
      <c r="AP73" s="8" t="s">
        <v>184</v>
      </c>
      <c r="AQ73" s="19">
        <f ca="1">IF(ISBLANK(A73), "", VLOOKUP(AO73, [1]Leadership_Team_Operations!A:H, 8, FALSE))</f>
        <v>9031071809</v>
      </c>
      <c r="AR73" s="5" t="s">
        <v>185</v>
      </c>
      <c r="AS73" s="16" t="s">
        <v>186</v>
      </c>
      <c r="AT73" s="19">
        <f ca="1">IF(ISBLANK(A73), "", VLOOKUP(AR73, [1]Leadership_Team_Operations!A:H, 8, FALSE))</f>
        <v>8210486845</v>
      </c>
      <c r="AU73" s="7"/>
      <c r="AV73" s="7"/>
      <c r="AW73" s="7"/>
      <c r="AX73" s="7"/>
      <c r="AY73" s="34"/>
      <c r="AZ73" s="5" t="s">
        <v>62</v>
      </c>
      <c r="BA73" s="7">
        <v>26.1</v>
      </c>
      <c r="BB73" s="7">
        <v>87.3</v>
      </c>
      <c r="BC73" s="2">
        <v>21.29</v>
      </c>
      <c r="BD73" s="21">
        <f>VLOOKUP(D:D,[1]HR_Coordinates!B:C,2,0)</f>
        <v>26.290717999999998</v>
      </c>
      <c r="BE73" s="21">
        <f>VLOOKUP(D:D,[1]HR_Coordinates!B:D,3,0)</f>
        <v>87.273561000000001</v>
      </c>
      <c r="BF73" s="5">
        <f>VLOOKUP(D:D,[1]FinLib_BRanchMaster!E:G,3,0)</f>
        <v>26.290658000000001</v>
      </c>
      <c r="BG73" s="5">
        <f>VLOOKUP(D:D,[1]FinLib_BRanchMaster!E:H,4,0)</f>
        <v>87.273505999999998</v>
      </c>
      <c r="BH73" s="5">
        <f>VLOOKUP(D:D,[1]Spotways!A:I,9,0)</f>
        <v>26.290717999999998</v>
      </c>
      <c r="BI73" s="5">
        <f>VLOOKUP(D:D,[1]Spotways!A:J,10,0)</f>
        <v>87.273561000000001</v>
      </c>
    </row>
    <row r="74" spans="1:61" ht="41.4" x14ac:dyDescent="0.3">
      <c r="A74" s="5">
        <f t="shared" si="3"/>
        <v>72</v>
      </c>
      <c r="B74" s="35" t="s">
        <v>61</v>
      </c>
      <c r="C74" s="5" t="s">
        <v>64</v>
      </c>
      <c r="D74" s="5" t="s">
        <v>532</v>
      </c>
      <c r="E74" s="7" t="s">
        <v>533</v>
      </c>
      <c r="F74" s="7" t="s">
        <v>525</v>
      </c>
      <c r="G74" s="7" t="s">
        <v>526</v>
      </c>
      <c r="H74" s="5" t="s">
        <v>174</v>
      </c>
      <c r="I74" s="5" t="s">
        <v>175</v>
      </c>
      <c r="J74" s="5" t="s">
        <v>176</v>
      </c>
      <c r="K74" s="5" t="s">
        <v>177</v>
      </c>
      <c r="L74" s="5" t="s">
        <v>178</v>
      </c>
      <c r="M74" s="5" t="s">
        <v>177</v>
      </c>
      <c r="N74" s="5" t="s">
        <v>177</v>
      </c>
      <c r="O74" s="5" t="str">
        <f t="shared" si="0"/>
        <v>B172-Raniganj</v>
      </c>
      <c r="P74" s="7" t="s">
        <v>534</v>
      </c>
      <c r="Q74" s="7"/>
      <c r="R74" s="7">
        <v>854334</v>
      </c>
      <c r="S74" s="7" t="s">
        <v>177</v>
      </c>
      <c r="T74" s="7" t="s">
        <v>528</v>
      </c>
      <c r="U74" s="5" t="s">
        <v>535</v>
      </c>
      <c r="V74" s="37" t="s">
        <v>460</v>
      </c>
      <c r="W74" s="7" t="s">
        <v>78</v>
      </c>
      <c r="X74" s="7">
        <v>1450</v>
      </c>
      <c r="Y74" s="57">
        <v>45418</v>
      </c>
      <c r="Z74" s="57">
        <v>45418</v>
      </c>
      <c r="AA74" s="41">
        <v>45444</v>
      </c>
      <c r="AB74" s="42">
        <v>45427</v>
      </c>
      <c r="AC74" s="43">
        <v>45777</v>
      </c>
      <c r="AD74" s="7">
        <v>11000</v>
      </c>
      <c r="AE74" s="7">
        <v>22000</v>
      </c>
      <c r="AF74" s="44">
        <v>0.05</v>
      </c>
      <c r="AG74" s="5" t="s">
        <v>60</v>
      </c>
      <c r="AH74" s="7"/>
      <c r="AI74" s="7">
        <v>26.081236000000001</v>
      </c>
      <c r="AJ74" s="7">
        <v>87.240622999999999</v>
      </c>
      <c r="AK74" s="35" t="str">
        <f t="shared" si="1"/>
        <v>Own</v>
      </c>
      <c r="AL74" s="5" t="s">
        <v>530</v>
      </c>
      <c r="AM74" s="16" t="s">
        <v>531</v>
      </c>
      <c r="AN74" s="19">
        <f ca="1">IF(ISBLANK(A74), "", VLOOKUP(AL74, [1]Leadership_Team_Operations!A:H, 8, FALSE))</f>
        <v>7992281401</v>
      </c>
      <c r="AO74" s="5" t="s">
        <v>183</v>
      </c>
      <c r="AP74" s="8" t="s">
        <v>184</v>
      </c>
      <c r="AQ74" s="19">
        <f ca="1">IF(ISBLANK(A74), "", VLOOKUP(AO74, [1]Leadership_Team_Operations!A:H, 8, FALSE))</f>
        <v>9031071809</v>
      </c>
      <c r="AR74" s="5" t="s">
        <v>185</v>
      </c>
      <c r="AS74" s="16" t="s">
        <v>186</v>
      </c>
      <c r="AT74" s="19">
        <f ca="1">IF(ISBLANK(A74), "", VLOOKUP(AR74, [1]Leadership_Team_Operations!A:H, 8, FALSE))</f>
        <v>8210486845</v>
      </c>
      <c r="AU74" s="7"/>
      <c r="AV74" s="7"/>
      <c r="AW74" s="7"/>
      <c r="AX74" s="7"/>
      <c r="AY74" s="34"/>
      <c r="AZ74" s="5" t="s">
        <v>62</v>
      </c>
      <c r="BA74" s="7">
        <v>26.1</v>
      </c>
      <c r="BB74" s="7">
        <v>87.3</v>
      </c>
      <c r="BC74" s="2">
        <v>6.29</v>
      </c>
      <c r="BD74" s="21">
        <f>VLOOKUP(D:D,[1]HR_Coordinates!B:C,2,0)</f>
        <v>26.081236000000001</v>
      </c>
      <c r="BE74" s="21">
        <f>VLOOKUP(D:D,[1]HR_Coordinates!B:D,3,0)</f>
        <v>87.240622999999999</v>
      </c>
      <c r="BF74" s="5">
        <f>VLOOKUP(D:D,[1]FinLib_BRanchMaster!E:G,3,0)</f>
        <v>26.081078000000002</v>
      </c>
      <c r="BG74" s="5">
        <f>VLOOKUP(D:D,[1]FinLib_BRanchMaster!E:H,4,0)</f>
        <v>87.240590999999995</v>
      </c>
      <c r="BH74" s="5">
        <f>VLOOKUP(D:D,[1]Spotways!A:I,9,0)</f>
        <v>26.081236000000001</v>
      </c>
      <c r="BI74" s="5">
        <f>VLOOKUP(D:D,[1]Spotways!A:J,10,0)</f>
        <v>87.240622999999999</v>
      </c>
    </row>
    <row r="75" spans="1:61" ht="55.2" x14ac:dyDescent="0.3">
      <c r="A75" s="5">
        <f t="shared" si="3"/>
        <v>73</v>
      </c>
      <c r="B75" s="35" t="s">
        <v>61</v>
      </c>
      <c r="C75" s="5" t="s">
        <v>64</v>
      </c>
      <c r="D75" s="5" t="s">
        <v>536</v>
      </c>
      <c r="E75" s="7" t="s">
        <v>537</v>
      </c>
      <c r="F75" s="5" t="s">
        <v>341</v>
      </c>
      <c r="G75" s="5" t="s">
        <v>92</v>
      </c>
      <c r="H75" s="5" t="s">
        <v>91</v>
      </c>
      <c r="I75" s="5" t="s">
        <v>92</v>
      </c>
      <c r="J75" s="5" t="s">
        <v>93</v>
      </c>
      <c r="K75" s="5" t="s">
        <v>94</v>
      </c>
      <c r="L75" s="5" t="s">
        <v>72</v>
      </c>
      <c r="M75" s="5" t="s">
        <v>73</v>
      </c>
      <c r="N75" s="7" t="s">
        <v>538</v>
      </c>
      <c r="O75" s="5" t="str">
        <f t="shared" si="0"/>
        <v>B173-Dholpur</v>
      </c>
      <c r="P75" s="7" t="s">
        <v>539</v>
      </c>
      <c r="Q75" s="7"/>
      <c r="R75" s="7">
        <v>328001</v>
      </c>
      <c r="S75" s="7" t="s">
        <v>538</v>
      </c>
      <c r="T75" s="7" t="s">
        <v>537</v>
      </c>
      <c r="U75" s="5" t="s">
        <v>540</v>
      </c>
      <c r="V75" s="5" t="s">
        <v>460</v>
      </c>
      <c r="W75" s="7" t="s">
        <v>78</v>
      </c>
      <c r="X75" s="7">
        <v>2324</v>
      </c>
      <c r="Y75" s="42">
        <v>45428</v>
      </c>
      <c r="Z75" s="42">
        <v>45428</v>
      </c>
      <c r="AA75" s="41">
        <v>45444</v>
      </c>
      <c r="AB75" s="42">
        <v>45428</v>
      </c>
      <c r="AC75" s="43">
        <v>45777</v>
      </c>
      <c r="AD75" s="7">
        <v>16000</v>
      </c>
      <c r="AE75" s="7">
        <v>32000</v>
      </c>
      <c r="AF75" s="44">
        <v>0.05</v>
      </c>
      <c r="AG75" s="5" t="s">
        <v>60</v>
      </c>
      <c r="AH75" s="7"/>
      <c r="AI75" s="18">
        <v>26.702760000000001</v>
      </c>
      <c r="AJ75" s="18">
        <v>77.874780000000001</v>
      </c>
      <c r="AK75" s="35" t="str">
        <f t="shared" si="1"/>
        <v>Own</v>
      </c>
      <c r="AL75" s="5" t="s">
        <v>344</v>
      </c>
      <c r="AM75" s="5" t="s">
        <v>345</v>
      </c>
      <c r="AN75" s="19">
        <f ca="1">IF(ISBLANK(A75), "", VLOOKUP(AL75, [1]Leadership_Team_Operations!A:H, 8, FALSE))</f>
        <v>9817252392</v>
      </c>
      <c r="AO75" s="5" t="s">
        <v>102</v>
      </c>
      <c r="AP75" s="8" t="s">
        <v>103</v>
      </c>
      <c r="AQ75" s="19">
        <f ca="1">IF(ISBLANK(A75), "", VLOOKUP(AO75, [1]Leadership_Team_Operations!A:H, 8, FALSE))</f>
        <v>9355299355</v>
      </c>
      <c r="AR75" s="5" t="s">
        <v>104</v>
      </c>
      <c r="AS75" s="8" t="s">
        <v>105</v>
      </c>
      <c r="AT75" s="19">
        <f ca="1">IF(ISBLANK(A75), "", VLOOKUP(AR75, [1]Leadership_Team_Operations!A:H, 8, FALSE))</f>
        <v>9518481091</v>
      </c>
      <c r="AU75" s="7"/>
      <c r="AV75" s="7"/>
      <c r="AW75" s="7"/>
      <c r="AX75" s="7"/>
      <c r="AY75" s="34"/>
      <c r="AZ75" s="5" t="s">
        <v>62</v>
      </c>
      <c r="BA75" s="7">
        <v>26.7</v>
      </c>
      <c r="BB75" s="7">
        <v>77.89</v>
      </c>
      <c r="BC75" s="2">
        <v>1.55</v>
      </c>
      <c r="BD75" s="21">
        <f>VLOOKUP(D:D,[1]HR_Coordinates!B:C,2,0)</f>
        <v>26.704529699999998</v>
      </c>
      <c r="BE75" s="21">
        <f>VLOOKUP(D:D,[1]HR_Coordinates!B:D,3,0)</f>
        <v>77.877285700000002</v>
      </c>
      <c r="BF75" s="5">
        <f>VLOOKUP(D:D,[1]FinLib_BRanchMaster!E:G,3,0)</f>
        <v>26.704014999999998</v>
      </c>
      <c r="BG75" s="5">
        <f>VLOOKUP(D:D,[1]FinLib_BRanchMaster!E:H,4,0)</f>
        <v>77.879097999999999</v>
      </c>
      <c r="BH75" s="5">
        <f>VLOOKUP(D:D,[1]Spotways!A:I,9,0)</f>
        <v>26.704079700000001</v>
      </c>
      <c r="BI75" s="5">
        <f>VLOOKUP(D:D,[1]Spotways!A:J,10,0)</f>
        <v>77.879106500000006</v>
      </c>
    </row>
    <row r="76" spans="1:61" ht="55.2" x14ac:dyDescent="0.3">
      <c r="A76" s="5">
        <f t="shared" si="3"/>
        <v>74</v>
      </c>
      <c r="B76" s="35" t="s">
        <v>61</v>
      </c>
      <c r="C76" s="5" t="s">
        <v>64</v>
      </c>
      <c r="D76" s="5" t="s">
        <v>541</v>
      </c>
      <c r="E76" s="7" t="s">
        <v>542</v>
      </c>
      <c r="F76" s="7" t="s">
        <v>190</v>
      </c>
      <c r="G76" s="7" t="s">
        <v>189</v>
      </c>
      <c r="H76" s="7" t="s">
        <v>69</v>
      </c>
      <c r="I76" s="7" t="s">
        <v>66</v>
      </c>
      <c r="J76" s="7" t="s">
        <v>70</v>
      </c>
      <c r="K76" s="7" t="s">
        <v>71</v>
      </c>
      <c r="L76" s="7" t="s">
        <v>72</v>
      </c>
      <c r="M76" s="7" t="s">
        <v>73</v>
      </c>
      <c r="N76" s="7" t="s">
        <v>73</v>
      </c>
      <c r="O76" s="5" t="str">
        <f t="shared" si="0"/>
        <v>B174-Bansi</v>
      </c>
      <c r="P76" s="7" t="s">
        <v>276</v>
      </c>
      <c r="Q76" s="7"/>
      <c r="R76" s="7">
        <v>272153</v>
      </c>
      <c r="S76" s="7" t="s">
        <v>73</v>
      </c>
      <c r="T76" s="7" t="s">
        <v>277</v>
      </c>
      <c r="U76" s="5" t="s">
        <v>543</v>
      </c>
      <c r="V76" s="5" t="s">
        <v>460</v>
      </c>
      <c r="W76" s="7" t="s">
        <v>78</v>
      </c>
      <c r="X76" s="7">
        <v>600</v>
      </c>
      <c r="Y76" s="42">
        <v>45425</v>
      </c>
      <c r="Z76" s="42">
        <v>45425</v>
      </c>
      <c r="AA76" s="41">
        <v>45444</v>
      </c>
      <c r="AB76" s="42">
        <v>45427</v>
      </c>
      <c r="AC76" s="43">
        <v>45777</v>
      </c>
      <c r="AD76" s="7">
        <v>15000</v>
      </c>
      <c r="AE76" s="7">
        <v>30000</v>
      </c>
      <c r="AF76" s="44">
        <v>0.05</v>
      </c>
      <c r="AG76" s="5" t="s">
        <v>60</v>
      </c>
      <c r="AH76" s="7"/>
      <c r="AI76" s="7">
        <v>27.170850999999999</v>
      </c>
      <c r="AJ76" s="7">
        <v>82.934621000000007</v>
      </c>
      <c r="AK76" s="35" t="str">
        <f t="shared" si="1"/>
        <v>Own</v>
      </c>
      <c r="AL76" s="13" t="s">
        <v>193</v>
      </c>
      <c r="AM76" s="13" t="s">
        <v>194</v>
      </c>
      <c r="AN76" s="19">
        <f ca="1">IF(ISBLANK(A76), "", VLOOKUP(AL76, [1]Leadership_Team_Operations!A:H, 8, FALSE))</f>
        <v>7355696588</v>
      </c>
      <c r="AO76" s="13" t="s">
        <v>81</v>
      </c>
      <c r="AP76" s="8" t="s">
        <v>82</v>
      </c>
      <c r="AQ76" s="19">
        <f ca="1">IF(ISBLANK(A76), "", VLOOKUP(AO76, [1]Leadership_Team_Operations!A:H, 8, FALSE))</f>
        <v>6393234100</v>
      </c>
      <c r="AR76" s="7" t="s">
        <v>83</v>
      </c>
      <c r="AS76" s="16" t="s">
        <v>84</v>
      </c>
      <c r="AT76" s="19">
        <f ca="1">IF(ISBLANK(A76), "", VLOOKUP(AR76, [1]Leadership_Team_Operations!A:H, 8, FALSE))</f>
        <v>9936104036</v>
      </c>
      <c r="AU76" s="7"/>
      <c r="AV76" s="7"/>
      <c r="AW76" s="7"/>
      <c r="AX76" s="7"/>
      <c r="AY76" s="60" t="s">
        <v>544</v>
      </c>
      <c r="AZ76" s="5" t="s">
        <v>107</v>
      </c>
      <c r="BA76" s="7">
        <v>27.27</v>
      </c>
      <c r="BB76" s="7">
        <v>82.82</v>
      </c>
      <c r="BC76" s="2">
        <v>15.8</v>
      </c>
      <c r="BD76" s="21">
        <f>VLOOKUP(D:D,[1]HR_Coordinates!B:C,2,0)</f>
        <v>27.167945</v>
      </c>
      <c r="BE76" s="21">
        <f>VLOOKUP(D:D,[1]HR_Coordinates!B:D,3,0)</f>
        <v>82.934601939999993</v>
      </c>
      <c r="BF76" s="5">
        <f>VLOOKUP(D:D,[1]FinLib_BRanchMaster!E:G,3,0)</f>
        <v>27.168036000000001</v>
      </c>
      <c r="BG76" s="5">
        <f>VLOOKUP(D:D,[1]FinLib_BRanchMaster!E:H,4,0)</f>
        <v>82.935816000000003</v>
      </c>
      <c r="BH76" s="5">
        <f>VLOOKUP(D:D,[1]Spotways!A:I,9,0)</f>
        <v>27.167945</v>
      </c>
      <c r="BI76" s="5">
        <f>VLOOKUP(D:D,[1]Spotways!A:J,10,0)</f>
        <v>82.934601939999993</v>
      </c>
    </row>
    <row r="77" spans="1:61" ht="69" x14ac:dyDescent="0.3">
      <c r="A77" s="5">
        <f t="shared" si="3"/>
        <v>75</v>
      </c>
      <c r="B77" s="6" t="s">
        <v>63</v>
      </c>
      <c r="C77" s="18" t="s">
        <v>64</v>
      </c>
      <c r="D77" s="5" t="s">
        <v>545</v>
      </c>
      <c r="E77" s="7" t="s">
        <v>546</v>
      </c>
      <c r="F77" s="5" t="s">
        <v>439</v>
      </c>
      <c r="G77" s="5" t="s">
        <v>438</v>
      </c>
      <c r="H77" s="5" t="s">
        <v>91</v>
      </c>
      <c r="I77" s="5" t="s">
        <v>92</v>
      </c>
      <c r="J77" s="5" t="s">
        <v>93</v>
      </c>
      <c r="K77" s="5" t="s">
        <v>94</v>
      </c>
      <c r="L77" s="5" t="s">
        <v>72</v>
      </c>
      <c r="M77" s="5" t="s">
        <v>73</v>
      </c>
      <c r="N77" s="5" t="s">
        <v>73</v>
      </c>
      <c r="O77" s="5" t="str">
        <f t="shared" si="0"/>
        <v>B175-Joya</v>
      </c>
      <c r="P77" s="7" t="s">
        <v>547</v>
      </c>
      <c r="Q77" s="7"/>
      <c r="R77" s="7">
        <v>247776</v>
      </c>
      <c r="S77" s="7" t="s">
        <v>73</v>
      </c>
      <c r="T77" s="7" t="s">
        <v>548</v>
      </c>
      <c r="U77" s="5" t="s">
        <v>549</v>
      </c>
      <c r="V77" s="5" t="s">
        <v>460</v>
      </c>
      <c r="W77" s="7" t="s">
        <v>78</v>
      </c>
      <c r="X77" s="7">
        <v>984</v>
      </c>
      <c r="Y77" s="42">
        <v>45432</v>
      </c>
      <c r="Z77" s="42">
        <v>45432</v>
      </c>
      <c r="AA77" s="41">
        <v>45444</v>
      </c>
      <c r="AB77" s="42">
        <v>45432</v>
      </c>
      <c r="AC77" s="43">
        <v>45777</v>
      </c>
      <c r="AD77" s="7">
        <v>17000</v>
      </c>
      <c r="AE77" s="7">
        <v>34000</v>
      </c>
      <c r="AF77" s="44">
        <v>0.05</v>
      </c>
      <c r="AG77" s="5" t="s">
        <v>60</v>
      </c>
      <c r="AH77" s="7"/>
      <c r="AI77" s="7">
        <v>28.833200999999999</v>
      </c>
      <c r="AJ77" s="7">
        <v>78.466539999999995</v>
      </c>
      <c r="AK77" s="35" t="str">
        <f t="shared" si="1"/>
        <v>Suryodaya Bank</v>
      </c>
      <c r="AL77" s="7" t="s">
        <v>443</v>
      </c>
      <c r="AM77" s="1" t="s">
        <v>444</v>
      </c>
      <c r="AN77" s="19">
        <f ca="1">IF(ISBLANK(A77), "", VLOOKUP(AL77, [1]Leadership_Team_Operations!A:H, 8, FALSE))</f>
        <v>8954026329</v>
      </c>
      <c r="AO77" s="5" t="s">
        <v>102</v>
      </c>
      <c r="AP77" s="8" t="s">
        <v>103</v>
      </c>
      <c r="AQ77" s="19">
        <f ca="1">IF(ISBLANK(A77), "", VLOOKUP(AO77, [1]Leadership_Team_Operations!A:H, 8, FALSE))</f>
        <v>9355299355</v>
      </c>
      <c r="AR77" s="5" t="s">
        <v>104</v>
      </c>
      <c r="AS77" s="8" t="s">
        <v>105</v>
      </c>
      <c r="AT77" s="19">
        <f ca="1">IF(ISBLANK(A77), "", VLOOKUP(AR77, [1]Leadership_Team_Operations!A:H, 8, FALSE))</f>
        <v>9518481091</v>
      </c>
      <c r="AU77" s="29">
        <v>995</v>
      </c>
      <c r="AV77" s="29" t="s">
        <v>550</v>
      </c>
      <c r="AW77" s="29"/>
      <c r="AX77" s="29"/>
      <c r="AY77" s="34"/>
      <c r="AZ77" s="5" t="s">
        <v>62</v>
      </c>
      <c r="BA77" s="7">
        <v>28.9</v>
      </c>
      <c r="BB77" s="7">
        <v>78.47</v>
      </c>
      <c r="BC77" s="2">
        <v>7.41</v>
      </c>
      <c r="BD77" s="21">
        <f>VLOOKUP(D:D,[1]HR_Coordinates!B:C,2,0)</f>
        <v>28.833200999999999</v>
      </c>
      <c r="BE77" s="21">
        <f>VLOOKUP(D:D,[1]HR_Coordinates!B:D,3,0)</f>
        <v>78.466539999999995</v>
      </c>
      <c r="BF77" s="5">
        <f>VLOOKUP(D:D,[1]FinLib_BRanchMaster!E:G,3,0)</f>
        <v>28.833120000000001</v>
      </c>
      <c r="BG77" s="5">
        <f>VLOOKUP(D:D,[1]FinLib_BRanchMaster!E:H,4,0)</f>
        <v>78.466249000000005</v>
      </c>
      <c r="BH77" s="5">
        <f>VLOOKUP(D:D,[1]Spotways!A:I,9,0)</f>
        <v>28.833200999999999</v>
      </c>
      <c r="BI77" s="5">
        <f>VLOOKUP(D:D,[1]Spotways!A:J,10,0)</f>
        <v>78.466539999999995</v>
      </c>
    </row>
    <row r="78" spans="1:61" ht="69" x14ac:dyDescent="0.3">
      <c r="A78" s="5">
        <f t="shared" si="3"/>
        <v>76</v>
      </c>
      <c r="B78" s="35" t="s">
        <v>61</v>
      </c>
      <c r="C78" s="5" t="s">
        <v>64</v>
      </c>
      <c r="D78" s="5" t="s">
        <v>551</v>
      </c>
      <c r="E78" s="7" t="s">
        <v>552</v>
      </c>
      <c r="F78" s="5" t="s">
        <v>494</v>
      </c>
      <c r="G78" s="5" t="s">
        <v>493</v>
      </c>
      <c r="H78" s="5" t="s">
        <v>495</v>
      </c>
      <c r="I78" s="5" t="s">
        <v>496</v>
      </c>
      <c r="J78" s="5" t="s">
        <v>176</v>
      </c>
      <c r="K78" s="5" t="s">
        <v>177</v>
      </c>
      <c r="L78" s="5" t="s">
        <v>178</v>
      </c>
      <c r="M78" s="5" t="s">
        <v>177</v>
      </c>
      <c r="N78" s="7" t="s">
        <v>496</v>
      </c>
      <c r="O78" s="5" t="str">
        <f t="shared" si="0"/>
        <v>B176-Khunti</v>
      </c>
      <c r="P78" s="7" t="s">
        <v>553</v>
      </c>
      <c r="Q78" s="7"/>
      <c r="R78" s="7">
        <v>835210</v>
      </c>
      <c r="S78" s="7" t="s">
        <v>496</v>
      </c>
      <c r="T78" s="7" t="s">
        <v>552</v>
      </c>
      <c r="U78" s="5" t="s">
        <v>554</v>
      </c>
      <c r="V78" s="5" t="s">
        <v>460</v>
      </c>
      <c r="W78" s="7" t="s">
        <v>78</v>
      </c>
      <c r="X78" s="7">
        <v>1800</v>
      </c>
      <c r="Y78" s="7"/>
      <c r="Z78" s="41">
        <v>45444</v>
      </c>
      <c r="AA78" s="41">
        <v>45444</v>
      </c>
      <c r="AB78" s="41">
        <v>45444</v>
      </c>
      <c r="AC78" s="43">
        <v>45777</v>
      </c>
      <c r="AD78" s="7">
        <v>11500</v>
      </c>
      <c r="AE78" s="7">
        <v>23000</v>
      </c>
      <c r="AF78" s="44">
        <v>0.05</v>
      </c>
      <c r="AG78" s="5" t="s">
        <v>60</v>
      </c>
      <c r="AH78" s="7"/>
      <c r="AI78" s="7">
        <v>23.071739000000001</v>
      </c>
      <c r="AJ78" s="7">
        <v>85.282807000000005</v>
      </c>
      <c r="AK78" s="35" t="str">
        <f t="shared" si="1"/>
        <v>Own</v>
      </c>
      <c r="AL78" s="5" t="s">
        <v>500</v>
      </c>
      <c r="AM78" s="1" t="s">
        <v>501</v>
      </c>
      <c r="AN78" s="19">
        <f ca="1">IF(ISBLANK(A78), "", VLOOKUP(AL78, [1]Leadership_Team_Operations!A:H, 8, FALSE))</f>
        <v>6203073131</v>
      </c>
      <c r="AO78" s="5" t="s">
        <v>183</v>
      </c>
      <c r="AP78" s="8" t="s">
        <v>184</v>
      </c>
      <c r="AQ78" s="19">
        <f ca="1">IF(ISBLANK(A78), "", VLOOKUP(AO78, [1]Leadership_Team_Operations!A:H, 8, FALSE))</f>
        <v>9031071809</v>
      </c>
      <c r="AR78" s="5" t="s">
        <v>185</v>
      </c>
      <c r="AS78" s="16" t="s">
        <v>186</v>
      </c>
      <c r="AT78" s="19">
        <f ca="1">IF(ISBLANK(A78), "", VLOOKUP(AR78, [1]Leadership_Team_Operations!A:H, 8, FALSE))</f>
        <v>8210486845</v>
      </c>
      <c r="AU78" s="7"/>
      <c r="AV78" s="7"/>
      <c r="AW78" s="7"/>
      <c r="AX78" s="7"/>
      <c r="AY78" s="25" t="s">
        <v>555</v>
      </c>
      <c r="AZ78" s="5" t="s">
        <v>62</v>
      </c>
      <c r="BA78" s="7">
        <v>23.08</v>
      </c>
      <c r="BB78" s="7">
        <v>85.28</v>
      </c>
      <c r="BC78" s="2">
        <v>0.96</v>
      </c>
      <c r="BD78" s="21">
        <f>VLOOKUP(D:D,[1]HR_Coordinates!B:C,2,0)</f>
        <v>23.071739000000001</v>
      </c>
      <c r="BE78" s="21">
        <f>VLOOKUP(D:D,[1]HR_Coordinates!B:D,3,0)</f>
        <v>85.282807000000005</v>
      </c>
      <c r="BF78" s="5">
        <f>VLOOKUP(D:D,[1]FinLib_BRanchMaster!E:G,3,0)</f>
        <v>23.071753999999999</v>
      </c>
      <c r="BG78" s="5">
        <f>VLOOKUP(D:D,[1]FinLib_BRanchMaster!E:H,4,0)</f>
        <v>85.282628000000003</v>
      </c>
      <c r="BH78" s="5">
        <f>VLOOKUP(D:D,[1]Spotways!A:I,9,0)</f>
        <v>23.071739000000001</v>
      </c>
      <c r="BI78" s="5">
        <f>VLOOKUP(D:D,[1]Spotways!A:J,10,0)</f>
        <v>85.282807000000005</v>
      </c>
    </row>
    <row r="79" spans="1:61" ht="55.2" x14ac:dyDescent="0.3">
      <c r="A79" s="5">
        <f t="shared" si="3"/>
        <v>77</v>
      </c>
      <c r="B79" s="6" t="s">
        <v>63</v>
      </c>
      <c r="C79" s="5" t="s">
        <v>64</v>
      </c>
      <c r="D79" s="5" t="s">
        <v>556</v>
      </c>
      <c r="E79" s="7" t="s">
        <v>557</v>
      </c>
      <c r="F79" s="7" t="s">
        <v>430</v>
      </c>
      <c r="G79" s="7" t="s">
        <v>429</v>
      </c>
      <c r="H79" s="5" t="s">
        <v>91</v>
      </c>
      <c r="I79" s="5" t="s">
        <v>92</v>
      </c>
      <c r="J79" s="5" t="s">
        <v>93</v>
      </c>
      <c r="K79" s="5" t="s">
        <v>94</v>
      </c>
      <c r="L79" s="5" t="s">
        <v>72</v>
      </c>
      <c r="M79" s="5" t="s">
        <v>73</v>
      </c>
      <c r="N79" s="7" t="s">
        <v>73</v>
      </c>
      <c r="O79" s="5" t="str">
        <f t="shared" si="0"/>
        <v>B177-Shamli</v>
      </c>
      <c r="P79" s="7" t="s">
        <v>558</v>
      </c>
      <c r="Q79" s="7"/>
      <c r="R79" s="7">
        <v>247776</v>
      </c>
      <c r="S79" s="7" t="s">
        <v>73</v>
      </c>
      <c r="T79" s="7" t="s">
        <v>557</v>
      </c>
      <c r="U79" s="5" t="s">
        <v>559</v>
      </c>
      <c r="V79" s="5" t="s">
        <v>460</v>
      </c>
      <c r="W79" s="7" t="s">
        <v>78</v>
      </c>
      <c r="X79" s="7">
        <v>1800</v>
      </c>
      <c r="Y79" s="42">
        <v>45432</v>
      </c>
      <c r="Z79" s="42">
        <v>45432</v>
      </c>
      <c r="AA79" s="41">
        <v>45444</v>
      </c>
      <c r="AB79" s="42">
        <v>45427</v>
      </c>
      <c r="AC79" s="43">
        <v>45777</v>
      </c>
      <c r="AD79" s="7">
        <v>16000</v>
      </c>
      <c r="AE79" s="7">
        <v>32000</v>
      </c>
      <c r="AF79" s="44">
        <v>0.05</v>
      </c>
      <c r="AG79" s="5" t="s">
        <v>60</v>
      </c>
      <c r="AH79" s="7"/>
      <c r="AI79" s="7">
        <v>29.451481999999999</v>
      </c>
      <c r="AJ79" s="7">
        <v>77.293548000000001</v>
      </c>
      <c r="AK79" s="35" t="str">
        <f t="shared" si="1"/>
        <v>Suryodaya Bank</v>
      </c>
      <c r="AL79" s="7" t="s">
        <v>434</v>
      </c>
      <c r="AM79" s="40" t="s">
        <v>435</v>
      </c>
      <c r="AN79" s="19">
        <f ca="1">IF(ISBLANK(A79), "", VLOOKUP(AL79, [1]Leadership_Team_Operations!A:H, 8, FALSE))</f>
        <v>8708765652</v>
      </c>
      <c r="AO79" s="5" t="s">
        <v>102</v>
      </c>
      <c r="AP79" s="8" t="s">
        <v>103</v>
      </c>
      <c r="AQ79" s="19">
        <f ca="1">IF(ISBLANK(A79), "", VLOOKUP(AO79, [1]Leadership_Team_Operations!A:H, 8, FALSE))</f>
        <v>9355299355</v>
      </c>
      <c r="AR79" s="5" t="s">
        <v>104</v>
      </c>
      <c r="AS79" s="8" t="s">
        <v>105</v>
      </c>
      <c r="AT79" s="19">
        <f ca="1">IF(ISBLANK(A79), "", VLOOKUP(AR79, [1]Leadership_Team_Operations!A:H, 8, FALSE))</f>
        <v>9518481091</v>
      </c>
      <c r="AU79" s="29">
        <v>997</v>
      </c>
      <c r="AV79" s="29" t="s">
        <v>560</v>
      </c>
      <c r="AW79" s="29"/>
      <c r="AX79" s="29"/>
      <c r="AY79" s="34"/>
      <c r="AZ79" s="5" t="s">
        <v>62</v>
      </c>
      <c r="BA79" s="7">
        <v>29.45</v>
      </c>
      <c r="BB79" s="7">
        <v>77.319999999999993</v>
      </c>
      <c r="BC79" s="2">
        <v>2.57</v>
      </c>
      <c r="BD79" s="21">
        <f>VLOOKUP(D:D,[1]HR_Coordinates!B:C,2,0)</f>
        <v>29.451481999999999</v>
      </c>
      <c r="BE79" s="21">
        <f>VLOOKUP(D:D,[1]HR_Coordinates!B:D,3,0)</f>
        <v>77.293548000000001</v>
      </c>
      <c r="BF79" s="5">
        <f>VLOOKUP(D:D,[1]FinLib_BRanchMaster!E:G,3,0)</f>
        <v>29.451332000000001</v>
      </c>
      <c r="BG79" s="5">
        <f>VLOOKUP(D:D,[1]FinLib_BRanchMaster!E:H,4,0)</f>
        <v>77.293869000000001</v>
      </c>
      <c r="BH79" s="5">
        <f>VLOOKUP(D:D,[1]Spotways!A:I,9,0)</f>
        <v>29.451481999999999</v>
      </c>
      <c r="BI79" s="5">
        <f>VLOOKUP(D:D,[1]Spotways!A:J,10,0)</f>
        <v>77.293548000000001</v>
      </c>
    </row>
    <row r="80" spans="1:61" ht="55.2" x14ac:dyDescent="0.3">
      <c r="A80" s="5">
        <f t="shared" si="3"/>
        <v>78</v>
      </c>
      <c r="B80" s="35" t="s">
        <v>61</v>
      </c>
      <c r="C80" s="5" t="s">
        <v>64</v>
      </c>
      <c r="D80" s="5" t="s">
        <v>561</v>
      </c>
      <c r="E80" s="7" t="s">
        <v>562</v>
      </c>
      <c r="F80" s="7" t="s">
        <v>525</v>
      </c>
      <c r="G80" s="7" t="s">
        <v>526</v>
      </c>
      <c r="H80" s="5" t="s">
        <v>174</v>
      </c>
      <c r="I80" s="5" t="s">
        <v>175</v>
      </c>
      <c r="J80" s="5" t="s">
        <v>176</v>
      </c>
      <c r="K80" s="5" t="s">
        <v>177</v>
      </c>
      <c r="L80" s="5" t="s">
        <v>178</v>
      </c>
      <c r="M80" s="5" t="s">
        <v>177</v>
      </c>
      <c r="N80" s="5" t="s">
        <v>177</v>
      </c>
      <c r="O80" s="5" t="str">
        <f t="shared" si="0"/>
        <v>B178-Simrahi</v>
      </c>
      <c r="P80" s="7" t="s">
        <v>563</v>
      </c>
      <c r="Q80" s="7"/>
      <c r="R80" s="7">
        <v>852111</v>
      </c>
      <c r="S80" s="7" t="s">
        <v>177</v>
      </c>
      <c r="T80" s="7" t="s">
        <v>564</v>
      </c>
      <c r="U80" s="5" t="s">
        <v>565</v>
      </c>
      <c r="V80" s="5" t="s">
        <v>460</v>
      </c>
      <c r="W80" s="7" t="s">
        <v>78</v>
      </c>
      <c r="X80" s="7">
        <v>1200</v>
      </c>
      <c r="Y80" s="42">
        <v>45432</v>
      </c>
      <c r="Z80" s="42">
        <v>45432</v>
      </c>
      <c r="AA80" s="41">
        <v>45444</v>
      </c>
      <c r="AB80" s="42">
        <v>45432</v>
      </c>
      <c r="AC80" s="43">
        <v>45777</v>
      </c>
      <c r="AD80" s="7">
        <v>12500</v>
      </c>
      <c r="AE80" s="7">
        <v>25000</v>
      </c>
      <c r="AF80" s="44">
        <v>0.05</v>
      </c>
      <c r="AG80" s="5" t="s">
        <v>60</v>
      </c>
      <c r="AH80" s="7"/>
      <c r="AI80" s="7">
        <v>26.309636000000001</v>
      </c>
      <c r="AJ80" s="7">
        <v>86.841271000000006</v>
      </c>
      <c r="AK80" s="35" t="str">
        <f t="shared" si="1"/>
        <v>Own</v>
      </c>
      <c r="AL80" s="5" t="s">
        <v>530</v>
      </c>
      <c r="AM80" s="16" t="s">
        <v>531</v>
      </c>
      <c r="AN80" s="19">
        <f ca="1">IF(ISBLANK(A80), "", VLOOKUP(AL80, [1]Leadership_Team_Operations!A:H, 8, FALSE))</f>
        <v>7992281401</v>
      </c>
      <c r="AO80" s="5" t="s">
        <v>183</v>
      </c>
      <c r="AP80" s="8" t="s">
        <v>184</v>
      </c>
      <c r="AQ80" s="19">
        <f ca="1">IF(ISBLANK(A80), "", VLOOKUP(AO80, [1]Leadership_Team_Operations!A:H, 8, FALSE))</f>
        <v>9031071809</v>
      </c>
      <c r="AR80" s="5" t="s">
        <v>185</v>
      </c>
      <c r="AS80" s="16" t="s">
        <v>186</v>
      </c>
      <c r="AT80" s="19">
        <f ca="1">IF(ISBLANK(A80), "", VLOOKUP(AR80, [1]Leadership_Team_Operations!A:H, 8, FALSE))</f>
        <v>8210486845</v>
      </c>
      <c r="AU80" s="7"/>
      <c r="AV80" s="7"/>
      <c r="AW80" s="7"/>
      <c r="AX80" s="7"/>
      <c r="AY80" s="34" t="s">
        <v>566</v>
      </c>
      <c r="AZ80" s="5" t="s">
        <v>62</v>
      </c>
      <c r="BA80" s="7">
        <v>26.29</v>
      </c>
      <c r="BB80" s="7">
        <v>86.82</v>
      </c>
      <c r="BC80" s="2">
        <v>3.04</v>
      </c>
      <c r="BD80" s="21">
        <f>VLOOKUP(D:D,[1]HR_Coordinates!B:C,2,0)</f>
        <v>26.309636000000001</v>
      </c>
      <c r="BE80" s="21">
        <f>VLOOKUP(D:D,[1]HR_Coordinates!B:D,3,0)</f>
        <v>86.841271000000006</v>
      </c>
      <c r="BF80" s="5">
        <f>VLOOKUP(D:D,[1]FinLib_BRanchMaster!E:G,3,0)</f>
        <v>26.309685000000002</v>
      </c>
      <c r="BG80" s="5">
        <f>VLOOKUP(D:D,[1]FinLib_BRanchMaster!E:H,4,0)</f>
        <v>86.841053000000002</v>
      </c>
      <c r="BH80" s="5">
        <f>VLOOKUP(D:D,[1]Spotways!A:I,9,0)</f>
        <v>26.309636000000001</v>
      </c>
      <c r="BI80" s="5">
        <f>VLOOKUP(D:D,[1]Spotways!A:J,10,0)</f>
        <v>86.841271000000006</v>
      </c>
    </row>
    <row r="81" spans="1:61" ht="55.2" x14ac:dyDescent="0.3">
      <c r="A81" s="5">
        <f t="shared" si="3"/>
        <v>79</v>
      </c>
      <c r="B81" s="35" t="s">
        <v>61</v>
      </c>
      <c r="C81" s="5" t="s">
        <v>64</v>
      </c>
      <c r="D81" s="5" t="s">
        <v>567</v>
      </c>
      <c r="E81" s="7" t="s">
        <v>568</v>
      </c>
      <c r="F81" s="7" t="s">
        <v>525</v>
      </c>
      <c r="G81" s="7" t="s">
        <v>526</v>
      </c>
      <c r="H81" s="5" t="s">
        <v>174</v>
      </c>
      <c r="I81" s="5" t="s">
        <v>175</v>
      </c>
      <c r="J81" s="5" t="s">
        <v>176</v>
      </c>
      <c r="K81" s="5" t="s">
        <v>177</v>
      </c>
      <c r="L81" s="5" t="s">
        <v>178</v>
      </c>
      <c r="M81" s="5" t="s">
        <v>177</v>
      </c>
      <c r="N81" s="5" t="s">
        <v>177</v>
      </c>
      <c r="O81" s="5" t="str">
        <f t="shared" si="0"/>
        <v>B179-Dhamdaha</v>
      </c>
      <c r="P81" s="7" t="s">
        <v>569</v>
      </c>
      <c r="Q81" s="7"/>
      <c r="R81" s="7">
        <v>854205</v>
      </c>
      <c r="S81" s="7" t="s">
        <v>177</v>
      </c>
      <c r="T81" s="7" t="s">
        <v>526</v>
      </c>
      <c r="U81" s="5" t="s">
        <v>570</v>
      </c>
      <c r="V81" s="5" t="s">
        <v>460</v>
      </c>
      <c r="W81" s="7" t="s">
        <v>78</v>
      </c>
      <c r="X81" s="7">
        <v>1000</v>
      </c>
      <c r="Y81" s="7"/>
      <c r="Z81" s="41">
        <v>45444</v>
      </c>
      <c r="AA81" s="41">
        <v>45444</v>
      </c>
      <c r="AB81" s="41">
        <v>45444</v>
      </c>
      <c r="AC81" s="43">
        <v>45777</v>
      </c>
      <c r="AD81" s="7">
        <v>12500</v>
      </c>
      <c r="AE81" s="7">
        <v>25000</v>
      </c>
      <c r="AF81" s="44">
        <v>0.05</v>
      </c>
      <c r="AG81" s="5" t="s">
        <v>60</v>
      </c>
      <c r="AH81" s="7"/>
      <c r="AI81" s="7">
        <v>25.729327999999999</v>
      </c>
      <c r="AJ81" s="7">
        <v>87.196799999999996</v>
      </c>
      <c r="AK81" s="35" t="str">
        <f t="shared" si="1"/>
        <v>Own</v>
      </c>
      <c r="AL81" s="5" t="s">
        <v>530</v>
      </c>
      <c r="AM81" s="16" t="s">
        <v>531</v>
      </c>
      <c r="AN81" s="19">
        <f ca="1">IF(ISBLANK(A81), "", VLOOKUP(AL81, [1]Leadership_Team_Operations!A:H, 8, FALSE))</f>
        <v>7992281401</v>
      </c>
      <c r="AO81" s="5" t="s">
        <v>183</v>
      </c>
      <c r="AP81" s="8" t="s">
        <v>184</v>
      </c>
      <c r="AQ81" s="19">
        <f ca="1">IF(ISBLANK(A81), "", VLOOKUP(AO81, [1]Leadership_Team_Operations!A:H, 8, FALSE))</f>
        <v>9031071809</v>
      </c>
      <c r="AR81" s="5" t="s">
        <v>185</v>
      </c>
      <c r="AS81" s="16" t="s">
        <v>186</v>
      </c>
      <c r="AT81" s="19">
        <f ca="1">IF(ISBLANK(A81), "", VLOOKUP(AR81, [1]Leadership_Team_Operations!A:H, 8, FALSE))</f>
        <v>8210486845</v>
      </c>
      <c r="AU81" s="7"/>
      <c r="AV81" s="7"/>
      <c r="AW81" s="7"/>
      <c r="AX81" s="7"/>
      <c r="AY81" s="34" t="s">
        <v>571</v>
      </c>
      <c r="AZ81" s="5" t="s">
        <v>62</v>
      </c>
      <c r="BA81" s="7">
        <v>25.8</v>
      </c>
      <c r="BB81" s="7">
        <v>87.5</v>
      </c>
      <c r="BC81" s="2">
        <v>31.41</v>
      </c>
      <c r="BD81" s="21">
        <f>VLOOKUP(D:D,[1]HR_Coordinates!B:C,2,0)</f>
        <v>25.739574000000001</v>
      </c>
      <c r="BE81" s="21">
        <f>VLOOKUP(D:D,[1]HR_Coordinates!B:D,3,0)</f>
        <v>87.186453839999999</v>
      </c>
      <c r="BF81" s="5">
        <f>VLOOKUP(D:D,[1]FinLib_BRanchMaster!E:G,3,0)</f>
        <v>25.739595999999999</v>
      </c>
      <c r="BG81" s="5">
        <f>VLOOKUP(D:D,[1]FinLib_BRanchMaster!E:H,4,0)</f>
        <v>87.186498</v>
      </c>
      <c r="BH81" s="5">
        <f>VLOOKUP(D:D,[1]Spotways!A:I,9,0)</f>
        <v>25.739574000000001</v>
      </c>
      <c r="BI81" s="5">
        <f>VLOOKUP(D:D,[1]Spotways!A:J,10,0)</f>
        <v>87.186453839999999</v>
      </c>
    </row>
    <row r="82" spans="1:61" ht="55.2" x14ac:dyDescent="0.3">
      <c r="A82" s="5">
        <f t="shared" si="3"/>
        <v>80</v>
      </c>
      <c r="B82" s="35" t="s">
        <v>61</v>
      </c>
      <c r="C82" s="5" t="s">
        <v>64</v>
      </c>
      <c r="D82" s="5" t="s">
        <v>572</v>
      </c>
      <c r="E82" s="7" t="s">
        <v>573</v>
      </c>
      <c r="F82" s="5" t="s">
        <v>245</v>
      </c>
      <c r="G82" s="5" t="s">
        <v>246</v>
      </c>
      <c r="H82" s="5" t="s">
        <v>247</v>
      </c>
      <c r="I82" s="5" t="s">
        <v>248</v>
      </c>
      <c r="J82" s="5" t="s">
        <v>150</v>
      </c>
      <c r="K82" s="5" t="s">
        <v>151</v>
      </c>
      <c r="L82" s="5" t="s">
        <v>152</v>
      </c>
      <c r="M82" s="5" t="s">
        <v>151</v>
      </c>
      <c r="N82" s="5" t="s">
        <v>151</v>
      </c>
      <c r="O82" s="5" t="str">
        <f t="shared" si="0"/>
        <v>B180-Jagalur</v>
      </c>
      <c r="P82" s="7" t="s">
        <v>574</v>
      </c>
      <c r="Q82" s="5"/>
      <c r="R82" s="5">
        <v>577528</v>
      </c>
      <c r="S82" s="5" t="s">
        <v>151</v>
      </c>
      <c r="T82" s="5" t="s">
        <v>373</v>
      </c>
      <c r="U82" s="5" t="s">
        <v>575</v>
      </c>
      <c r="V82" s="61">
        <v>7075167349</v>
      </c>
      <c r="W82" s="5" t="s">
        <v>157</v>
      </c>
      <c r="X82" s="5">
        <v>1120</v>
      </c>
      <c r="Y82" s="5" t="s">
        <v>98</v>
      </c>
      <c r="Z82" s="10">
        <v>45444</v>
      </c>
      <c r="AA82" s="10">
        <v>45444</v>
      </c>
      <c r="AB82" s="10">
        <v>45444</v>
      </c>
      <c r="AC82" s="9">
        <v>45777</v>
      </c>
      <c r="AD82" s="5">
        <v>15000</v>
      </c>
      <c r="AE82" s="5">
        <v>30000</v>
      </c>
      <c r="AF82" s="12">
        <v>0.05</v>
      </c>
      <c r="AG82" s="5" t="s">
        <v>60</v>
      </c>
      <c r="AH82" s="5"/>
      <c r="AI82" s="5">
        <v>14.520784000000001</v>
      </c>
      <c r="AJ82" s="5">
        <v>76.341838999999993</v>
      </c>
      <c r="AK82" s="35" t="str">
        <f t="shared" si="1"/>
        <v>Own</v>
      </c>
      <c r="AL82" s="5" t="s">
        <v>251</v>
      </c>
      <c r="AM82" s="5" t="s">
        <v>252</v>
      </c>
      <c r="AN82" s="19">
        <f ca="1">IF(ISBLANK(A82), "", VLOOKUP(AL82, [1]Leadership_Team_Operations!A:H, 8, FALSE))</f>
        <v>8152947316</v>
      </c>
      <c r="AO82" s="5" t="s">
        <v>160</v>
      </c>
      <c r="AP82" s="16" t="s">
        <v>161</v>
      </c>
      <c r="AQ82" s="19">
        <f ca="1">IF(ISBLANK(A82), "", VLOOKUP(AO82, [1]Leadership_Team_Operations!A:H, 8, FALSE))</f>
        <v>9620029202</v>
      </c>
      <c r="AR82" s="7" t="s">
        <v>162</v>
      </c>
      <c r="AS82" s="16" t="s">
        <v>163</v>
      </c>
      <c r="AT82" s="19">
        <f ca="1">IF(ISBLANK(A82), "", VLOOKUP(AR82, [1]Leadership_Team_Operations!A:H, 8, FALSE))</f>
        <v>7760967688</v>
      </c>
      <c r="AU82" s="7"/>
      <c r="AV82" s="7"/>
      <c r="AW82" s="7"/>
      <c r="AX82" s="7"/>
      <c r="AY82" s="34"/>
      <c r="AZ82" s="5" t="s">
        <v>62</v>
      </c>
      <c r="BA82" s="7">
        <v>14.31</v>
      </c>
      <c r="BB82" s="7">
        <v>75.58</v>
      </c>
      <c r="BC82" s="2">
        <v>85.4</v>
      </c>
      <c r="BD82" s="21">
        <f>VLOOKUP(D:D,[1]HR_Coordinates!B:C,2,0)</f>
        <v>14.520784000000001</v>
      </c>
      <c r="BE82" s="21">
        <f>VLOOKUP(D:D,[1]HR_Coordinates!B:D,3,0)</f>
        <v>76.341838999999993</v>
      </c>
      <c r="BF82" s="5">
        <f>VLOOKUP(D:D,[1]FinLib_BRanchMaster!E:G,3,0)</f>
        <v>14.520545</v>
      </c>
      <c r="BG82" s="5">
        <f>VLOOKUP(D:D,[1]FinLib_BRanchMaster!E:H,4,0)</f>
        <v>76.341652999999994</v>
      </c>
      <c r="BH82" s="5">
        <f>VLOOKUP(D:D,[1]Spotways!A:I,9,0)</f>
        <v>14.520784000000001</v>
      </c>
      <c r="BI82" s="5">
        <f>VLOOKUP(D:D,[1]Spotways!A:J,10,0)</f>
        <v>76.341838999999993</v>
      </c>
    </row>
    <row r="83" spans="1:61" ht="55.2" x14ac:dyDescent="0.3">
      <c r="A83" s="5">
        <f t="shared" si="3"/>
        <v>81</v>
      </c>
      <c r="B83" s="35" t="s">
        <v>61</v>
      </c>
      <c r="C83" s="5" t="s">
        <v>64</v>
      </c>
      <c r="D83" s="5" t="s">
        <v>576</v>
      </c>
      <c r="E83" s="7" t="s">
        <v>466</v>
      </c>
      <c r="F83" s="5" t="s">
        <v>226</v>
      </c>
      <c r="G83" s="5" t="s">
        <v>225</v>
      </c>
      <c r="H83" s="5" t="s">
        <v>91</v>
      </c>
      <c r="I83" s="5" t="s">
        <v>92</v>
      </c>
      <c r="J83" s="5" t="s">
        <v>93</v>
      </c>
      <c r="K83" s="5" t="s">
        <v>94</v>
      </c>
      <c r="L83" s="5" t="s">
        <v>72</v>
      </c>
      <c r="M83" s="5" t="s">
        <v>73</v>
      </c>
      <c r="N83" s="5" t="s">
        <v>73</v>
      </c>
      <c r="O83" s="5" t="str">
        <f t="shared" si="0"/>
        <v>B181-Bareilly</v>
      </c>
      <c r="P83" s="7" t="s">
        <v>577</v>
      </c>
      <c r="Q83" s="5"/>
      <c r="R83" s="5">
        <v>243006</v>
      </c>
      <c r="S83" s="5" t="s">
        <v>73</v>
      </c>
      <c r="T83" s="5" t="s">
        <v>466</v>
      </c>
      <c r="U83" s="5" t="s">
        <v>578</v>
      </c>
      <c r="V83" s="5">
        <v>9281145792</v>
      </c>
      <c r="W83" s="5" t="s">
        <v>78</v>
      </c>
      <c r="X83" s="5">
        <v>1200</v>
      </c>
      <c r="Y83" s="5" t="s">
        <v>98</v>
      </c>
      <c r="Z83" s="10">
        <v>45444</v>
      </c>
      <c r="AA83" s="10">
        <v>45444</v>
      </c>
      <c r="AB83" s="10">
        <v>45444</v>
      </c>
      <c r="AC83" s="9">
        <v>45777</v>
      </c>
      <c r="AD83" s="5">
        <v>16000</v>
      </c>
      <c r="AE83" s="5">
        <v>32000</v>
      </c>
      <c r="AF83" s="12">
        <v>0.05</v>
      </c>
      <c r="AG83" s="5" t="s">
        <v>60</v>
      </c>
      <c r="AH83" s="5"/>
      <c r="AI83" s="5">
        <v>28.392717000000001</v>
      </c>
      <c r="AJ83" s="5">
        <v>79.454676000000006</v>
      </c>
      <c r="AK83" s="35" t="str">
        <f t="shared" si="1"/>
        <v>Own</v>
      </c>
      <c r="AL83" s="5" t="s">
        <v>229</v>
      </c>
      <c r="AM83" s="5" t="s">
        <v>230</v>
      </c>
      <c r="AN83" s="19">
        <f ca="1">IF(ISBLANK(A83), "", VLOOKUP(AL83, [1]Leadership_Team_Operations!A:H, 8, FALSE))</f>
        <v>9837694496</v>
      </c>
      <c r="AO83" s="5" t="s">
        <v>102</v>
      </c>
      <c r="AP83" s="8" t="s">
        <v>103</v>
      </c>
      <c r="AQ83" s="19">
        <f ca="1">IF(ISBLANK(A83), "", VLOOKUP(AO83, [1]Leadership_Team_Operations!A:H, 8, FALSE))</f>
        <v>9355299355</v>
      </c>
      <c r="AR83" s="5" t="s">
        <v>104</v>
      </c>
      <c r="AS83" s="8" t="s">
        <v>105</v>
      </c>
      <c r="AT83" s="19">
        <f ca="1">IF(ISBLANK(A83), "", VLOOKUP(AR83, [1]Leadership_Team_Operations!A:H, 8, FALSE))</f>
        <v>9518481091</v>
      </c>
      <c r="AU83" s="7"/>
      <c r="AV83" s="7"/>
      <c r="AW83" s="7"/>
      <c r="AX83" s="7"/>
      <c r="AY83" s="25" t="s">
        <v>579</v>
      </c>
      <c r="AZ83" s="5" t="s">
        <v>62</v>
      </c>
      <c r="BA83" s="7">
        <v>28.4</v>
      </c>
      <c r="BB83" s="7">
        <v>79.400000000000006</v>
      </c>
      <c r="BC83" s="2">
        <v>5.42</v>
      </c>
      <c r="BD83" s="21">
        <f>VLOOKUP(D:D,[1]HR_Coordinates!B:C,2,0)</f>
        <v>28.392717000000001</v>
      </c>
      <c r="BE83" s="21">
        <f>VLOOKUP(D:D,[1]HR_Coordinates!B:D,3,0)</f>
        <v>79.454676000000006</v>
      </c>
      <c r="BF83" s="5">
        <f>VLOOKUP(D:D,[1]FinLib_BRanchMaster!E:G,3,0)</f>
        <v>28.391345999999999</v>
      </c>
      <c r="BG83" s="5">
        <f>VLOOKUP(D:D,[1]FinLib_BRanchMaster!E:H,4,0)</f>
        <v>79.454082999999997</v>
      </c>
      <c r="BH83" s="5">
        <f>VLOOKUP(D:D,[1]Spotways!A:I,9,0)</f>
        <v>28.391424000000001</v>
      </c>
      <c r="BI83" s="5">
        <f>VLOOKUP(D:D,[1]Spotways!A:J,10,0)</f>
        <v>79.454132000000001</v>
      </c>
    </row>
    <row r="84" spans="1:61" ht="69" x14ac:dyDescent="0.3">
      <c r="A84" s="5">
        <f t="shared" si="3"/>
        <v>82</v>
      </c>
      <c r="B84" s="35" t="s">
        <v>61</v>
      </c>
      <c r="C84" s="5" t="s">
        <v>64</v>
      </c>
      <c r="D84" s="5" t="s">
        <v>580</v>
      </c>
      <c r="E84" s="7" t="s">
        <v>526</v>
      </c>
      <c r="F84" s="7" t="s">
        <v>525</v>
      </c>
      <c r="G84" s="7" t="s">
        <v>526</v>
      </c>
      <c r="H84" s="5" t="s">
        <v>174</v>
      </c>
      <c r="I84" s="5" t="s">
        <v>175</v>
      </c>
      <c r="J84" s="5" t="s">
        <v>176</v>
      </c>
      <c r="K84" s="5" t="s">
        <v>177</v>
      </c>
      <c r="L84" s="5" t="s">
        <v>178</v>
      </c>
      <c r="M84" s="5" t="s">
        <v>177</v>
      </c>
      <c r="N84" s="5" t="s">
        <v>177</v>
      </c>
      <c r="O84" s="5" t="str">
        <f t="shared" si="0"/>
        <v>B182-Purnea</v>
      </c>
      <c r="P84" s="7" t="s">
        <v>581</v>
      </c>
      <c r="Q84" s="5"/>
      <c r="R84" s="5">
        <v>854301</v>
      </c>
      <c r="S84" s="5" t="s">
        <v>177</v>
      </c>
      <c r="T84" s="5" t="s">
        <v>526</v>
      </c>
      <c r="U84" s="5" t="s">
        <v>582</v>
      </c>
      <c r="V84" s="5" t="s">
        <v>460</v>
      </c>
      <c r="W84" s="5" t="s">
        <v>78</v>
      </c>
      <c r="X84" s="5">
        <v>1200</v>
      </c>
      <c r="Y84" s="62">
        <v>45434</v>
      </c>
      <c r="Z84" s="62">
        <v>45434</v>
      </c>
      <c r="AA84" s="10">
        <v>45444</v>
      </c>
      <c r="AB84" s="62">
        <v>45435</v>
      </c>
      <c r="AC84" s="9">
        <v>45777</v>
      </c>
      <c r="AD84" s="5">
        <v>13000</v>
      </c>
      <c r="AE84" s="5">
        <v>26000</v>
      </c>
      <c r="AF84" s="12">
        <v>0.05</v>
      </c>
      <c r="AG84" s="5" t="s">
        <v>60</v>
      </c>
      <c r="AH84" s="5"/>
      <c r="AI84" s="5">
        <v>25.766949</v>
      </c>
      <c r="AJ84" s="5">
        <v>87.483587999999997</v>
      </c>
      <c r="AK84" s="35" t="str">
        <f t="shared" si="1"/>
        <v>Own</v>
      </c>
      <c r="AL84" s="5" t="s">
        <v>530</v>
      </c>
      <c r="AM84" s="16" t="s">
        <v>531</v>
      </c>
      <c r="AN84" s="19">
        <f ca="1">IF(ISBLANK(A84), "", VLOOKUP(AL84, [1]Leadership_Team_Operations!A:H, 8, FALSE))</f>
        <v>7992281401</v>
      </c>
      <c r="AO84" s="5" t="s">
        <v>183</v>
      </c>
      <c r="AP84" s="8" t="s">
        <v>184</v>
      </c>
      <c r="AQ84" s="19">
        <f ca="1">IF(ISBLANK(A84), "", VLOOKUP(AO84, [1]Leadership_Team_Operations!A:H, 8, FALSE))</f>
        <v>9031071809</v>
      </c>
      <c r="AR84" s="5" t="s">
        <v>185</v>
      </c>
      <c r="AS84" s="16" t="s">
        <v>186</v>
      </c>
      <c r="AT84" s="19">
        <f ca="1">IF(ISBLANK(A84), "", VLOOKUP(AR84, [1]Leadership_Team_Operations!A:H, 8, FALSE))</f>
        <v>8210486845</v>
      </c>
      <c r="AU84" s="7"/>
      <c r="AV84" s="7"/>
      <c r="AW84" s="7"/>
      <c r="AX84" s="7"/>
      <c r="AY84" s="25" t="s">
        <v>361</v>
      </c>
      <c r="AZ84" s="5" t="s">
        <v>62</v>
      </c>
      <c r="BA84" s="7">
        <v>25.8</v>
      </c>
      <c r="BB84" s="7">
        <v>87.5</v>
      </c>
      <c r="BC84" s="2">
        <v>4.01</v>
      </c>
      <c r="BD84" s="21">
        <f>VLOOKUP(D:D,[1]HR_Coordinates!B:C,2,0)</f>
        <v>25.766949</v>
      </c>
      <c r="BE84" s="21">
        <f>VLOOKUP(D:D,[1]HR_Coordinates!B:D,3,0)</f>
        <v>87.483587999999997</v>
      </c>
      <c r="BF84" s="5">
        <f>VLOOKUP(D:D,[1]FinLib_BRanchMaster!E:G,3,0)</f>
        <v>25.766949</v>
      </c>
      <c r="BG84" s="5">
        <f>VLOOKUP(D:D,[1]FinLib_BRanchMaster!E:H,4,0)</f>
        <v>87.483581000000001</v>
      </c>
      <c r="BH84" s="5">
        <f>VLOOKUP(D:D,[1]Spotways!A:I,9,0)</f>
        <v>25.766949</v>
      </c>
      <c r="BI84" s="5">
        <f>VLOOKUP(D:D,[1]Spotways!A:J,10,0)</f>
        <v>87.483587999999997</v>
      </c>
    </row>
    <row r="85" spans="1:61" ht="55.2" x14ac:dyDescent="0.3">
      <c r="A85" s="5">
        <f t="shared" si="3"/>
        <v>83</v>
      </c>
      <c r="B85" s="35" t="s">
        <v>61</v>
      </c>
      <c r="C85" s="5" t="s">
        <v>64</v>
      </c>
      <c r="D85" s="5" t="s">
        <v>583</v>
      </c>
      <c r="E85" s="7" t="s">
        <v>584</v>
      </c>
      <c r="F85" s="5" t="s">
        <v>494</v>
      </c>
      <c r="G85" s="5" t="s">
        <v>493</v>
      </c>
      <c r="H85" s="5" t="s">
        <v>495</v>
      </c>
      <c r="I85" s="5" t="s">
        <v>496</v>
      </c>
      <c r="J85" s="5" t="s">
        <v>176</v>
      </c>
      <c r="K85" s="5" t="s">
        <v>177</v>
      </c>
      <c r="L85" s="5" t="s">
        <v>178</v>
      </c>
      <c r="M85" s="5" t="s">
        <v>177</v>
      </c>
      <c r="N85" s="7" t="s">
        <v>496</v>
      </c>
      <c r="O85" s="5" t="str">
        <f t="shared" si="0"/>
        <v>B183-Barhait</v>
      </c>
      <c r="P85" s="7" t="s">
        <v>585</v>
      </c>
      <c r="Q85" s="7"/>
      <c r="R85" s="5">
        <v>816102</v>
      </c>
      <c r="S85" s="5" t="s">
        <v>496</v>
      </c>
      <c r="T85" s="5" t="s">
        <v>394</v>
      </c>
      <c r="U85" s="5" t="s">
        <v>586</v>
      </c>
      <c r="V85" s="5" t="s">
        <v>460</v>
      </c>
      <c r="W85" s="5" t="s">
        <v>78</v>
      </c>
      <c r="X85" s="5">
        <v>1600</v>
      </c>
      <c r="Y85" s="5" t="s">
        <v>98</v>
      </c>
      <c r="Z85" s="10">
        <v>45444</v>
      </c>
      <c r="AA85" s="10">
        <v>45444</v>
      </c>
      <c r="AB85" s="10">
        <v>45444</v>
      </c>
      <c r="AC85" s="9">
        <v>45777</v>
      </c>
      <c r="AD85" s="5">
        <v>10000</v>
      </c>
      <c r="AE85" s="5">
        <v>20000</v>
      </c>
      <c r="AF85" s="12">
        <v>0.05</v>
      </c>
      <c r="AG85" s="23" t="s">
        <v>99</v>
      </c>
      <c r="AH85" s="11">
        <v>45535</v>
      </c>
      <c r="AI85" s="5">
        <v>24.887803999999999</v>
      </c>
      <c r="AJ85" s="5">
        <v>87.607771</v>
      </c>
      <c r="AK85" s="35" t="str">
        <f t="shared" si="1"/>
        <v>Own</v>
      </c>
      <c r="AL85" s="5" t="s">
        <v>500</v>
      </c>
      <c r="AM85" s="1" t="s">
        <v>501</v>
      </c>
      <c r="AN85" s="19">
        <f ca="1">IF(ISBLANK(A85), "", VLOOKUP(AL85, [1]Leadership_Team_Operations!A:H, 8, FALSE))</f>
        <v>6203073131</v>
      </c>
      <c r="AO85" s="5" t="s">
        <v>183</v>
      </c>
      <c r="AP85" s="8" t="s">
        <v>184</v>
      </c>
      <c r="AQ85" s="19">
        <f ca="1">IF(ISBLANK(A85), "", VLOOKUP(AO85, [1]Leadership_Team_Operations!A:H, 8, FALSE))</f>
        <v>9031071809</v>
      </c>
      <c r="AR85" s="5" t="s">
        <v>185</v>
      </c>
      <c r="AS85" s="16" t="s">
        <v>186</v>
      </c>
      <c r="AT85" s="19">
        <f ca="1">IF(ISBLANK(A85), "", VLOOKUP(AR85, [1]Leadership_Team_Operations!A:H, 8, FALSE))</f>
        <v>8210486845</v>
      </c>
      <c r="AU85" s="7"/>
      <c r="AV85" s="7"/>
      <c r="AW85" s="7"/>
      <c r="AX85" s="7"/>
      <c r="AY85" s="25" t="s">
        <v>587</v>
      </c>
      <c r="AZ85" s="5" t="s">
        <v>99</v>
      </c>
      <c r="BA85" s="7">
        <v>25.24</v>
      </c>
      <c r="BB85" s="7">
        <v>87.65</v>
      </c>
      <c r="BC85" s="2">
        <v>39.25</v>
      </c>
      <c r="BD85" s="21" t="e">
        <f>VLOOKUP(D:D,[1]HR_Coordinates!B:C,2,0)</f>
        <v>#N/A</v>
      </c>
      <c r="BE85" s="21" t="e">
        <f>VLOOKUP(D:D,[1]HR_Coordinates!B:D,3,0)</f>
        <v>#N/A</v>
      </c>
      <c r="BF85" s="5">
        <f>VLOOKUP(D:D,[1]FinLib_BRanchMaster!E:G,3,0)</f>
        <v>0</v>
      </c>
      <c r="BG85" s="5">
        <f>VLOOKUP(D:D,[1]FinLib_BRanchMaster!E:H,4,0)</f>
        <v>0</v>
      </c>
      <c r="BH85" s="5">
        <f>VLOOKUP(D:D,[1]Spotways!A:I,9,0)</f>
        <v>24.887803999999999</v>
      </c>
      <c r="BI85" s="5">
        <f>VLOOKUP(D:D,[1]Spotways!A:J,10,0)</f>
        <v>87.607771</v>
      </c>
    </row>
    <row r="86" spans="1:61" ht="69" x14ac:dyDescent="0.3">
      <c r="A86" s="5">
        <f t="shared" si="3"/>
        <v>84</v>
      </c>
      <c r="B86" s="35" t="s">
        <v>61</v>
      </c>
      <c r="C86" s="5" t="s">
        <v>64</v>
      </c>
      <c r="D86" s="5" t="s">
        <v>588</v>
      </c>
      <c r="E86" s="7" t="s">
        <v>589</v>
      </c>
      <c r="F86" s="7" t="s">
        <v>525</v>
      </c>
      <c r="G86" s="7" t="s">
        <v>526</v>
      </c>
      <c r="H86" s="5" t="s">
        <v>174</v>
      </c>
      <c r="I86" s="5" t="s">
        <v>175</v>
      </c>
      <c r="J86" s="5" t="s">
        <v>176</v>
      </c>
      <c r="K86" s="5" t="s">
        <v>177</v>
      </c>
      <c r="L86" s="5" t="s">
        <v>178</v>
      </c>
      <c r="M86" s="5" t="s">
        <v>177</v>
      </c>
      <c r="N86" s="5" t="s">
        <v>177</v>
      </c>
      <c r="O86" s="5" t="str">
        <f t="shared" si="0"/>
        <v>B184-Saharsa</v>
      </c>
      <c r="P86" s="7" t="s">
        <v>590</v>
      </c>
      <c r="Q86" s="7"/>
      <c r="R86" s="5">
        <v>852202</v>
      </c>
      <c r="S86" s="5" t="s">
        <v>177</v>
      </c>
      <c r="T86" s="5" t="s">
        <v>589</v>
      </c>
      <c r="U86" s="5" t="s">
        <v>591</v>
      </c>
      <c r="V86" s="5" t="s">
        <v>460</v>
      </c>
      <c r="W86" s="5" t="s">
        <v>78</v>
      </c>
      <c r="X86" s="5">
        <v>1000</v>
      </c>
      <c r="Y86" s="5" t="s">
        <v>98</v>
      </c>
      <c r="Z86" s="10">
        <v>45444</v>
      </c>
      <c r="AA86" s="10">
        <v>45444</v>
      </c>
      <c r="AB86" s="10">
        <v>45444</v>
      </c>
      <c r="AC86" s="9">
        <v>45777</v>
      </c>
      <c r="AD86" s="5">
        <v>11500</v>
      </c>
      <c r="AE86" s="5">
        <v>23000</v>
      </c>
      <c r="AF86" s="12">
        <v>0.05</v>
      </c>
      <c r="AG86" s="5" t="s">
        <v>60</v>
      </c>
      <c r="AH86" s="5"/>
      <c r="AI86" s="18">
        <v>25.873701000000001</v>
      </c>
      <c r="AJ86" s="18">
        <v>86.577376999999998</v>
      </c>
      <c r="AK86" s="35" t="str">
        <f t="shared" si="1"/>
        <v>Own</v>
      </c>
      <c r="AL86" s="5" t="s">
        <v>530</v>
      </c>
      <c r="AM86" s="16" t="s">
        <v>531</v>
      </c>
      <c r="AN86" s="19">
        <f ca="1">IF(ISBLANK(A86), "", VLOOKUP(AL86, [1]Leadership_Team_Operations!A:H, 8, FALSE))</f>
        <v>7992281401</v>
      </c>
      <c r="AO86" s="5" t="s">
        <v>183</v>
      </c>
      <c r="AP86" s="8" t="s">
        <v>184</v>
      </c>
      <c r="AQ86" s="19">
        <f ca="1">IF(ISBLANK(A86), "", VLOOKUP(AO86, [1]Leadership_Team_Operations!A:H, 8, FALSE))</f>
        <v>9031071809</v>
      </c>
      <c r="AR86" s="5" t="s">
        <v>185</v>
      </c>
      <c r="AS86" s="16" t="s">
        <v>186</v>
      </c>
      <c r="AT86" s="19">
        <f ca="1">IF(ISBLANK(A86), "", VLOOKUP(AR86, [1]Leadership_Team_Operations!A:H, 8, FALSE))</f>
        <v>8210486845</v>
      </c>
      <c r="AU86" s="7"/>
      <c r="AV86" s="7"/>
      <c r="AW86" s="7"/>
      <c r="AX86" s="7"/>
      <c r="AY86" s="34" t="s">
        <v>592</v>
      </c>
      <c r="AZ86" s="5" t="s">
        <v>62</v>
      </c>
      <c r="BA86" s="7">
        <v>26.2</v>
      </c>
      <c r="BB86" s="7">
        <v>86.8</v>
      </c>
      <c r="BC86" s="2">
        <v>42.53</v>
      </c>
      <c r="BD86" s="21">
        <f>VLOOKUP(D:D,[1]HR_Coordinates!B:C,2,0)</f>
        <v>25.873159999999999</v>
      </c>
      <c r="BE86" s="21">
        <f>VLOOKUP(D:D,[1]HR_Coordinates!B:D,3,0)</f>
        <v>86.57714</v>
      </c>
      <c r="BF86" s="5">
        <f>VLOOKUP(D:D,[1]FinLib_BRanchMaster!E:G,3,0)</f>
        <v>25.873550000000002</v>
      </c>
      <c r="BG86" s="5">
        <f>VLOOKUP(D:D,[1]FinLib_BRanchMaster!E:H,4,0)</f>
        <v>86.577562999999998</v>
      </c>
      <c r="BH86" s="5">
        <f>VLOOKUP(D:D,[1]Spotways!A:I,9,0)</f>
        <v>25.873159999999999</v>
      </c>
      <c r="BI86" s="5">
        <f>VLOOKUP(D:D,[1]Spotways!A:J,10,0)</f>
        <v>86.57714</v>
      </c>
    </row>
    <row r="87" spans="1:61" ht="69" x14ac:dyDescent="0.3">
      <c r="A87" s="5">
        <f t="shared" si="3"/>
        <v>85</v>
      </c>
      <c r="B87" s="35" t="s">
        <v>61</v>
      </c>
      <c r="C87" s="5" t="s">
        <v>64</v>
      </c>
      <c r="D87" s="5" t="s">
        <v>593</v>
      </c>
      <c r="E87" s="7" t="s">
        <v>594</v>
      </c>
      <c r="F87" s="7" t="s">
        <v>89</v>
      </c>
      <c r="G87" s="7" t="s">
        <v>90</v>
      </c>
      <c r="H87" s="5" t="s">
        <v>91</v>
      </c>
      <c r="I87" s="5" t="s">
        <v>92</v>
      </c>
      <c r="J87" s="5" t="s">
        <v>93</v>
      </c>
      <c r="K87" s="5" t="s">
        <v>94</v>
      </c>
      <c r="L87" s="5" t="s">
        <v>72</v>
      </c>
      <c r="M87" s="5" t="s">
        <v>73</v>
      </c>
      <c r="N87" s="7" t="s">
        <v>73</v>
      </c>
      <c r="O87" s="5" t="str">
        <f t="shared" si="0"/>
        <v>B185-Kasganj</v>
      </c>
      <c r="P87" s="7" t="s">
        <v>595</v>
      </c>
      <c r="Q87" s="7"/>
      <c r="R87" s="7">
        <v>207123</v>
      </c>
      <c r="S87" s="7" t="s">
        <v>73</v>
      </c>
      <c r="T87" s="7" t="s">
        <v>594</v>
      </c>
      <c r="U87" s="5" t="s">
        <v>596</v>
      </c>
      <c r="V87" s="5" t="s">
        <v>460</v>
      </c>
      <c r="W87" s="7" t="s">
        <v>78</v>
      </c>
      <c r="X87" s="7">
        <v>2195</v>
      </c>
      <c r="Y87" s="43">
        <v>45453</v>
      </c>
      <c r="Z87" s="43">
        <v>45453</v>
      </c>
      <c r="AA87" s="41">
        <v>45474</v>
      </c>
      <c r="AB87" s="43">
        <v>45458</v>
      </c>
      <c r="AC87" s="42">
        <v>45808</v>
      </c>
      <c r="AD87" s="7">
        <v>17000</v>
      </c>
      <c r="AE87" s="7">
        <v>34000</v>
      </c>
      <c r="AF87" s="44">
        <v>0.05</v>
      </c>
      <c r="AG87" s="5" t="s">
        <v>60</v>
      </c>
      <c r="AH87" s="7"/>
      <c r="AI87" s="7">
        <v>27.818487999999999</v>
      </c>
      <c r="AJ87" s="7">
        <v>78.66019</v>
      </c>
      <c r="AK87" s="35" t="str">
        <f t="shared" si="1"/>
        <v>Own</v>
      </c>
      <c r="AL87" s="5" t="s">
        <v>100</v>
      </c>
      <c r="AM87" s="5" t="s">
        <v>101</v>
      </c>
      <c r="AN87" s="19">
        <f ca="1">IF(ISBLANK(A87), "", VLOOKUP(AL87, [1]Leadership_Team_Operations!A:H, 8, FALSE))</f>
        <v>9012387198</v>
      </c>
      <c r="AO87" s="5" t="s">
        <v>102</v>
      </c>
      <c r="AP87" s="8" t="s">
        <v>103</v>
      </c>
      <c r="AQ87" s="19">
        <f ca="1">IF(ISBLANK(A87), "", VLOOKUP(AO87, [1]Leadership_Team_Operations!A:H, 8, FALSE))</f>
        <v>9355299355</v>
      </c>
      <c r="AR87" s="5" t="s">
        <v>104</v>
      </c>
      <c r="AS87" s="8" t="s">
        <v>105</v>
      </c>
      <c r="AT87" s="19">
        <f ca="1">IF(ISBLANK(A87), "", VLOOKUP(AR87, [1]Leadership_Team_Operations!A:H, 8, FALSE))</f>
        <v>9518481091</v>
      </c>
      <c r="AU87" s="7"/>
      <c r="AV87" s="7"/>
      <c r="AW87" s="7"/>
      <c r="AX87" s="7"/>
      <c r="AY87" s="34"/>
      <c r="AZ87" s="5" t="s">
        <v>62</v>
      </c>
      <c r="BA87" s="7">
        <v>27.8</v>
      </c>
      <c r="BB87" s="7">
        <v>78.790000000000006</v>
      </c>
      <c r="BC87" s="2">
        <v>12.95</v>
      </c>
      <c r="BD87" s="21">
        <f>VLOOKUP(D:D,[1]HR_Coordinates!B:C,2,0)</f>
        <v>27.818487999999999</v>
      </c>
      <c r="BE87" s="21">
        <f>VLOOKUP(D:D,[1]HR_Coordinates!B:D,3,0)</f>
        <v>78.66019</v>
      </c>
      <c r="BF87" s="5">
        <f>VLOOKUP(D:D,[1]FinLib_BRanchMaster!E:G,3,0)</f>
        <v>27.818441</v>
      </c>
      <c r="BG87" s="5">
        <f>VLOOKUP(D:D,[1]FinLib_BRanchMaster!E:H,4,0)</f>
        <v>78.660269999999997</v>
      </c>
      <c r="BH87" s="5">
        <f>VLOOKUP(D:D,[1]Spotways!A:I,9,0)</f>
        <v>27.818487999999999</v>
      </c>
      <c r="BI87" s="5">
        <f>VLOOKUP(D:D,[1]Spotways!A:J,10,0)</f>
        <v>78.66019</v>
      </c>
    </row>
    <row r="88" spans="1:61" ht="55.2" x14ac:dyDescent="0.3">
      <c r="A88" s="5">
        <f t="shared" si="3"/>
        <v>86</v>
      </c>
      <c r="B88" s="35" t="s">
        <v>61</v>
      </c>
      <c r="C88" s="5" t="s">
        <v>64</v>
      </c>
      <c r="D88" s="5" t="s">
        <v>597</v>
      </c>
      <c r="E88" s="7" t="s">
        <v>598</v>
      </c>
      <c r="F88" s="5" t="s">
        <v>226</v>
      </c>
      <c r="G88" s="5" t="s">
        <v>225</v>
      </c>
      <c r="H88" s="5" t="s">
        <v>91</v>
      </c>
      <c r="I88" s="5" t="s">
        <v>92</v>
      </c>
      <c r="J88" s="5" t="s">
        <v>93</v>
      </c>
      <c r="K88" s="5" t="s">
        <v>94</v>
      </c>
      <c r="L88" s="5" t="s">
        <v>72</v>
      </c>
      <c r="M88" s="5" t="s">
        <v>73</v>
      </c>
      <c r="N88" s="7" t="s">
        <v>73</v>
      </c>
      <c r="O88" s="5" t="str">
        <f t="shared" si="0"/>
        <v>B186-Budaun</v>
      </c>
      <c r="P88" s="7" t="s">
        <v>599</v>
      </c>
      <c r="Q88" s="7"/>
      <c r="R88" s="7">
        <v>243601</v>
      </c>
      <c r="S88" s="7" t="s">
        <v>73</v>
      </c>
      <c r="T88" s="7" t="s">
        <v>598</v>
      </c>
      <c r="U88" s="5" t="s">
        <v>600</v>
      </c>
      <c r="V88" s="5" t="s">
        <v>460</v>
      </c>
      <c r="W88" s="7" t="s">
        <v>78</v>
      </c>
      <c r="X88" s="7">
        <v>3519</v>
      </c>
      <c r="Y88" s="43">
        <v>45453</v>
      </c>
      <c r="Z88" s="43">
        <v>45453</v>
      </c>
      <c r="AA88" s="41">
        <v>45474</v>
      </c>
      <c r="AB88" s="43">
        <v>45453</v>
      </c>
      <c r="AC88" s="42">
        <v>45808</v>
      </c>
      <c r="AD88" s="7">
        <v>18000</v>
      </c>
      <c r="AE88" s="7">
        <v>36000</v>
      </c>
      <c r="AF88" s="44">
        <v>0.05</v>
      </c>
      <c r="AG88" s="5" t="s">
        <v>60</v>
      </c>
      <c r="AH88" s="7"/>
      <c r="AI88" s="7">
        <v>28.009246000000001</v>
      </c>
      <c r="AJ88" s="7">
        <v>79.147965999999997</v>
      </c>
      <c r="AK88" s="35" t="str">
        <f t="shared" si="1"/>
        <v>Own</v>
      </c>
      <c r="AL88" s="5" t="s">
        <v>229</v>
      </c>
      <c r="AM88" s="5" t="s">
        <v>230</v>
      </c>
      <c r="AN88" s="19">
        <f ca="1">IF(ISBLANK(A88), "", VLOOKUP(AL88, [1]Leadership_Team_Operations!A:H, 8, FALSE))</f>
        <v>9837694496</v>
      </c>
      <c r="AO88" s="5" t="s">
        <v>102</v>
      </c>
      <c r="AP88" s="8" t="s">
        <v>103</v>
      </c>
      <c r="AQ88" s="19">
        <f ca="1">IF(ISBLANK(A88), "", VLOOKUP(AO88, [1]Leadership_Team_Operations!A:H, 8, FALSE))</f>
        <v>9355299355</v>
      </c>
      <c r="AR88" s="5" t="s">
        <v>104</v>
      </c>
      <c r="AS88" s="8" t="s">
        <v>105</v>
      </c>
      <c r="AT88" s="19">
        <f ca="1">IF(ISBLANK(A88), "", VLOOKUP(AR88, [1]Leadership_Team_Operations!A:H, 8, FALSE))</f>
        <v>9518481091</v>
      </c>
      <c r="AU88" s="7"/>
      <c r="AV88" s="7"/>
      <c r="AW88" s="7"/>
      <c r="AX88" s="7"/>
      <c r="AY88" s="34"/>
      <c r="AZ88" s="5" t="s">
        <v>62</v>
      </c>
      <c r="BA88" s="7">
        <v>28.1</v>
      </c>
      <c r="BB88" s="7">
        <v>79</v>
      </c>
      <c r="BC88" s="2">
        <v>17.690000000000001</v>
      </c>
      <c r="BD88" s="21">
        <f>VLOOKUP(D:D,[1]HR_Coordinates!B:C,2,0)</f>
        <v>28.009246000000001</v>
      </c>
      <c r="BE88" s="21">
        <f>VLOOKUP(D:D,[1]HR_Coordinates!B:D,3,0)</f>
        <v>79.147965999999997</v>
      </c>
      <c r="BF88" s="5">
        <f>VLOOKUP(D:D,[1]FinLib_BRanchMaster!E:G,3,0)</f>
        <v>28.009163000000001</v>
      </c>
      <c r="BG88" s="5">
        <f>VLOOKUP(D:D,[1]FinLib_BRanchMaster!E:H,4,0)</f>
        <v>79.147830999999996</v>
      </c>
      <c r="BH88" s="5">
        <f>VLOOKUP(D:D,[1]Spotways!A:I,9,0)</f>
        <v>28.009246000000001</v>
      </c>
      <c r="BI88" s="5">
        <f>VLOOKUP(D:D,[1]Spotways!A:J,10,0)</f>
        <v>79.147965999999997</v>
      </c>
    </row>
    <row r="89" spans="1:61" ht="69" x14ac:dyDescent="0.3">
      <c r="A89" s="5">
        <f t="shared" si="3"/>
        <v>87</v>
      </c>
      <c r="B89" s="6" t="s">
        <v>63</v>
      </c>
      <c r="C89" s="5" t="s">
        <v>64</v>
      </c>
      <c r="D89" s="5" t="s">
        <v>601</v>
      </c>
      <c r="E89" s="7" t="s">
        <v>602</v>
      </c>
      <c r="F89" s="7" t="s">
        <v>130</v>
      </c>
      <c r="G89" s="7" t="s">
        <v>131</v>
      </c>
      <c r="H89" s="7" t="s">
        <v>132</v>
      </c>
      <c r="I89" s="7" t="s">
        <v>131</v>
      </c>
      <c r="J89" s="7" t="s">
        <v>70</v>
      </c>
      <c r="K89" s="7" t="s">
        <v>71</v>
      </c>
      <c r="L89" s="7" t="s">
        <v>72</v>
      </c>
      <c r="M89" s="7" t="s">
        <v>73</v>
      </c>
      <c r="N89" s="7" t="s">
        <v>73</v>
      </c>
      <c r="O89" s="5" t="str">
        <f t="shared" si="0"/>
        <v>B187-Pratapgarh</v>
      </c>
      <c r="P89" s="7" t="s">
        <v>603</v>
      </c>
      <c r="Q89" s="7"/>
      <c r="R89" s="7">
        <v>230304</v>
      </c>
      <c r="S89" s="7" t="s">
        <v>73</v>
      </c>
      <c r="T89" s="7" t="s">
        <v>602</v>
      </c>
      <c r="U89" s="5" t="s">
        <v>604</v>
      </c>
      <c r="V89" s="5">
        <v>9154182146</v>
      </c>
      <c r="W89" s="7" t="s">
        <v>78</v>
      </c>
      <c r="X89" s="7">
        <v>1500</v>
      </c>
      <c r="Y89" s="7"/>
      <c r="Z89" s="41">
        <v>45474</v>
      </c>
      <c r="AA89" s="41">
        <v>45474</v>
      </c>
      <c r="AB89" s="41">
        <v>45474</v>
      </c>
      <c r="AC89" s="42">
        <v>45808</v>
      </c>
      <c r="AD89" s="7">
        <v>15000</v>
      </c>
      <c r="AE89" s="7">
        <v>30000</v>
      </c>
      <c r="AF89" s="44">
        <v>0.05</v>
      </c>
      <c r="AG89" s="5" t="s">
        <v>60</v>
      </c>
      <c r="AH89" s="7"/>
      <c r="AI89" s="7">
        <v>25.808641999999999</v>
      </c>
      <c r="AJ89" s="7">
        <v>82.026264999999995</v>
      </c>
      <c r="AK89" s="6" t="str">
        <f t="shared" si="1"/>
        <v>Suryodaya Bank</v>
      </c>
      <c r="AL89" s="7" t="s">
        <v>136</v>
      </c>
      <c r="AM89" s="1" t="s">
        <v>137</v>
      </c>
      <c r="AN89" s="19">
        <f ca="1">IF(ISBLANK(A89), "", VLOOKUP(AL89, [1]Leadership_Team_Operations!A:H, 8, FALSE))</f>
        <v>7054311085</v>
      </c>
      <c r="AO89" s="7" t="s">
        <v>138</v>
      </c>
      <c r="AP89" s="16" t="s">
        <v>113</v>
      </c>
      <c r="AQ89" s="19">
        <f ca="1">IF(ISBLANK(A89), "", VLOOKUP(AO89, [1]Leadership_Team_Operations!A:H, 8, FALSE))</f>
        <v>9839993433</v>
      </c>
      <c r="AR89" s="7" t="s">
        <v>83</v>
      </c>
      <c r="AS89" s="16" t="s">
        <v>84</v>
      </c>
      <c r="AT89" s="19">
        <f ca="1">IF(ISBLANK(A89), "", VLOOKUP(AR89, [1]Leadership_Team_Operations!A:H, 8, FALSE))</f>
        <v>9936104036</v>
      </c>
      <c r="AU89" s="29">
        <v>993</v>
      </c>
      <c r="AV89" s="29" t="s">
        <v>605</v>
      </c>
      <c r="AW89" s="29"/>
      <c r="AX89" s="29"/>
      <c r="AY89" s="34"/>
      <c r="AZ89" s="5" t="s">
        <v>62</v>
      </c>
      <c r="BA89" s="5">
        <v>25.8</v>
      </c>
      <c r="BB89" s="5">
        <v>81.8</v>
      </c>
      <c r="BC89" s="2">
        <v>22.71</v>
      </c>
      <c r="BD89" s="21">
        <f>VLOOKUP(D:D,[1]HR_Coordinates!B:C,2,0)</f>
        <v>25.808641999999999</v>
      </c>
      <c r="BE89" s="21">
        <f>VLOOKUP(D:D,[1]HR_Coordinates!B:D,3,0)</f>
        <v>82.026264999999995</v>
      </c>
      <c r="BF89" s="5">
        <f>VLOOKUP(D:D,[1]FinLib_BRanchMaster!E:G,3,0)</f>
        <v>0</v>
      </c>
      <c r="BG89" s="5">
        <f>VLOOKUP(D:D,[1]FinLib_BRanchMaster!E:H,4,0)</f>
        <v>0</v>
      </c>
      <c r="BH89" s="5">
        <f>VLOOKUP(D:D,[1]Spotways!A:I,9,0)</f>
        <v>25.808641999999999</v>
      </c>
      <c r="BI89" s="5">
        <f>VLOOKUP(D:D,[1]Spotways!A:J,10,0)</f>
        <v>82.026264999999995</v>
      </c>
    </row>
    <row r="90" spans="1:61" ht="55.2" x14ac:dyDescent="0.3">
      <c r="A90" s="5">
        <f t="shared" si="3"/>
        <v>88</v>
      </c>
      <c r="B90" s="6" t="s">
        <v>63</v>
      </c>
      <c r="C90" s="5" t="s">
        <v>64</v>
      </c>
      <c r="D90" s="5" t="s">
        <v>606</v>
      </c>
      <c r="E90" s="7" t="s">
        <v>607</v>
      </c>
      <c r="F90" s="5" t="s">
        <v>439</v>
      </c>
      <c r="G90" s="5" t="s">
        <v>438</v>
      </c>
      <c r="H90" s="5" t="s">
        <v>91</v>
      </c>
      <c r="I90" s="5" t="s">
        <v>92</v>
      </c>
      <c r="J90" s="5" t="s">
        <v>93</v>
      </c>
      <c r="K90" s="5" t="s">
        <v>94</v>
      </c>
      <c r="L90" s="5" t="s">
        <v>72</v>
      </c>
      <c r="M90" s="5" t="s">
        <v>73</v>
      </c>
      <c r="N90" s="7" t="s">
        <v>73</v>
      </c>
      <c r="O90" s="5" t="str">
        <f t="shared" si="0"/>
        <v>B188-Dhampur</v>
      </c>
      <c r="P90" s="7" t="s">
        <v>608</v>
      </c>
      <c r="Q90" s="7"/>
      <c r="R90" s="7">
        <v>246761</v>
      </c>
      <c r="S90" s="7" t="s">
        <v>73</v>
      </c>
      <c r="T90" s="7" t="s">
        <v>609</v>
      </c>
      <c r="U90" s="5" t="s">
        <v>610</v>
      </c>
      <c r="V90" s="5" t="s">
        <v>460</v>
      </c>
      <c r="W90" s="7" t="s">
        <v>78</v>
      </c>
      <c r="X90" s="7">
        <v>2200</v>
      </c>
      <c r="Y90" s="43">
        <v>45453</v>
      </c>
      <c r="Z90" s="43">
        <v>45453</v>
      </c>
      <c r="AA90" s="41">
        <v>45474</v>
      </c>
      <c r="AB90" s="43">
        <v>45453</v>
      </c>
      <c r="AC90" s="42">
        <v>45808</v>
      </c>
      <c r="AD90" s="7">
        <v>15000</v>
      </c>
      <c r="AE90" s="7">
        <v>30000</v>
      </c>
      <c r="AF90" s="44">
        <v>0.05</v>
      </c>
      <c r="AG90" s="5" t="s">
        <v>60</v>
      </c>
      <c r="AH90" s="7"/>
      <c r="AI90" s="7">
        <v>29.290230999999999</v>
      </c>
      <c r="AJ90" s="7">
        <v>78.511628000000002</v>
      </c>
      <c r="AK90" s="35" t="str">
        <f t="shared" si="1"/>
        <v>Suryodaya Bank</v>
      </c>
      <c r="AL90" s="7" t="s">
        <v>443</v>
      </c>
      <c r="AM90" s="1" t="s">
        <v>444</v>
      </c>
      <c r="AN90" s="19">
        <f ca="1">IF(ISBLANK(A90), "", VLOOKUP(AL90, [1]Leadership_Team_Operations!A:H, 8, FALSE))</f>
        <v>8954026329</v>
      </c>
      <c r="AO90" s="5" t="s">
        <v>102</v>
      </c>
      <c r="AP90" s="8" t="s">
        <v>103</v>
      </c>
      <c r="AQ90" s="19">
        <f ca="1">IF(ISBLANK(A90), "", VLOOKUP(AO90, [1]Leadership_Team_Operations!A:H, 8, FALSE))</f>
        <v>9355299355</v>
      </c>
      <c r="AR90" s="5" t="s">
        <v>104</v>
      </c>
      <c r="AS90" s="8" t="s">
        <v>105</v>
      </c>
      <c r="AT90" s="19">
        <f ca="1">IF(ISBLANK(A90), "", VLOOKUP(AR90, [1]Leadership_Team_Operations!A:H, 8, FALSE))</f>
        <v>9518481091</v>
      </c>
      <c r="AU90" s="29">
        <v>996</v>
      </c>
      <c r="AV90" s="29" t="s">
        <v>611</v>
      </c>
      <c r="AW90" s="29"/>
      <c r="AX90" s="29"/>
      <c r="AY90" s="34"/>
      <c r="AZ90" s="5" t="s">
        <v>62</v>
      </c>
      <c r="BA90" s="7">
        <v>28.7</v>
      </c>
      <c r="BB90" s="7">
        <v>78.7</v>
      </c>
      <c r="BC90" s="2">
        <v>67.95</v>
      </c>
      <c r="BD90" s="21">
        <f>VLOOKUP(D:D,[1]HR_Coordinates!B:C,2,0)</f>
        <v>29.292310000000001</v>
      </c>
      <c r="BE90" s="21">
        <f>VLOOKUP(D:D,[1]HR_Coordinates!B:D,3,0)</f>
        <v>78.517160000000004</v>
      </c>
      <c r="BF90" s="5">
        <f>VLOOKUP(D:D,[1]FinLib_BRanchMaster!E:G,3,0)</f>
        <v>29.292223</v>
      </c>
      <c r="BG90" s="5">
        <f>VLOOKUP(D:D,[1]FinLib_BRanchMaster!E:H,4,0)</f>
        <v>78.517099000000002</v>
      </c>
      <c r="BH90" s="5">
        <f>VLOOKUP(D:D,[1]Spotways!A:I,9,0)</f>
        <v>29.292310000000001</v>
      </c>
      <c r="BI90" s="5">
        <f>VLOOKUP(D:D,[1]Spotways!A:J,10,0)</f>
        <v>78.517160000000004</v>
      </c>
    </row>
    <row r="91" spans="1:61" ht="69" x14ac:dyDescent="0.3">
      <c r="A91" s="5">
        <f t="shared" si="3"/>
        <v>89</v>
      </c>
      <c r="B91" s="35" t="s">
        <v>61</v>
      </c>
      <c r="C91" s="5" t="s">
        <v>64</v>
      </c>
      <c r="D91" s="5" t="s">
        <v>612</v>
      </c>
      <c r="E91" s="7" t="s">
        <v>613</v>
      </c>
      <c r="F91" s="7" t="s">
        <v>290</v>
      </c>
      <c r="G91" s="7" t="s">
        <v>291</v>
      </c>
      <c r="H91" s="7" t="s">
        <v>132</v>
      </c>
      <c r="I91" s="7" t="s">
        <v>131</v>
      </c>
      <c r="J91" s="7" t="s">
        <v>70</v>
      </c>
      <c r="K91" s="7" t="s">
        <v>71</v>
      </c>
      <c r="L91" s="7" t="s">
        <v>72</v>
      </c>
      <c r="M91" s="7" t="s">
        <v>73</v>
      </c>
      <c r="N91" s="7" t="s">
        <v>73</v>
      </c>
      <c r="O91" s="5" t="str">
        <f t="shared" si="0"/>
        <v>B189-Talbehat</v>
      </c>
      <c r="P91" s="7" t="s">
        <v>614</v>
      </c>
      <c r="Q91" s="7"/>
      <c r="R91" s="7">
        <v>284126</v>
      </c>
      <c r="S91" s="7" t="s">
        <v>73</v>
      </c>
      <c r="T91" s="7" t="s">
        <v>348</v>
      </c>
      <c r="U91" s="5" t="s">
        <v>615</v>
      </c>
      <c r="V91" s="5" t="s">
        <v>460</v>
      </c>
      <c r="W91" s="7" t="s">
        <v>78</v>
      </c>
      <c r="X91" s="7">
        <v>1800</v>
      </c>
      <c r="Y91" s="7" t="s">
        <v>98</v>
      </c>
      <c r="Z91" s="41">
        <v>45474</v>
      </c>
      <c r="AA91" s="41">
        <v>45474</v>
      </c>
      <c r="AB91" s="41">
        <v>45474</v>
      </c>
      <c r="AC91" s="42">
        <v>45808</v>
      </c>
      <c r="AD91" s="7">
        <v>11500</v>
      </c>
      <c r="AE91" s="7">
        <v>23000</v>
      </c>
      <c r="AF91" s="44">
        <v>0.05</v>
      </c>
      <c r="AG91" s="5" t="s">
        <v>60</v>
      </c>
      <c r="AH91" s="7"/>
      <c r="AI91" s="7">
        <v>25.042075000000001</v>
      </c>
      <c r="AJ91" s="7">
        <v>78.422861999999995</v>
      </c>
      <c r="AK91" s="35" t="str">
        <f t="shared" si="1"/>
        <v>Own</v>
      </c>
      <c r="AL91" s="7" t="s">
        <v>294</v>
      </c>
      <c r="AM91" s="40" t="s">
        <v>295</v>
      </c>
      <c r="AN91" s="19">
        <f ca="1">IF(ISBLANK(A91), "", VLOOKUP(AL91, [1]Leadership_Team_Operations!A:H, 8, FALSE))</f>
        <v>8795235244</v>
      </c>
      <c r="AO91" s="7" t="s">
        <v>138</v>
      </c>
      <c r="AP91" s="16" t="s">
        <v>113</v>
      </c>
      <c r="AQ91" s="19">
        <f ca="1">IF(ISBLANK(A91), "", VLOOKUP(AO91, [1]Leadership_Team_Operations!A:H, 8, FALSE))</f>
        <v>9839993433</v>
      </c>
      <c r="AR91" s="7" t="s">
        <v>83</v>
      </c>
      <c r="AS91" s="16" t="s">
        <v>84</v>
      </c>
      <c r="AT91" s="19">
        <f ca="1">IF(ISBLANK(A91), "", VLOOKUP(AR91, [1]Leadership_Team_Operations!A:H, 8, FALSE))</f>
        <v>9936104036</v>
      </c>
      <c r="AU91" s="7"/>
      <c r="AV91" s="7"/>
      <c r="AW91" s="7"/>
      <c r="AX91" s="7"/>
      <c r="AY91" s="34"/>
      <c r="AZ91" s="5" t="s">
        <v>62</v>
      </c>
      <c r="BA91" s="7">
        <v>24.69</v>
      </c>
      <c r="BB91" s="7">
        <v>78.41</v>
      </c>
      <c r="BC91" s="2">
        <v>39.020000000000003</v>
      </c>
      <c r="BD91" s="21">
        <f>VLOOKUP(D:D,[1]HR_Coordinates!B:C,2,0)</f>
        <v>25.042075000000001</v>
      </c>
      <c r="BE91" s="21">
        <f>VLOOKUP(D:D,[1]HR_Coordinates!B:D,3,0)</f>
        <v>78.422861999999995</v>
      </c>
      <c r="BF91" s="5">
        <f>VLOOKUP(D:D,[1]FinLib_BRanchMaster!E:G,3,0)</f>
        <v>25.042110999999998</v>
      </c>
      <c r="BG91" s="5">
        <f>VLOOKUP(D:D,[1]FinLib_BRanchMaster!E:H,4,0)</f>
        <v>78.422827999999996</v>
      </c>
      <c r="BH91" s="5">
        <f>VLOOKUP(D:D,[1]Spotways!A:I,9,0)</f>
        <v>25.042075000000001</v>
      </c>
      <c r="BI91" s="5">
        <f>VLOOKUP(D:D,[1]Spotways!A:J,10,0)</f>
        <v>78.422861999999995</v>
      </c>
    </row>
    <row r="92" spans="1:61" ht="55.2" x14ac:dyDescent="0.3">
      <c r="A92" s="5">
        <f t="shared" si="3"/>
        <v>90</v>
      </c>
      <c r="B92" s="35" t="s">
        <v>61</v>
      </c>
      <c r="C92" s="5" t="s">
        <v>64</v>
      </c>
      <c r="D92" s="5" t="s">
        <v>616</v>
      </c>
      <c r="E92" s="7" t="s">
        <v>617</v>
      </c>
      <c r="F92" s="5" t="s">
        <v>341</v>
      </c>
      <c r="G92" s="5" t="s">
        <v>92</v>
      </c>
      <c r="H92" s="5" t="s">
        <v>91</v>
      </c>
      <c r="I92" s="5" t="s">
        <v>92</v>
      </c>
      <c r="J92" s="5" t="s">
        <v>93</v>
      </c>
      <c r="K92" s="5" t="s">
        <v>94</v>
      </c>
      <c r="L92" s="5" t="s">
        <v>72</v>
      </c>
      <c r="M92" s="5" t="s">
        <v>73</v>
      </c>
      <c r="N92" s="7" t="s">
        <v>538</v>
      </c>
      <c r="O92" s="5" t="str">
        <f t="shared" si="0"/>
        <v>B190-Bari</v>
      </c>
      <c r="P92" s="7" t="s">
        <v>618</v>
      </c>
      <c r="Q92" s="5"/>
      <c r="R92" s="5">
        <v>328021</v>
      </c>
      <c r="S92" s="5" t="s">
        <v>538</v>
      </c>
      <c r="T92" s="5" t="s">
        <v>537</v>
      </c>
      <c r="U92" s="5" t="s">
        <v>619</v>
      </c>
      <c r="V92" s="5" t="s">
        <v>460</v>
      </c>
      <c r="W92" s="7" t="s">
        <v>78</v>
      </c>
      <c r="X92" s="7">
        <v>1200</v>
      </c>
      <c r="Y92" s="7" t="s">
        <v>98</v>
      </c>
      <c r="Z92" s="41">
        <v>45474</v>
      </c>
      <c r="AA92" s="41">
        <v>45474</v>
      </c>
      <c r="AB92" s="41">
        <v>45474</v>
      </c>
      <c r="AC92" s="42">
        <v>45808</v>
      </c>
      <c r="AD92" s="7">
        <v>11000</v>
      </c>
      <c r="AE92" s="7">
        <v>22000</v>
      </c>
      <c r="AF92" s="44">
        <v>0.05</v>
      </c>
      <c r="AG92" s="5" t="s">
        <v>60</v>
      </c>
      <c r="AH92" s="7"/>
      <c r="AI92" s="7">
        <v>26.651910000000001</v>
      </c>
      <c r="AJ92" s="7">
        <v>77.621709999999993</v>
      </c>
      <c r="AK92" s="35" t="str">
        <f t="shared" si="1"/>
        <v>Own</v>
      </c>
      <c r="AL92" s="5" t="s">
        <v>344</v>
      </c>
      <c r="AM92" s="5" t="s">
        <v>345</v>
      </c>
      <c r="AN92" s="19">
        <f ca="1">IF(ISBLANK(A92), "", VLOOKUP(AL92, [1]Leadership_Team_Operations!A:H, 8, FALSE))</f>
        <v>9817252392</v>
      </c>
      <c r="AO92" s="5" t="s">
        <v>102</v>
      </c>
      <c r="AP92" s="8" t="s">
        <v>103</v>
      </c>
      <c r="AQ92" s="19">
        <f ca="1">IF(ISBLANK(A92), "", VLOOKUP(AO92, [1]Leadership_Team_Operations!A:H, 8, FALSE))</f>
        <v>9355299355</v>
      </c>
      <c r="AR92" s="5" t="s">
        <v>104</v>
      </c>
      <c r="AS92" s="8" t="s">
        <v>105</v>
      </c>
      <c r="AT92" s="19">
        <f ca="1">IF(ISBLANK(A92), "", VLOOKUP(AR92, [1]Leadership_Team_Operations!A:H, 8, FALSE))</f>
        <v>9518481091</v>
      </c>
      <c r="AU92" s="7"/>
      <c r="AV92" s="7"/>
      <c r="AW92" s="7"/>
      <c r="AX92" s="7"/>
      <c r="AY92" s="34"/>
      <c r="AZ92" s="5" t="s">
        <v>62</v>
      </c>
      <c r="BA92" s="7">
        <v>26.7</v>
      </c>
      <c r="BB92" s="7">
        <v>77.89</v>
      </c>
      <c r="BC92" s="2">
        <v>27.23</v>
      </c>
      <c r="BD92" s="21">
        <f>VLOOKUP(D:D,[1]HR_Coordinates!B:C,2,0)</f>
        <v>26.651910000000001</v>
      </c>
      <c r="BE92" s="21">
        <f>VLOOKUP(D:D,[1]HR_Coordinates!B:D,3,0)</f>
        <v>77.621709999999993</v>
      </c>
      <c r="BF92" s="5">
        <f>VLOOKUP(D:D,[1]FinLib_BRanchMaster!E:G,3,0)</f>
        <v>26.65183</v>
      </c>
      <c r="BG92" s="5">
        <f>VLOOKUP(D:D,[1]FinLib_BRanchMaster!E:H,4,0)</f>
        <v>77.621489999999994</v>
      </c>
      <c r="BH92" s="5">
        <f>VLOOKUP(D:D,[1]Spotways!A:I,9,0)</f>
        <v>26.651910000000001</v>
      </c>
      <c r="BI92" s="5">
        <f>VLOOKUP(D:D,[1]Spotways!A:J,10,0)</f>
        <v>77.621709999999993</v>
      </c>
    </row>
    <row r="93" spans="1:61" ht="69" x14ac:dyDescent="0.3">
      <c r="A93" s="5">
        <f t="shared" si="3"/>
        <v>91</v>
      </c>
      <c r="B93" s="35" t="s">
        <v>61</v>
      </c>
      <c r="C93" s="5" t="s">
        <v>64</v>
      </c>
      <c r="D93" s="5" t="s">
        <v>620</v>
      </c>
      <c r="E93" s="7" t="s">
        <v>621</v>
      </c>
      <c r="F93" s="5" t="s">
        <v>494</v>
      </c>
      <c r="G93" s="5" t="s">
        <v>493</v>
      </c>
      <c r="H93" s="5" t="s">
        <v>495</v>
      </c>
      <c r="I93" s="5" t="s">
        <v>496</v>
      </c>
      <c r="J93" s="5" t="s">
        <v>176</v>
      </c>
      <c r="K93" s="5" t="s">
        <v>177</v>
      </c>
      <c r="L93" s="5" t="s">
        <v>178</v>
      </c>
      <c r="M93" s="5" t="s">
        <v>177</v>
      </c>
      <c r="N93" s="7" t="s">
        <v>496</v>
      </c>
      <c r="O93" s="5" t="str">
        <f t="shared" si="0"/>
        <v>B191-Jamua</v>
      </c>
      <c r="P93" s="7" t="s">
        <v>622</v>
      </c>
      <c r="Q93" s="5"/>
      <c r="R93" s="5">
        <v>815318</v>
      </c>
      <c r="S93" s="5" t="s">
        <v>496</v>
      </c>
      <c r="T93" s="5" t="s">
        <v>515</v>
      </c>
      <c r="U93" s="5" t="s">
        <v>623</v>
      </c>
      <c r="V93" s="5" t="s">
        <v>460</v>
      </c>
      <c r="W93" s="7" t="s">
        <v>78</v>
      </c>
      <c r="X93" s="5">
        <v>1400</v>
      </c>
      <c r="Y93" s="5" t="s">
        <v>98</v>
      </c>
      <c r="Z93" s="10">
        <v>45474</v>
      </c>
      <c r="AA93" s="10">
        <v>45474</v>
      </c>
      <c r="AB93" s="10">
        <v>45474</v>
      </c>
      <c r="AC93" s="62">
        <v>45808</v>
      </c>
      <c r="AD93" s="5">
        <v>12000</v>
      </c>
      <c r="AE93" s="5">
        <v>24000</v>
      </c>
      <c r="AF93" s="12">
        <v>0.05</v>
      </c>
      <c r="AG93" s="5" t="s">
        <v>60</v>
      </c>
      <c r="AH93" s="5"/>
      <c r="AI93" s="5">
        <v>24.371307999999999</v>
      </c>
      <c r="AJ93" s="5">
        <v>86.149242000000001</v>
      </c>
      <c r="AK93" s="35" t="str">
        <f t="shared" si="1"/>
        <v>Own</v>
      </c>
      <c r="AL93" s="5" t="s">
        <v>500</v>
      </c>
      <c r="AM93" s="1" t="s">
        <v>501</v>
      </c>
      <c r="AN93" s="19">
        <f ca="1">IF(ISBLANK(A93), "", VLOOKUP(AL93, [1]Leadership_Team_Operations!A:H, 8, FALSE))</f>
        <v>6203073131</v>
      </c>
      <c r="AO93" s="5" t="s">
        <v>183</v>
      </c>
      <c r="AP93" s="8" t="s">
        <v>184</v>
      </c>
      <c r="AQ93" s="19">
        <f ca="1">IF(ISBLANK(A93), "", VLOOKUP(AO93, [1]Leadership_Team_Operations!A:H, 8, FALSE))</f>
        <v>9031071809</v>
      </c>
      <c r="AR93" s="5" t="s">
        <v>185</v>
      </c>
      <c r="AS93" s="16" t="s">
        <v>186</v>
      </c>
      <c r="AT93" s="19">
        <f ca="1">IF(ISBLANK(A93), "", VLOOKUP(AR93, [1]Leadership_Team_Operations!A:H, 8, FALSE))</f>
        <v>8210486845</v>
      </c>
      <c r="AU93" s="7"/>
      <c r="AV93" s="7"/>
      <c r="AW93" s="7"/>
      <c r="AX93" s="7"/>
      <c r="AY93" s="25" t="s">
        <v>624</v>
      </c>
      <c r="AZ93" s="5" t="s">
        <v>62</v>
      </c>
      <c r="BA93" s="7">
        <v>24.19</v>
      </c>
      <c r="BB93" s="7">
        <v>86.31</v>
      </c>
      <c r="BC93" s="3"/>
      <c r="BD93" s="21" t="e">
        <f>VLOOKUP(D:D,[1]HR_Coordinates!B:C,2,0)</f>
        <v>#N/A</v>
      </c>
      <c r="BE93" s="21" t="e">
        <f>VLOOKUP(D:D,[1]HR_Coordinates!B:D,3,0)</f>
        <v>#N/A</v>
      </c>
      <c r="BF93" s="5" t="e">
        <f>VLOOKUP(D:D,[1]FinLib_BRanchMaster!E:G,3,0)</f>
        <v>#N/A</v>
      </c>
      <c r="BG93" s="5" t="e">
        <f>VLOOKUP(D:D,[1]FinLib_BRanchMaster!E:H,4,0)</f>
        <v>#N/A</v>
      </c>
      <c r="BH93" s="5">
        <f>VLOOKUP(D:D,[1]Spotways!A:I,9,0)</f>
        <v>24.371307999999999</v>
      </c>
      <c r="BI93" s="5">
        <f>VLOOKUP(D:D,[1]Spotways!A:J,10,0)</f>
        <v>86.149242000000001</v>
      </c>
    </row>
    <row r="94" spans="1:61" ht="55.2" x14ac:dyDescent="0.3">
      <c r="A94" s="5">
        <f t="shared" si="3"/>
        <v>92</v>
      </c>
      <c r="B94" s="35" t="s">
        <v>61</v>
      </c>
      <c r="C94" s="5" t="s">
        <v>64</v>
      </c>
      <c r="D94" s="5" t="s">
        <v>625</v>
      </c>
      <c r="E94" s="7" t="s">
        <v>626</v>
      </c>
      <c r="F94" s="7" t="s">
        <v>313</v>
      </c>
      <c r="G94" s="7" t="s">
        <v>314</v>
      </c>
      <c r="H94" s="5" t="s">
        <v>132</v>
      </c>
      <c r="I94" s="5" t="s">
        <v>131</v>
      </c>
      <c r="J94" s="5" t="s">
        <v>70</v>
      </c>
      <c r="K94" s="5" t="s">
        <v>71</v>
      </c>
      <c r="L94" s="5" t="s">
        <v>72</v>
      </c>
      <c r="M94" s="5" t="s">
        <v>73</v>
      </c>
      <c r="N94" s="5" t="s">
        <v>73</v>
      </c>
      <c r="O94" s="5" t="str">
        <f t="shared" si="0"/>
        <v>B192-Maudaha</v>
      </c>
      <c r="P94" s="7" t="s">
        <v>627</v>
      </c>
      <c r="Q94" s="7"/>
      <c r="R94" s="7">
        <v>210507</v>
      </c>
      <c r="S94" s="7" t="s">
        <v>73</v>
      </c>
      <c r="T94" s="7" t="s">
        <v>314</v>
      </c>
      <c r="U94" s="29" t="s">
        <v>628</v>
      </c>
      <c r="V94" s="5" t="s">
        <v>460</v>
      </c>
      <c r="W94" s="7" t="s">
        <v>78</v>
      </c>
      <c r="X94" s="5">
        <v>2400</v>
      </c>
      <c r="Y94" s="10">
        <v>45505</v>
      </c>
      <c r="Z94" s="10">
        <v>45509</v>
      </c>
      <c r="AA94" s="10">
        <v>45536</v>
      </c>
      <c r="AB94" s="10">
        <v>45509</v>
      </c>
      <c r="AC94" s="9">
        <v>45868</v>
      </c>
      <c r="AD94" s="5">
        <v>13500</v>
      </c>
      <c r="AE94" s="5">
        <v>27000</v>
      </c>
      <c r="AF94" s="12">
        <v>0.05</v>
      </c>
      <c r="AG94" s="5" t="s">
        <v>60</v>
      </c>
      <c r="AH94" s="5"/>
      <c r="AI94" s="5">
        <v>25.688970999999999</v>
      </c>
      <c r="AJ94" s="5">
        <v>80.089241000000001</v>
      </c>
      <c r="AK94" s="35" t="str">
        <f t="shared" si="1"/>
        <v>Own</v>
      </c>
      <c r="AL94" s="7" t="s">
        <v>317</v>
      </c>
      <c r="AM94" s="1" t="s">
        <v>318</v>
      </c>
      <c r="AN94" s="19">
        <f ca="1">IF(ISBLANK(A94), "", VLOOKUP(AL94, [1]Leadership_Team_Operations!A:H, 8, FALSE))</f>
        <v>6394678514</v>
      </c>
      <c r="AO94" s="7" t="s">
        <v>138</v>
      </c>
      <c r="AP94" s="16" t="s">
        <v>113</v>
      </c>
      <c r="AQ94" s="19">
        <f ca="1">IF(ISBLANK(A94), "", VLOOKUP(AO94, [1]Leadership_Team_Operations!A:H, 8, FALSE))</f>
        <v>9839993433</v>
      </c>
      <c r="AR94" s="7" t="s">
        <v>83</v>
      </c>
      <c r="AS94" s="16" t="s">
        <v>84</v>
      </c>
      <c r="AT94" s="19">
        <f ca="1">IF(ISBLANK(A94), "", VLOOKUP(AR94, [1]Leadership_Team_Operations!A:H, 8, FALSE))</f>
        <v>9936104036</v>
      </c>
      <c r="AU94" s="5"/>
      <c r="AV94" s="5"/>
      <c r="AW94" s="5"/>
      <c r="AX94" s="5"/>
      <c r="AY94" s="48"/>
      <c r="AZ94" s="5" t="s">
        <v>62</v>
      </c>
      <c r="BA94" s="7"/>
      <c r="BB94" s="7"/>
      <c r="BC94" s="3"/>
      <c r="BD94" s="21"/>
      <c r="BE94" s="21"/>
      <c r="BF94" s="5"/>
      <c r="BG94" s="5"/>
      <c r="BH94" s="5">
        <f>VLOOKUP(D:D,[1]Spotways!A:I,9,0)</f>
        <v>25.688970999999999</v>
      </c>
      <c r="BI94" s="5">
        <f>VLOOKUP(D:D,[1]Spotways!A:J,10,0)</f>
        <v>80.089241000000001</v>
      </c>
    </row>
    <row r="95" spans="1:61" ht="57.6" x14ac:dyDescent="0.3">
      <c r="A95" s="5">
        <f t="shared" si="3"/>
        <v>93</v>
      </c>
      <c r="B95" s="35" t="s">
        <v>61</v>
      </c>
      <c r="C95" s="5" t="s">
        <v>64</v>
      </c>
      <c r="D95" s="5" t="s">
        <v>629</v>
      </c>
      <c r="E95" s="7" t="s">
        <v>630</v>
      </c>
      <c r="F95" s="7" t="s">
        <v>190</v>
      </c>
      <c r="G95" s="7" t="s">
        <v>189</v>
      </c>
      <c r="H95" s="7" t="s">
        <v>69</v>
      </c>
      <c r="I95" s="7" t="s">
        <v>66</v>
      </c>
      <c r="J95" s="7" t="s">
        <v>70</v>
      </c>
      <c r="K95" s="7" t="s">
        <v>71</v>
      </c>
      <c r="L95" s="7" t="s">
        <v>72</v>
      </c>
      <c r="M95" s="7" t="s">
        <v>73</v>
      </c>
      <c r="N95" s="7" t="s">
        <v>73</v>
      </c>
      <c r="O95" s="5" t="str">
        <f t="shared" si="0"/>
        <v>B193-Harraiya</v>
      </c>
      <c r="P95" s="7" t="s">
        <v>631</v>
      </c>
      <c r="Q95" s="7"/>
      <c r="R95" s="7">
        <v>272155</v>
      </c>
      <c r="S95" s="7" t="s">
        <v>73</v>
      </c>
      <c r="T95" s="7" t="s">
        <v>632</v>
      </c>
      <c r="U95" s="29" t="s">
        <v>633</v>
      </c>
      <c r="V95" s="5" t="s">
        <v>460</v>
      </c>
      <c r="W95" s="7" t="s">
        <v>78</v>
      </c>
      <c r="X95" s="7">
        <v>1237</v>
      </c>
      <c r="Y95" s="7" t="s">
        <v>98</v>
      </c>
      <c r="Z95" s="41">
        <v>45505</v>
      </c>
      <c r="AA95" s="41">
        <v>45505</v>
      </c>
      <c r="AB95" s="41">
        <v>45505</v>
      </c>
      <c r="AC95" s="43">
        <v>45838</v>
      </c>
      <c r="AD95" s="7">
        <v>15000</v>
      </c>
      <c r="AE95" s="7">
        <v>15000</v>
      </c>
      <c r="AF95" s="44">
        <v>0.05</v>
      </c>
      <c r="AG95" s="23" t="s">
        <v>99</v>
      </c>
      <c r="AH95" s="63">
        <v>45565</v>
      </c>
      <c r="AI95" s="7">
        <v>26.792269000000001</v>
      </c>
      <c r="AJ95" s="7">
        <v>82.469795000000005</v>
      </c>
      <c r="AK95" s="35" t="str">
        <f t="shared" si="1"/>
        <v>Own</v>
      </c>
      <c r="AL95" s="13" t="s">
        <v>193</v>
      </c>
      <c r="AM95" s="13" t="s">
        <v>194</v>
      </c>
      <c r="AN95" s="19">
        <f ca="1">IF(ISBLANK(A95), "", VLOOKUP(AL95, [1]Leadership_Team_Operations!A:H, 8, FALSE))</f>
        <v>7355696588</v>
      </c>
      <c r="AO95" s="13" t="s">
        <v>81</v>
      </c>
      <c r="AP95" s="8" t="s">
        <v>82</v>
      </c>
      <c r="AQ95" s="19">
        <f ca="1">IF(ISBLANK(A95), "", VLOOKUP(AO95, [1]Leadership_Team_Operations!A:H, 8, FALSE))</f>
        <v>6393234100</v>
      </c>
      <c r="AR95" s="7" t="s">
        <v>83</v>
      </c>
      <c r="AS95" s="16" t="s">
        <v>84</v>
      </c>
      <c r="AT95" s="19">
        <f ca="1">IF(ISBLANK(A95), "", VLOOKUP(AR95, [1]Leadership_Team_Operations!A:H, 8, FALSE))</f>
        <v>9936104036</v>
      </c>
      <c r="AU95" s="7"/>
      <c r="AV95" s="7"/>
      <c r="AW95" s="7"/>
      <c r="AX95" s="7"/>
      <c r="AY95" s="48" t="s">
        <v>634</v>
      </c>
      <c r="AZ95" s="5" t="s">
        <v>99</v>
      </c>
      <c r="BA95" s="7"/>
      <c r="BB95" s="7"/>
      <c r="BC95" s="3"/>
      <c r="BD95" s="21" t="e">
        <f>VLOOKUP(D:D,[1]HR_Coordinates!B:C,2,0)</f>
        <v>#N/A</v>
      </c>
      <c r="BE95" s="21" t="e">
        <f>VLOOKUP(D:D,[1]HR_Coordinates!B:D,3,0)</f>
        <v>#N/A</v>
      </c>
      <c r="BF95" s="5" t="e">
        <f>VLOOKUP(D:D,[1]FinLib_BRanchMaster!E:G,3,0)</f>
        <v>#N/A</v>
      </c>
      <c r="BG95" s="5" t="e">
        <f>VLOOKUP(D:D,[1]FinLib_BRanchMaster!E:H,4,0)</f>
        <v>#N/A</v>
      </c>
      <c r="BH95" s="5">
        <f>VLOOKUP(D:D,[1]Spotways!A:I,9,0)</f>
        <v>26.792269000000001</v>
      </c>
      <c r="BI95" s="5">
        <f>VLOOKUP(D:D,[1]Spotways!A:J,10,0)</f>
        <v>82.469795000000005</v>
      </c>
    </row>
    <row r="96" spans="1:61" ht="57.6" x14ac:dyDescent="0.3">
      <c r="A96" s="2">
        <f t="shared" si="3"/>
        <v>94</v>
      </c>
      <c r="B96" s="6" t="s">
        <v>63</v>
      </c>
      <c r="C96" s="5" t="s">
        <v>64</v>
      </c>
      <c r="D96" s="5" t="s">
        <v>635</v>
      </c>
      <c r="E96" s="64" t="s">
        <v>636</v>
      </c>
      <c r="F96" s="7" t="s">
        <v>430</v>
      </c>
      <c r="G96" s="7" t="s">
        <v>429</v>
      </c>
      <c r="H96" s="5" t="s">
        <v>91</v>
      </c>
      <c r="I96" s="5" t="s">
        <v>92</v>
      </c>
      <c r="J96" s="5" t="s">
        <v>93</v>
      </c>
      <c r="K96" s="5" t="s">
        <v>94</v>
      </c>
      <c r="L96" s="5" t="s">
        <v>72</v>
      </c>
      <c r="M96" s="5" t="s">
        <v>73</v>
      </c>
      <c r="N96" s="7" t="s">
        <v>73</v>
      </c>
      <c r="O96" s="5" t="str">
        <f t="shared" si="0"/>
        <v>B194-Sarsawa</v>
      </c>
      <c r="P96" s="64" t="s">
        <v>637</v>
      </c>
      <c r="Q96" s="64"/>
      <c r="R96" s="64">
        <v>247232</v>
      </c>
      <c r="S96" s="7" t="s">
        <v>73</v>
      </c>
      <c r="T96" s="64" t="s">
        <v>638</v>
      </c>
      <c r="U96" s="29" t="s">
        <v>639</v>
      </c>
      <c r="V96" s="29" t="s">
        <v>460</v>
      </c>
      <c r="W96" s="7" t="s">
        <v>78</v>
      </c>
      <c r="X96" s="64">
        <v>2292</v>
      </c>
      <c r="Y96" s="65">
        <v>45542</v>
      </c>
      <c r="Z96" s="65">
        <v>45542</v>
      </c>
      <c r="AA96" s="65">
        <v>45566</v>
      </c>
      <c r="AB96" s="65">
        <v>45544</v>
      </c>
      <c r="AC96" s="66">
        <v>45899</v>
      </c>
      <c r="AD96" s="64">
        <v>12000</v>
      </c>
      <c r="AE96" s="64">
        <v>24000</v>
      </c>
      <c r="AF96" s="67">
        <v>0.05</v>
      </c>
      <c r="AG96" s="5" t="s">
        <v>60</v>
      </c>
      <c r="AH96" s="64"/>
      <c r="AI96" s="64">
        <v>30.018504</v>
      </c>
      <c r="AJ96" s="64">
        <v>77.412908999999999</v>
      </c>
      <c r="AK96" s="6" t="str">
        <f t="shared" si="1"/>
        <v>Suryodaya Bank</v>
      </c>
      <c r="AL96" s="7" t="s">
        <v>434</v>
      </c>
      <c r="AM96" s="40" t="s">
        <v>435</v>
      </c>
      <c r="AN96" s="19">
        <f ca="1">IF(ISBLANK(A96), "", VLOOKUP(AL96, [1]Leadership_Team_Operations!A:H, 8, FALSE))</f>
        <v>8708765652</v>
      </c>
      <c r="AO96" s="5" t="s">
        <v>102</v>
      </c>
      <c r="AP96" s="8" t="s">
        <v>103</v>
      </c>
      <c r="AQ96" s="19">
        <f ca="1">IF(ISBLANK(A96), "", VLOOKUP(AO96, [1]Leadership_Team_Operations!A:H, 8, FALSE))</f>
        <v>9355299355</v>
      </c>
      <c r="AR96" s="5" t="s">
        <v>104</v>
      </c>
      <c r="AS96" s="8" t="s">
        <v>105</v>
      </c>
      <c r="AT96" s="19">
        <f ca="1">IF(ISBLANK(A96), "", VLOOKUP(AR96, [1]Leadership_Team_Operations!A:H, 8, FALSE))</f>
        <v>9518481091</v>
      </c>
      <c r="AU96" s="29">
        <v>600</v>
      </c>
      <c r="AV96" s="29" t="s">
        <v>640</v>
      </c>
      <c r="AW96" s="29"/>
      <c r="AX96" s="29"/>
      <c r="AY96" s="34"/>
      <c r="AZ96" s="5" t="s">
        <v>62</v>
      </c>
      <c r="BA96" s="64"/>
      <c r="BB96" s="64"/>
      <c r="BC96" s="68"/>
      <c r="BD96" s="69" t="e">
        <f>VLOOKUP(D:D,[1]HR_Coordinates!B:C,2,0)</f>
        <v>#N/A</v>
      </c>
      <c r="BE96" s="69" t="e">
        <f>VLOOKUP(D:D,[1]HR_Coordinates!B:D,3,0)</f>
        <v>#N/A</v>
      </c>
      <c r="BF96" s="20" t="e">
        <f>VLOOKUP(D:D,[1]FinLib_BRanchMaster!E:G,3,0)</f>
        <v>#N/A</v>
      </c>
      <c r="BG96" s="20" t="e">
        <f>VLOOKUP(D:D,[1]FinLib_BRanchMaster!E:H,4,0)</f>
        <v>#N/A</v>
      </c>
      <c r="BH96" s="5">
        <f>VLOOKUP(D:D,[1]Spotways!A:I,9,0)</f>
        <v>30.018504</v>
      </c>
      <c r="BI96" s="5">
        <f>VLOOKUP(D:D,[1]Spotways!A:J,10,0)</f>
        <v>77.412908999999999</v>
      </c>
    </row>
    <row r="97" spans="1:61" ht="57.6" x14ac:dyDescent="0.3">
      <c r="A97" s="5">
        <f t="shared" si="3"/>
        <v>95</v>
      </c>
      <c r="B97" s="35" t="s">
        <v>61</v>
      </c>
      <c r="C97" s="5" t="s">
        <v>64</v>
      </c>
      <c r="D97" s="5" t="s">
        <v>641</v>
      </c>
      <c r="E97" s="64" t="s">
        <v>642</v>
      </c>
      <c r="F97" s="7" t="s">
        <v>313</v>
      </c>
      <c r="G97" s="7" t="s">
        <v>314</v>
      </c>
      <c r="H97" s="5" t="s">
        <v>132</v>
      </c>
      <c r="I97" s="5" t="s">
        <v>131</v>
      </c>
      <c r="J97" s="7" t="s">
        <v>70</v>
      </c>
      <c r="K97" s="7" t="s">
        <v>71</v>
      </c>
      <c r="L97" s="7" t="s">
        <v>72</v>
      </c>
      <c r="M97" s="7" t="s">
        <v>73</v>
      </c>
      <c r="N97" s="7" t="s">
        <v>73</v>
      </c>
      <c r="O97" s="5" t="str">
        <f t="shared" si="0"/>
        <v>B195-Sarila</v>
      </c>
      <c r="P97" s="64" t="s">
        <v>643</v>
      </c>
      <c r="Q97" s="64"/>
      <c r="R97" s="64">
        <v>210432</v>
      </c>
      <c r="S97" s="7" t="s">
        <v>73</v>
      </c>
      <c r="T97" s="64" t="s">
        <v>314</v>
      </c>
      <c r="U97" s="29" t="s">
        <v>644</v>
      </c>
      <c r="V97" s="29" t="s">
        <v>460</v>
      </c>
      <c r="W97" s="7" t="s">
        <v>78</v>
      </c>
      <c r="X97" s="64">
        <v>1200</v>
      </c>
      <c r="Y97" s="65">
        <v>45544</v>
      </c>
      <c r="Z97" s="65">
        <v>45544</v>
      </c>
      <c r="AA97" s="65">
        <v>45566</v>
      </c>
      <c r="AB97" s="66">
        <v>45550</v>
      </c>
      <c r="AC97" s="66">
        <v>45899</v>
      </c>
      <c r="AD97" s="64">
        <v>14000</v>
      </c>
      <c r="AE97" s="64">
        <v>28000</v>
      </c>
      <c r="AF97" s="67">
        <v>0.05</v>
      </c>
      <c r="AG97" s="5" t="s">
        <v>60</v>
      </c>
      <c r="AH97" s="64"/>
      <c r="AI97" s="64">
        <v>25.775995000000002</v>
      </c>
      <c r="AJ97" s="64">
        <v>79.668282000000005</v>
      </c>
      <c r="AK97" s="35" t="str">
        <f t="shared" si="1"/>
        <v>Own</v>
      </c>
      <c r="AL97" s="7" t="s">
        <v>317</v>
      </c>
      <c r="AM97" s="1" t="s">
        <v>318</v>
      </c>
      <c r="AN97" s="19">
        <f ca="1">IF(ISBLANK(A97), "", VLOOKUP(AL97, [1]Leadership_Team_Operations!A:H, 8, FALSE))</f>
        <v>6394678514</v>
      </c>
      <c r="AO97" s="7" t="s">
        <v>138</v>
      </c>
      <c r="AP97" s="16" t="s">
        <v>113</v>
      </c>
      <c r="AQ97" s="19">
        <f ca="1">IF(ISBLANK(A97), "", VLOOKUP(AO97, [1]Leadership_Team_Operations!A:H, 8, FALSE))</f>
        <v>9839993433</v>
      </c>
      <c r="AR97" s="7" t="s">
        <v>83</v>
      </c>
      <c r="AS97" s="16" t="s">
        <v>84</v>
      </c>
      <c r="AT97" s="19">
        <f ca="1">IF(ISBLANK(A97), "", VLOOKUP(AR97, [1]Leadership_Team_Operations!A:H, 8, FALSE))</f>
        <v>9936104036</v>
      </c>
      <c r="AU97" s="64"/>
      <c r="AV97" s="64"/>
      <c r="AW97" s="64"/>
      <c r="AX97" s="64"/>
      <c r="AY97" s="34"/>
      <c r="AZ97" s="5" t="s">
        <v>62</v>
      </c>
      <c r="BA97" s="64"/>
      <c r="BB97" s="64"/>
      <c r="BC97" s="68"/>
      <c r="BD97" s="69" t="e">
        <f>VLOOKUP(D:D,[1]HR_Coordinates!B:C,2,0)</f>
        <v>#N/A</v>
      </c>
      <c r="BE97" s="69" t="e">
        <f>VLOOKUP(D:D,[1]HR_Coordinates!B:D,3,0)</f>
        <v>#N/A</v>
      </c>
      <c r="BF97" s="20" t="e">
        <f>VLOOKUP(D:D,[1]FinLib_BRanchMaster!E:G,3,0)</f>
        <v>#N/A</v>
      </c>
      <c r="BG97" s="20" t="e">
        <f>VLOOKUP(D:D,[1]FinLib_BRanchMaster!E:H,4,0)</f>
        <v>#N/A</v>
      </c>
      <c r="BH97" s="5">
        <f>VLOOKUP(D:D,[1]Spotways!A:I,9,0)</f>
        <v>25.775995000000002</v>
      </c>
      <c r="BI97" s="5">
        <f>VLOOKUP(D:D,[1]Spotways!A:J,10,0)</f>
        <v>79.668282000000005</v>
      </c>
    </row>
    <row r="98" spans="1:61" ht="57.6" x14ac:dyDescent="0.3">
      <c r="A98" s="5">
        <f t="shared" si="3"/>
        <v>96</v>
      </c>
      <c r="B98" s="35" t="s">
        <v>61</v>
      </c>
      <c r="C98" s="5" t="s">
        <v>64</v>
      </c>
      <c r="D98" s="5" t="s">
        <v>645</v>
      </c>
      <c r="E98" s="64" t="s">
        <v>646</v>
      </c>
      <c r="F98" s="7" t="s">
        <v>290</v>
      </c>
      <c r="G98" s="7" t="s">
        <v>291</v>
      </c>
      <c r="H98" s="7" t="s">
        <v>132</v>
      </c>
      <c r="I98" s="7" t="s">
        <v>131</v>
      </c>
      <c r="J98" s="7" t="s">
        <v>70</v>
      </c>
      <c r="K98" s="7" t="s">
        <v>71</v>
      </c>
      <c r="L98" s="7" t="s">
        <v>72</v>
      </c>
      <c r="M98" s="7" t="s">
        <v>73</v>
      </c>
      <c r="N98" s="7" t="s">
        <v>73</v>
      </c>
      <c r="O98" s="5" t="str">
        <f t="shared" si="0"/>
        <v>B196-Gursarai</v>
      </c>
      <c r="P98" s="64" t="s">
        <v>647</v>
      </c>
      <c r="Q98" s="64"/>
      <c r="R98" s="64">
        <v>284202</v>
      </c>
      <c r="S98" s="7" t="s">
        <v>73</v>
      </c>
      <c r="T98" s="64" t="s">
        <v>353</v>
      </c>
      <c r="U98" s="29" t="s">
        <v>648</v>
      </c>
      <c r="V98" s="29" t="s">
        <v>460</v>
      </c>
      <c r="W98" s="7" t="s">
        <v>78</v>
      </c>
      <c r="X98" s="64">
        <v>1539</v>
      </c>
      <c r="Y98" s="65">
        <v>45544</v>
      </c>
      <c r="Z98" s="65">
        <v>45544</v>
      </c>
      <c r="AA98" s="65">
        <v>45566</v>
      </c>
      <c r="AB98" s="66">
        <v>45550</v>
      </c>
      <c r="AC98" s="66">
        <v>45899</v>
      </c>
      <c r="AD98" s="64">
        <v>11000</v>
      </c>
      <c r="AE98" s="64">
        <v>11000</v>
      </c>
      <c r="AF98" s="67">
        <v>7.0000000000000007E-2</v>
      </c>
      <c r="AG98" s="5" t="s">
        <v>60</v>
      </c>
      <c r="AH98" s="64"/>
      <c r="AI98" s="64">
        <v>25.612414999999999</v>
      </c>
      <c r="AJ98" s="64">
        <v>79.185089000000005</v>
      </c>
      <c r="AK98" s="35" t="str">
        <f t="shared" si="1"/>
        <v>Own</v>
      </c>
      <c r="AL98" s="7" t="s">
        <v>294</v>
      </c>
      <c r="AM98" s="40" t="s">
        <v>295</v>
      </c>
      <c r="AN98" s="19">
        <f ca="1">IF(ISBLANK(A98), "", VLOOKUP(AL98, [1]Leadership_Team_Operations!A:H, 8, FALSE))</f>
        <v>8795235244</v>
      </c>
      <c r="AO98" s="7" t="s">
        <v>138</v>
      </c>
      <c r="AP98" s="16" t="s">
        <v>113</v>
      </c>
      <c r="AQ98" s="19">
        <f ca="1">IF(ISBLANK(A98), "", VLOOKUP(AO98, [1]Leadership_Team_Operations!A:H, 8, FALSE))</f>
        <v>9839993433</v>
      </c>
      <c r="AR98" s="7" t="s">
        <v>83</v>
      </c>
      <c r="AS98" s="16" t="s">
        <v>84</v>
      </c>
      <c r="AT98" s="19">
        <f ca="1">IF(ISBLANK(A98), "", VLOOKUP(AR98, [1]Leadership_Team_Operations!A:H, 8, FALSE))</f>
        <v>9936104036</v>
      </c>
      <c r="AU98" s="64"/>
      <c r="AV98" s="64"/>
      <c r="AW98" s="64"/>
      <c r="AX98" s="64"/>
      <c r="AY98" s="34"/>
      <c r="AZ98" s="5" t="s">
        <v>62</v>
      </c>
      <c r="BA98" s="64"/>
      <c r="BB98" s="64"/>
      <c r="BC98" s="68"/>
      <c r="BD98" s="69" t="e">
        <f>VLOOKUP(D:D,[1]HR_Coordinates!B:C,2,0)</f>
        <v>#N/A</v>
      </c>
      <c r="BE98" s="69" t="e">
        <f>VLOOKUP(D:D,[1]HR_Coordinates!B:D,3,0)</f>
        <v>#N/A</v>
      </c>
      <c r="BF98" s="20" t="e">
        <f>VLOOKUP(D:D,[1]FinLib_BRanchMaster!E:G,3,0)</f>
        <v>#N/A</v>
      </c>
      <c r="BG98" s="20" t="e">
        <f>VLOOKUP(D:D,[1]FinLib_BRanchMaster!E:H,4,0)</f>
        <v>#N/A</v>
      </c>
      <c r="BH98" s="5">
        <f>VLOOKUP(D:D,[1]Spotways!A:I,9,0)</f>
        <v>25.612414999999999</v>
      </c>
      <c r="BI98" s="5">
        <f>VLOOKUP(D:D,[1]Spotways!A:J,10,0)</f>
        <v>79.185089000000005</v>
      </c>
    </row>
    <row r="99" spans="1:61" ht="57.6" x14ac:dyDescent="0.3">
      <c r="A99" s="5">
        <f t="shared" si="3"/>
        <v>97</v>
      </c>
      <c r="B99" s="35" t="s">
        <v>61</v>
      </c>
      <c r="C99" s="5" t="s">
        <v>64</v>
      </c>
      <c r="D99" s="5" t="s">
        <v>649</v>
      </c>
      <c r="E99" s="64" t="s">
        <v>650</v>
      </c>
      <c r="F99" s="7" t="s">
        <v>313</v>
      </c>
      <c r="G99" s="7" t="s">
        <v>314</v>
      </c>
      <c r="H99" s="5" t="s">
        <v>132</v>
      </c>
      <c r="I99" s="5" t="s">
        <v>131</v>
      </c>
      <c r="J99" s="7" t="s">
        <v>70</v>
      </c>
      <c r="K99" s="7" t="s">
        <v>71</v>
      </c>
      <c r="L99" s="7" t="s">
        <v>72</v>
      </c>
      <c r="M99" s="7" t="s">
        <v>73</v>
      </c>
      <c r="N99" s="7" t="s">
        <v>73</v>
      </c>
      <c r="O99" s="5" t="str">
        <f t="shared" si="0"/>
        <v>B197-Madhogarh</v>
      </c>
      <c r="P99" s="64" t="s">
        <v>651</v>
      </c>
      <c r="Q99" s="64"/>
      <c r="R99" s="64">
        <v>285126</v>
      </c>
      <c r="S99" s="7" t="s">
        <v>73</v>
      </c>
      <c r="T99" s="64" t="s">
        <v>652</v>
      </c>
      <c r="U99" s="29" t="s">
        <v>653</v>
      </c>
      <c r="V99" s="29" t="s">
        <v>460</v>
      </c>
      <c r="W99" s="7" t="s">
        <v>78</v>
      </c>
      <c r="X99" s="29">
        <v>1100</v>
      </c>
      <c r="Y99" s="70">
        <v>45552</v>
      </c>
      <c r="Z99" s="70">
        <v>45552</v>
      </c>
      <c r="AA99" s="70">
        <v>45566</v>
      </c>
      <c r="AB99" s="71">
        <v>45556</v>
      </c>
      <c r="AC99" s="71">
        <v>45899</v>
      </c>
      <c r="AD99" s="29">
        <v>13000</v>
      </c>
      <c r="AE99" s="29">
        <v>26000</v>
      </c>
      <c r="AF99" s="72">
        <v>0.05</v>
      </c>
      <c r="AG99" s="5" t="s">
        <v>60</v>
      </c>
      <c r="AH99" s="29"/>
      <c r="AI99" s="29">
        <v>26.275721000000001</v>
      </c>
      <c r="AJ99" s="29">
        <v>79.177605</v>
      </c>
      <c r="AK99" s="35" t="str">
        <f t="shared" si="1"/>
        <v>Own</v>
      </c>
      <c r="AL99" s="7" t="s">
        <v>317</v>
      </c>
      <c r="AM99" s="1" t="s">
        <v>318</v>
      </c>
      <c r="AN99" s="19">
        <f ca="1">IF(ISBLANK(A99), "", VLOOKUP(AL99, [1]Leadership_Team_Operations!A:H, 8, FALSE))</f>
        <v>6394678514</v>
      </c>
      <c r="AO99" s="7" t="s">
        <v>138</v>
      </c>
      <c r="AP99" s="16" t="s">
        <v>113</v>
      </c>
      <c r="AQ99" s="19">
        <f ca="1">IF(ISBLANK(A99), "", VLOOKUP(AO99, [1]Leadership_Team_Operations!A:H, 8, FALSE))</f>
        <v>9839993433</v>
      </c>
      <c r="AR99" s="7" t="s">
        <v>83</v>
      </c>
      <c r="AS99" s="16" t="s">
        <v>84</v>
      </c>
      <c r="AT99" s="19">
        <f ca="1">IF(ISBLANK(A99), "", VLOOKUP(AR99, [1]Leadership_Team_Operations!A:H, 8, FALSE))</f>
        <v>9936104036</v>
      </c>
      <c r="AU99" s="64"/>
      <c r="AV99" s="64"/>
      <c r="AW99" s="64"/>
      <c r="AX99" s="64"/>
      <c r="AY99" s="34"/>
      <c r="AZ99" s="5" t="s">
        <v>62</v>
      </c>
      <c r="BA99" s="64"/>
      <c r="BB99" s="64"/>
      <c r="BC99" s="68"/>
      <c r="BD99" s="69" t="e">
        <f>VLOOKUP(D:D,[1]HR_Coordinates!B:C,2,0)</f>
        <v>#N/A</v>
      </c>
      <c r="BE99" s="69" t="e">
        <f>VLOOKUP(D:D,[1]HR_Coordinates!B:D,3,0)</f>
        <v>#N/A</v>
      </c>
      <c r="BF99" s="20" t="e">
        <f>VLOOKUP(D:D,[1]FinLib_BRanchMaster!E:G,3,0)</f>
        <v>#N/A</v>
      </c>
      <c r="BG99" s="20" t="e">
        <f>VLOOKUP(D:D,[1]FinLib_BRanchMaster!E:H,4,0)</f>
        <v>#N/A</v>
      </c>
      <c r="BH99" s="5" t="e">
        <f>VLOOKUP(D:D,[1]Spotways!A:I,9,0)</f>
        <v>#N/A</v>
      </c>
      <c r="BI99" s="5" t="e">
        <f>VLOOKUP(D:D,[1]Spotways!A:J,10,0)</f>
        <v>#N/A</v>
      </c>
    </row>
    <row r="100" spans="1:61" ht="57.6" x14ac:dyDescent="0.3">
      <c r="A100" s="2">
        <f t="shared" si="3"/>
        <v>98</v>
      </c>
      <c r="B100" s="6" t="s">
        <v>63</v>
      </c>
      <c r="C100" s="5" t="s">
        <v>64</v>
      </c>
      <c r="D100" s="5" t="s">
        <v>654</v>
      </c>
      <c r="E100" s="64" t="s">
        <v>655</v>
      </c>
      <c r="F100" s="5" t="s">
        <v>439</v>
      </c>
      <c r="G100" s="5" t="s">
        <v>438</v>
      </c>
      <c r="H100" s="5" t="s">
        <v>91</v>
      </c>
      <c r="I100" s="5" t="s">
        <v>92</v>
      </c>
      <c r="J100" s="5" t="s">
        <v>93</v>
      </c>
      <c r="K100" s="5" t="s">
        <v>94</v>
      </c>
      <c r="L100" s="5" t="s">
        <v>72</v>
      </c>
      <c r="M100" s="5" t="s">
        <v>73</v>
      </c>
      <c r="N100" s="7" t="s">
        <v>73</v>
      </c>
      <c r="O100" s="5" t="str">
        <f t="shared" si="0"/>
        <v>B198-Dhanaura</v>
      </c>
      <c r="P100" s="64" t="s">
        <v>656</v>
      </c>
      <c r="Q100" s="64"/>
      <c r="R100" s="29">
        <v>244231</v>
      </c>
      <c r="S100" s="29" t="s">
        <v>73</v>
      </c>
      <c r="T100" s="29" t="s">
        <v>548</v>
      </c>
      <c r="U100" s="29" t="s">
        <v>657</v>
      </c>
      <c r="V100" s="29" t="s">
        <v>460</v>
      </c>
      <c r="W100" s="7" t="s">
        <v>78</v>
      </c>
      <c r="X100" s="29">
        <v>1480</v>
      </c>
      <c r="Y100" s="29" t="s">
        <v>98</v>
      </c>
      <c r="Z100" s="70">
        <v>45566</v>
      </c>
      <c r="AA100" s="70">
        <v>45566</v>
      </c>
      <c r="AB100" s="70">
        <v>45566</v>
      </c>
      <c r="AC100" s="71">
        <v>45899</v>
      </c>
      <c r="AD100" s="29">
        <v>10000</v>
      </c>
      <c r="AE100" s="29">
        <v>20000</v>
      </c>
      <c r="AF100" s="72">
        <v>0.05</v>
      </c>
      <c r="AG100" s="5" t="s">
        <v>60</v>
      </c>
      <c r="AH100" s="29"/>
      <c r="AI100" s="29">
        <v>28.971724999999999</v>
      </c>
      <c r="AJ100" s="29">
        <v>78.254632000000001</v>
      </c>
      <c r="AK100" s="6" t="str">
        <f t="shared" si="1"/>
        <v>Suryodaya Bank</v>
      </c>
      <c r="AL100" s="7" t="s">
        <v>443</v>
      </c>
      <c r="AM100" s="1" t="s">
        <v>444</v>
      </c>
      <c r="AN100" s="19">
        <f ca="1">IF(ISBLANK(A100), "", VLOOKUP(AL100, [1]Leadership_Team_Operations!A:H, 8, FALSE))</f>
        <v>8954026329</v>
      </c>
      <c r="AO100" s="5" t="s">
        <v>102</v>
      </c>
      <c r="AP100" s="8" t="s">
        <v>103</v>
      </c>
      <c r="AQ100" s="19">
        <f ca="1">IF(ISBLANK(A100), "", VLOOKUP(AO100, [1]Leadership_Team_Operations!A:H, 8, FALSE))</f>
        <v>9355299355</v>
      </c>
      <c r="AR100" s="5" t="s">
        <v>104</v>
      </c>
      <c r="AS100" s="8" t="s">
        <v>105</v>
      </c>
      <c r="AT100" s="19">
        <f ca="1">IF(ISBLANK(A100), "", VLOOKUP(AR100, [1]Leadership_Team_Operations!A:H, 8, FALSE))</f>
        <v>9518481091</v>
      </c>
      <c r="AU100" s="29">
        <v>935</v>
      </c>
      <c r="AV100" s="29" t="s">
        <v>658</v>
      </c>
      <c r="AW100" s="64"/>
      <c r="AX100" s="64"/>
      <c r="AY100" s="34"/>
      <c r="AZ100" s="5" t="s">
        <v>62</v>
      </c>
      <c r="BA100" s="64"/>
      <c r="BB100" s="64"/>
      <c r="BC100" s="68"/>
      <c r="BD100" s="69" t="e">
        <f>VLOOKUP(D:D,[1]HR_Coordinates!B:C,2,0)</f>
        <v>#N/A</v>
      </c>
      <c r="BE100" s="69" t="e">
        <f>VLOOKUP(D:D,[1]HR_Coordinates!B:D,3,0)</f>
        <v>#N/A</v>
      </c>
      <c r="BF100" s="20" t="e">
        <f>VLOOKUP(D:D,[1]FinLib_BRanchMaster!E:G,3,0)</f>
        <v>#N/A</v>
      </c>
      <c r="BG100" s="20" t="e">
        <f>VLOOKUP(D:D,[1]FinLib_BRanchMaster!E:H,4,0)</f>
        <v>#N/A</v>
      </c>
      <c r="BH100" s="5" t="e">
        <f>VLOOKUP(D:D,[1]Spotways!A:I,9,0)</f>
        <v>#N/A</v>
      </c>
      <c r="BI100" s="5" t="e">
        <f>VLOOKUP(D:D,[1]Spotways!A:J,10,0)</f>
        <v>#N/A</v>
      </c>
    </row>
    <row r="101" spans="1:61" ht="57.6" x14ac:dyDescent="0.3">
      <c r="A101" s="2">
        <f t="shared" si="3"/>
        <v>99</v>
      </c>
      <c r="B101" s="6" t="s">
        <v>63</v>
      </c>
      <c r="C101" s="5" t="s">
        <v>64</v>
      </c>
      <c r="D101" s="5" t="s">
        <v>659</v>
      </c>
      <c r="E101" s="64" t="s">
        <v>609</v>
      </c>
      <c r="F101" s="5" t="s">
        <v>439</v>
      </c>
      <c r="G101" s="5" t="s">
        <v>438</v>
      </c>
      <c r="H101" s="5" t="s">
        <v>91</v>
      </c>
      <c r="I101" s="5" t="s">
        <v>92</v>
      </c>
      <c r="J101" s="5" t="s">
        <v>93</v>
      </c>
      <c r="K101" s="5" t="s">
        <v>94</v>
      </c>
      <c r="L101" s="5" t="s">
        <v>72</v>
      </c>
      <c r="M101" s="5" t="s">
        <v>73</v>
      </c>
      <c r="N101" s="7" t="s">
        <v>73</v>
      </c>
      <c r="O101" s="5" t="str">
        <f t="shared" si="0"/>
        <v>B199-Bijnor</v>
      </c>
      <c r="P101" s="64" t="s">
        <v>660</v>
      </c>
      <c r="Q101" s="64"/>
      <c r="R101" s="20">
        <v>246701</v>
      </c>
      <c r="S101" s="20" t="s">
        <v>73</v>
      </c>
      <c r="T101" s="20" t="s">
        <v>609</v>
      </c>
      <c r="U101" s="29" t="s">
        <v>661</v>
      </c>
      <c r="V101" s="29" t="s">
        <v>460</v>
      </c>
      <c r="W101" s="7" t="s">
        <v>78</v>
      </c>
      <c r="X101" s="29">
        <v>2120</v>
      </c>
      <c r="Y101" s="71">
        <v>45575</v>
      </c>
      <c r="Z101" s="71">
        <v>45575</v>
      </c>
      <c r="AA101" s="70">
        <v>45597</v>
      </c>
      <c r="AB101" s="70">
        <v>45580</v>
      </c>
      <c r="AC101" s="71">
        <v>45930</v>
      </c>
      <c r="AD101" s="29">
        <v>15000</v>
      </c>
      <c r="AE101" s="29">
        <v>30000</v>
      </c>
      <c r="AF101" s="72">
        <v>0.05</v>
      </c>
      <c r="AG101" s="5" t="s">
        <v>60</v>
      </c>
      <c r="AH101" s="29"/>
      <c r="AI101" s="29">
        <v>29.392315</v>
      </c>
      <c r="AJ101" s="29">
        <v>78.150970000000001</v>
      </c>
      <c r="AK101" s="6" t="str">
        <f t="shared" si="1"/>
        <v>Suryodaya Bank</v>
      </c>
      <c r="AL101" s="7" t="s">
        <v>443</v>
      </c>
      <c r="AM101" s="1" t="s">
        <v>444</v>
      </c>
      <c r="AN101" s="19">
        <f ca="1">IF(ISBLANK(A101), "", VLOOKUP(AL101, [1]Leadership_Team_Operations!A:H, 8, FALSE))</f>
        <v>8954026329</v>
      </c>
      <c r="AO101" s="5" t="s">
        <v>102</v>
      </c>
      <c r="AP101" s="8" t="s">
        <v>103</v>
      </c>
      <c r="AQ101" s="19">
        <f ca="1">IF(ISBLANK(A101), "", VLOOKUP(AO101, [1]Leadership_Team_Operations!A:H, 8, FALSE))</f>
        <v>9355299355</v>
      </c>
      <c r="AR101" s="5" t="s">
        <v>104</v>
      </c>
      <c r="AS101" s="8" t="s">
        <v>105</v>
      </c>
      <c r="AT101" s="19">
        <f ca="1">IF(ISBLANK(A101), "", VLOOKUP(AR101, [1]Leadership_Team_Operations!A:H, 8, FALSE))</f>
        <v>9518481091</v>
      </c>
      <c r="AU101" s="29">
        <v>936</v>
      </c>
      <c r="AV101" s="29" t="s">
        <v>662</v>
      </c>
      <c r="AW101" s="64"/>
      <c r="AX101" s="64"/>
      <c r="AY101" s="73"/>
      <c r="AZ101" s="5" t="s">
        <v>62</v>
      </c>
      <c r="BA101" s="64"/>
      <c r="BB101" s="64"/>
      <c r="BC101" s="68"/>
      <c r="BD101" s="69" t="e">
        <f>VLOOKUP(D:D,[1]HR_Coordinates!B:C,2,0)</f>
        <v>#N/A</v>
      </c>
      <c r="BE101" s="69" t="e">
        <f>VLOOKUP(D:D,[1]HR_Coordinates!B:D,3,0)</f>
        <v>#N/A</v>
      </c>
      <c r="BF101" s="20" t="e">
        <f>VLOOKUP(D:D,[1]FinLib_BRanchMaster!E:G,3,0)</f>
        <v>#N/A</v>
      </c>
      <c r="BG101" s="20" t="e">
        <f>VLOOKUP(D:D,[1]FinLib_BRanchMaster!E:H,4,0)</f>
        <v>#N/A</v>
      </c>
      <c r="BH101" s="5" t="e">
        <f>VLOOKUP(D:D,[1]Spotways!A:I,9,0)</f>
        <v>#N/A</v>
      </c>
      <c r="BI101" s="5" t="e">
        <f>VLOOKUP(D:D,[1]Spotways!A:J,10,0)</f>
        <v>#N/A</v>
      </c>
    </row>
    <row r="102" spans="1:61" ht="72" x14ac:dyDescent="0.3">
      <c r="A102" s="2">
        <f t="shared" si="3"/>
        <v>100</v>
      </c>
      <c r="B102" s="35" t="s">
        <v>61</v>
      </c>
      <c r="C102" s="5" t="s">
        <v>64</v>
      </c>
      <c r="D102" s="5" t="s">
        <v>663</v>
      </c>
      <c r="E102" s="29" t="s">
        <v>664</v>
      </c>
      <c r="F102" s="5" t="s">
        <v>148</v>
      </c>
      <c r="G102" s="5" t="s">
        <v>147</v>
      </c>
      <c r="H102" s="5" t="s">
        <v>149</v>
      </c>
      <c r="I102" s="5" t="s">
        <v>147</v>
      </c>
      <c r="J102" s="5" t="s">
        <v>150</v>
      </c>
      <c r="K102" s="5" t="s">
        <v>151</v>
      </c>
      <c r="L102" s="5" t="s">
        <v>152</v>
      </c>
      <c r="M102" s="5" t="s">
        <v>151</v>
      </c>
      <c r="N102" s="5" t="s">
        <v>151</v>
      </c>
      <c r="O102" s="5" t="str">
        <f t="shared" si="0"/>
        <v>B1100-Khanapur</v>
      </c>
      <c r="P102" s="64" t="s">
        <v>665</v>
      </c>
      <c r="Q102" s="74"/>
      <c r="R102" s="74">
        <v>585319</v>
      </c>
      <c r="S102" s="74" t="s">
        <v>151</v>
      </c>
      <c r="T102" s="74" t="s">
        <v>205</v>
      </c>
      <c r="U102" s="74"/>
      <c r="V102" s="74"/>
      <c r="W102" s="74" t="s">
        <v>157</v>
      </c>
      <c r="X102" s="74">
        <v>1000</v>
      </c>
      <c r="Y102" s="74" t="s">
        <v>98</v>
      </c>
      <c r="Z102" s="75">
        <v>45627</v>
      </c>
      <c r="AA102" s="75">
        <v>45627</v>
      </c>
      <c r="AB102" s="75">
        <v>45627</v>
      </c>
      <c r="AC102" s="76">
        <v>45961</v>
      </c>
      <c r="AD102" s="74">
        <v>13000</v>
      </c>
      <c r="AE102" s="74">
        <v>26000</v>
      </c>
      <c r="AF102" s="77">
        <v>0.05</v>
      </c>
      <c r="AG102" s="5" t="s">
        <v>60</v>
      </c>
      <c r="AH102" s="74"/>
      <c r="AI102" s="78" t="s">
        <v>666</v>
      </c>
      <c r="AJ102" s="29">
        <v>77.007737000000006</v>
      </c>
      <c r="AK102" s="6" t="str">
        <f t="shared" si="1"/>
        <v>Own</v>
      </c>
      <c r="AL102" s="5" t="s">
        <v>158</v>
      </c>
      <c r="AM102" s="8" t="s">
        <v>159</v>
      </c>
      <c r="AN102" s="19">
        <f ca="1">IF(ISBLANK(A102), "", VLOOKUP(AL102, [1]Leadership_Team_Operations!A:H, 8, FALSE))</f>
        <v>9740161211</v>
      </c>
      <c r="AO102" s="5" t="s">
        <v>160</v>
      </c>
      <c r="AP102" s="16" t="s">
        <v>161</v>
      </c>
      <c r="AQ102" s="19">
        <f ca="1">IF(ISBLANK(A102), "", VLOOKUP(AO102, [1]Leadership_Team_Operations!A:H, 8, FALSE))</f>
        <v>9620029202</v>
      </c>
      <c r="AR102" s="7" t="s">
        <v>162</v>
      </c>
      <c r="AS102" s="16" t="s">
        <v>163</v>
      </c>
      <c r="AT102" s="19">
        <f ca="1">IF(ISBLANK(A102), "", VLOOKUP(AR102, [1]Leadership_Team_Operations!A:H, 8, FALSE))</f>
        <v>7760967688</v>
      </c>
      <c r="AU102" s="5"/>
      <c r="AV102" s="5"/>
      <c r="AW102" s="5"/>
      <c r="AX102" s="5"/>
      <c r="AY102" s="64"/>
      <c r="AZ102" s="5" t="s">
        <v>62</v>
      </c>
      <c r="BA102" s="7">
        <v>16.758665499999999</v>
      </c>
      <c r="BB102" s="7">
        <v>77.122840699999998</v>
      </c>
      <c r="BC102" s="68"/>
      <c r="BD102" s="64"/>
      <c r="BE102" s="64"/>
      <c r="BF102" s="64"/>
      <c r="BG102" s="64"/>
      <c r="BH102" s="64"/>
      <c r="BI102" s="64"/>
    </row>
    <row r="103" spans="1:61" ht="72" x14ac:dyDescent="0.3">
      <c r="A103" s="2">
        <f t="shared" si="3"/>
        <v>101</v>
      </c>
      <c r="B103" s="35" t="s">
        <v>61</v>
      </c>
      <c r="C103" s="5" t="s">
        <v>64</v>
      </c>
      <c r="D103" s="5" t="s">
        <v>667</v>
      </c>
      <c r="E103" s="79" t="s">
        <v>668</v>
      </c>
      <c r="F103" s="7" t="s">
        <v>190</v>
      </c>
      <c r="G103" s="7" t="s">
        <v>189</v>
      </c>
      <c r="H103" s="7" t="s">
        <v>69</v>
      </c>
      <c r="I103" s="7" t="s">
        <v>66</v>
      </c>
      <c r="J103" s="7" t="s">
        <v>70</v>
      </c>
      <c r="K103" s="7" t="s">
        <v>71</v>
      </c>
      <c r="L103" s="7" t="s">
        <v>72</v>
      </c>
      <c r="M103" s="7" t="s">
        <v>73</v>
      </c>
      <c r="N103" s="7" t="s">
        <v>73</v>
      </c>
      <c r="O103" s="5" t="str">
        <f t="shared" si="0"/>
        <v>B1101-Siswa Bazar</v>
      </c>
      <c r="P103" s="64" t="s">
        <v>669</v>
      </c>
      <c r="Q103" s="80"/>
      <c r="R103" s="80">
        <v>273163</v>
      </c>
      <c r="S103" s="80" t="s">
        <v>73</v>
      </c>
      <c r="T103" s="80" t="s">
        <v>323</v>
      </c>
      <c r="U103" s="80"/>
      <c r="V103" s="80"/>
      <c r="W103" s="80" t="s">
        <v>78</v>
      </c>
      <c r="X103" s="80">
        <v>1200</v>
      </c>
      <c r="Y103" s="80" t="s">
        <v>98</v>
      </c>
      <c r="Z103" s="81">
        <v>45627</v>
      </c>
      <c r="AA103" s="81">
        <v>45627</v>
      </c>
      <c r="AB103" s="81">
        <v>45627</v>
      </c>
      <c r="AC103" s="82">
        <v>45961</v>
      </c>
      <c r="AD103" s="80">
        <v>12000</v>
      </c>
      <c r="AE103" s="80">
        <v>24000</v>
      </c>
      <c r="AF103" s="83">
        <v>0.05</v>
      </c>
      <c r="AG103" s="5" t="s">
        <v>60</v>
      </c>
      <c r="AH103" s="80"/>
      <c r="AI103" s="29">
        <v>27.140581000000001</v>
      </c>
      <c r="AJ103" s="29">
        <v>83.759889000000001</v>
      </c>
      <c r="AK103" s="6" t="str">
        <f t="shared" si="1"/>
        <v>Own</v>
      </c>
      <c r="AL103" s="13" t="s">
        <v>193</v>
      </c>
      <c r="AM103" s="13" t="s">
        <v>194</v>
      </c>
      <c r="AN103" s="19">
        <f ca="1">IF(ISBLANK(A103), "", VLOOKUP(AL103, [1]Leadership_Team_Operations!A:H, 8, FALSE))</f>
        <v>7355696588</v>
      </c>
      <c r="AO103" s="13" t="s">
        <v>81</v>
      </c>
      <c r="AP103" s="8" t="s">
        <v>82</v>
      </c>
      <c r="AQ103" s="19">
        <f ca="1">IF(ISBLANK(A103), "", VLOOKUP(AO103, [1]Leadership_Team_Operations!A:H, 8, FALSE))</f>
        <v>6393234100</v>
      </c>
      <c r="AR103" s="7" t="s">
        <v>83</v>
      </c>
      <c r="AS103" s="16" t="s">
        <v>84</v>
      </c>
      <c r="AT103" s="19">
        <f ca="1">IF(ISBLANK(A103), "", VLOOKUP(AR103, [1]Leadership_Team_Operations!A:H, 8, FALSE))</f>
        <v>9936104036</v>
      </c>
      <c r="AU103" s="64"/>
      <c r="AV103" s="64"/>
      <c r="AW103" s="64"/>
      <c r="AX103" s="64"/>
      <c r="AY103" s="64"/>
      <c r="AZ103" s="5" t="s">
        <v>62</v>
      </c>
      <c r="BA103" s="64"/>
      <c r="BB103" s="64"/>
      <c r="BC103" s="68"/>
      <c r="BD103" s="64"/>
      <c r="BE103" s="64"/>
      <c r="BF103" s="64"/>
      <c r="BG103" s="64"/>
      <c r="BH103" s="64"/>
      <c r="BI103" s="64"/>
    </row>
    <row r="104" spans="1:61" ht="72" x14ac:dyDescent="0.3">
      <c r="A104" s="2">
        <f t="shared" si="3"/>
        <v>102</v>
      </c>
      <c r="B104" s="35" t="s">
        <v>61</v>
      </c>
      <c r="C104" s="5" t="s">
        <v>64</v>
      </c>
      <c r="D104" s="5" t="s">
        <v>670</v>
      </c>
      <c r="E104" s="79" t="s">
        <v>671</v>
      </c>
      <c r="F104" s="5" t="s">
        <v>148</v>
      </c>
      <c r="G104" s="5" t="s">
        <v>147</v>
      </c>
      <c r="H104" s="5" t="s">
        <v>149</v>
      </c>
      <c r="I104" s="5" t="s">
        <v>147</v>
      </c>
      <c r="J104" s="5" t="s">
        <v>150</v>
      </c>
      <c r="K104" s="5" t="s">
        <v>151</v>
      </c>
      <c r="L104" s="5" t="s">
        <v>152</v>
      </c>
      <c r="M104" s="5" t="s">
        <v>151</v>
      </c>
      <c r="N104" s="5" t="s">
        <v>151</v>
      </c>
      <c r="O104" s="5" t="str">
        <f t="shared" si="0"/>
        <v>B1102-Humnabad</v>
      </c>
      <c r="P104" s="64" t="s">
        <v>672</v>
      </c>
      <c r="Q104" s="84"/>
      <c r="R104" s="84">
        <v>585353</v>
      </c>
      <c r="S104" s="84" t="s">
        <v>151</v>
      </c>
      <c r="T104" s="84" t="s">
        <v>168</v>
      </c>
      <c r="U104" s="64"/>
      <c r="V104" s="64"/>
      <c r="W104" s="64" t="s">
        <v>157</v>
      </c>
      <c r="X104" s="85">
        <v>1400</v>
      </c>
      <c r="Y104" s="86">
        <v>45599</v>
      </c>
      <c r="Z104" s="86">
        <v>45599</v>
      </c>
      <c r="AA104" s="86">
        <v>45658</v>
      </c>
      <c r="AB104" s="86">
        <v>45629</v>
      </c>
      <c r="AC104" s="86">
        <v>45962</v>
      </c>
      <c r="AD104" s="84">
        <v>18000</v>
      </c>
      <c r="AE104" s="84">
        <v>36000</v>
      </c>
      <c r="AF104" s="87">
        <v>0.05</v>
      </c>
      <c r="AG104" s="5" t="s">
        <v>60</v>
      </c>
      <c r="AH104" s="64"/>
      <c r="AI104" s="85">
        <v>17.772189000000001</v>
      </c>
      <c r="AJ104" s="84">
        <v>77.118965000000003</v>
      </c>
      <c r="AK104" s="6" t="str">
        <f t="shared" si="1"/>
        <v>Own</v>
      </c>
      <c r="AL104" s="64" t="s">
        <v>158</v>
      </c>
      <c r="AM104" s="8" t="s">
        <v>159</v>
      </c>
      <c r="AN104" s="19">
        <f ca="1">IF(ISBLANK(A104), "", VLOOKUP(AL104, [1]Leadership_Team_Operations!A:H, 8, FALSE))</f>
        <v>9740161211</v>
      </c>
      <c r="AO104" s="5" t="s">
        <v>160</v>
      </c>
      <c r="AP104" s="16" t="s">
        <v>161</v>
      </c>
      <c r="AQ104" s="19">
        <f ca="1">IF(ISBLANK(A104), "", VLOOKUP(AO104, [1]Leadership_Team_Operations!A:H, 8, FALSE))</f>
        <v>9620029202</v>
      </c>
      <c r="AR104" s="7" t="s">
        <v>162</v>
      </c>
      <c r="AS104" s="16" t="s">
        <v>163</v>
      </c>
      <c r="AT104" s="19">
        <f ca="1">IF(ISBLANK(A104), "", VLOOKUP(AR104, [1]Leadership_Team_Operations!A:H, 8, FALSE))</f>
        <v>7760967688</v>
      </c>
      <c r="AU104" s="64"/>
      <c r="AV104" s="64"/>
      <c r="AW104" s="64"/>
      <c r="AX104" s="64"/>
      <c r="AY104" s="64"/>
      <c r="AZ104" s="5" t="s">
        <v>62</v>
      </c>
      <c r="BA104" s="64"/>
      <c r="BB104" s="64"/>
      <c r="BC104" s="68"/>
      <c r="BD104" s="64"/>
      <c r="BE104" s="64"/>
      <c r="BF104" s="64"/>
      <c r="BG104" s="64"/>
      <c r="BH104" s="64"/>
      <c r="BI104" s="64"/>
    </row>
    <row r="105" spans="1:61" ht="57.6" x14ac:dyDescent="0.3">
      <c r="A105" s="2">
        <f t="shared" si="3"/>
        <v>103</v>
      </c>
      <c r="B105" s="35" t="s">
        <v>61</v>
      </c>
      <c r="C105" s="5" t="s">
        <v>64</v>
      </c>
      <c r="D105" s="5" t="s">
        <v>673</v>
      </c>
      <c r="E105" s="79" t="s">
        <v>674</v>
      </c>
      <c r="F105" s="5" t="s">
        <v>245</v>
      </c>
      <c r="G105" s="5" t="s">
        <v>246</v>
      </c>
      <c r="H105" s="5" t="s">
        <v>247</v>
      </c>
      <c r="I105" s="5" t="s">
        <v>248</v>
      </c>
      <c r="J105" s="5" t="s">
        <v>150</v>
      </c>
      <c r="K105" s="5" t="s">
        <v>151</v>
      </c>
      <c r="L105" s="5" t="s">
        <v>152</v>
      </c>
      <c r="M105" s="5" t="s">
        <v>151</v>
      </c>
      <c r="N105" s="5" t="s">
        <v>151</v>
      </c>
      <c r="O105" s="5" t="str">
        <f t="shared" si="0"/>
        <v>B1103-Harihara</v>
      </c>
      <c r="P105" s="64" t="s">
        <v>675</v>
      </c>
      <c r="Q105" s="88"/>
      <c r="R105" s="88">
        <v>577601</v>
      </c>
      <c r="S105" s="88" t="s">
        <v>151</v>
      </c>
      <c r="T105" s="88" t="s">
        <v>676</v>
      </c>
      <c r="U105" s="64"/>
      <c r="V105" s="64"/>
      <c r="W105" s="64" t="s">
        <v>157</v>
      </c>
      <c r="X105" s="89">
        <v>800</v>
      </c>
      <c r="Y105" s="88" t="s">
        <v>98</v>
      </c>
      <c r="Z105" s="90">
        <v>45627</v>
      </c>
      <c r="AA105" s="90">
        <v>45627</v>
      </c>
      <c r="AB105" s="90">
        <v>45627</v>
      </c>
      <c r="AC105" s="91">
        <v>45961</v>
      </c>
      <c r="AD105" s="88">
        <v>8500</v>
      </c>
      <c r="AE105" s="88">
        <v>17000</v>
      </c>
      <c r="AF105" s="92">
        <v>0.05</v>
      </c>
      <c r="AG105" s="5" t="s">
        <v>60</v>
      </c>
      <c r="AH105" s="64"/>
      <c r="AI105" s="89">
        <v>14.499700000000001</v>
      </c>
      <c r="AJ105" s="88">
        <v>75.806899999999999</v>
      </c>
      <c r="AK105" s="6" t="str">
        <f t="shared" si="1"/>
        <v>Own</v>
      </c>
      <c r="AL105" s="64" t="s">
        <v>251</v>
      </c>
      <c r="AM105" s="64" t="s">
        <v>252</v>
      </c>
      <c r="AN105" s="19">
        <f ca="1">IF(ISBLANK(A105), "", VLOOKUP(AL105, [1]Leadership_Team_Operations!A:H, 8, FALSE))</f>
        <v>8152947316</v>
      </c>
      <c r="AO105" s="64" t="s">
        <v>160</v>
      </c>
      <c r="AP105" s="64" t="s">
        <v>161</v>
      </c>
      <c r="AQ105" s="19">
        <f ca="1">IF(ISBLANK(A105), "", VLOOKUP(AO105, [1]Leadership_Team_Operations!A:H, 8, FALSE))</f>
        <v>9620029202</v>
      </c>
      <c r="AR105" s="7" t="s">
        <v>162</v>
      </c>
      <c r="AS105" s="16" t="s">
        <v>163</v>
      </c>
      <c r="AT105" s="19">
        <f ca="1">IF(ISBLANK(A105), "", VLOOKUP(AR105, [1]Leadership_Team_Operations!A:H, 8, FALSE))</f>
        <v>7760967688</v>
      </c>
      <c r="AU105" s="64"/>
      <c r="AV105" s="64"/>
      <c r="AW105" s="64"/>
      <c r="AX105" s="64"/>
      <c r="AY105" s="64"/>
      <c r="AZ105" s="5" t="s">
        <v>62</v>
      </c>
      <c r="BA105" s="64"/>
      <c r="BB105" s="64"/>
      <c r="BC105" s="68"/>
      <c r="BD105" s="64"/>
      <c r="BE105" s="64"/>
      <c r="BF105" s="64"/>
      <c r="BG105" s="64"/>
      <c r="BH105" s="64"/>
      <c r="BI105" s="64"/>
    </row>
  </sheetData>
  <hyperlinks>
    <hyperlink ref="A1" r:id="rId1" xr:uid="{56CC5381-2417-40CB-A9E8-8F8EC53A2668}"/>
    <hyperlink ref="U3" r:id="rId2" xr:uid="{A0315EA1-C693-44AE-88B5-717501C8C3E4}"/>
    <hyperlink ref="AS3" r:id="rId3" xr:uid="{EB0028E9-EF59-4A3A-B729-4CC1DDC6B5C8}"/>
    <hyperlink ref="U4" r:id="rId4" xr:uid="{9DC41E62-B5AC-459A-8FF3-076ACE83B5DF}"/>
    <hyperlink ref="U5" r:id="rId5" xr:uid="{D5682B1D-CB58-4B7F-8F18-FA00B81B83B6}"/>
    <hyperlink ref="AP5" r:id="rId6" xr:uid="{F8774D0C-7046-4394-B899-CCACE80601F2}"/>
    <hyperlink ref="AS5" r:id="rId7" xr:uid="{A8BD4218-F0F7-40AE-9288-A61DACC5C891}"/>
    <hyperlink ref="U6" r:id="rId8" xr:uid="{E9E515A3-5DC5-4D18-BAD5-0937EB3BAB28}"/>
    <hyperlink ref="AP6" r:id="rId9" xr:uid="{E5DE4D5E-0602-41AA-B674-2C62855811BA}"/>
    <hyperlink ref="AS6" r:id="rId10" xr:uid="{2F842304-DD99-442F-9661-3CF3E5C38964}"/>
    <hyperlink ref="U7" r:id="rId11" xr:uid="{B1864FA8-144A-452C-9431-42EDB1A23026}"/>
    <hyperlink ref="U8" r:id="rId12" xr:uid="{16EA0FF2-4AF9-425F-A931-3B90D47BC349}"/>
    <hyperlink ref="AM8" r:id="rId13" xr:uid="{E3C9F61D-4847-473F-B025-819A4E46290C}"/>
    <hyperlink ref="AP8" r:id="rId14" xr:uid="{71A4EC4F-AE86-4B9B-BB7A-69FAE535332A}"/>
    <hyperlink ref="AS8" r:id="rId15" xr:uid="{7A4F6BEF-8368-4948-A5A6-E517EA655EF7}"/>
    <hyperlink ref="U9" r:id="rId16" xr:uid="{675BF691-FFB2-4D6E-82D5-B27921BC546B}"/>
    <hyperlink ref="AM9" r:id="rId17" xr:uid="{2D8BFCBB-8F7B-41A6-AAF7-55A44B4E9A99}"/>
    <hyperlink ref="AP9" r:id="rId18" xr:uid="{EDBA214A-526E-4FB4-8EC3-24B33BFF952F}"/>
    <hyperlink ref="AS9" r:id="rId19" xr:uid="{59A18DBC-9C8C-414B-B3CC-4C8BDA7FA6FB}"/>
    <hyperlink ref="U10" r:id="rId20" xr:uid="{7B35DEF4-977D-4DA9-B6AE-4694E83B7525}"/>
    <hyperlink ref="AP10" r:id="rId21" xr:uid="{5B42AB83-46B6-49C9-8273-B1702D3C5B8C}"/>
    <hyperlink ref="AS10" r:id="rId22" xr:uid="{79D36C58-2D60-498B-93B1-778CA7BE54CA}"/>
    <hyperlink ref="U11" r:id="rId23" xr:uid="{6F03EB5A-41D7-466E-8777-F5AB7B4D672F}"/>
    <hyperlink ref="AP11" r:id="rId24" xr:uid="{F04A8BC4-9EFE-4925-AD2F-9FFD9A19B706}"/>
    <hyperlink ref="AS11" r:id="rId25" xr:uid="{7DDF7284-CAF9-460A-A130-6920A2CCE8DC}"/>
    <hyperlink ref="U12" r:id="rId26" xr:uid="{5070152E-DA5A-4A2C-AE2A-D9F0BC3588EC}"/>
    <hyperlink ref="AM12" r:id="rId27" xr:uid="{64C1549E-FA3E-429A-9AA7-2EF1AB8B187F}"/>
    <hyperlink ref="AS12" r:id="rId28" xr:uid="{482C1C9A-8F62-487C-8BFC-3490B224376D}"/>
    <hyperlink ref="U13" r:id="rId29" xr:uid="{EA6A301E-72C3-4ABB-AC5A-017C414918E3}"/>
    <hyperlink ref="AS13" r:id="rId30" xr:uid="{C9911C6A-E356-4C4E-B5BE-05D917B3132E}"/>
    <hyperlink ref="U14" r:id="rId31" xr:uid="{B1940210-2E29-496D-9B37-02207A2065CC}"/>
    <hyperlink ref="AM14" r:id="rId32" xr:uid="{06A524F2-40AC-42E2-9153-AC2B45A438DB}"/>
    <hyperlink ref="AS14" r:id="rId33" xr:uid="{0E309D20-3391-400D-A42A-6AA381970E06}"/>
    <hyperlink ref="U15" r:id="rId34" xr:uid="{DEAAD763-E474-4582-8850-FBEBE41695D5}"/>
    <hyperlink ref="AS15" r:id="rId35" xr:uid="{EDC9228F-9373-423F-BDCF-4CB5DF3AAD7D}"/>
    <hyperlink ref="U16" r:id="rId36" xr:uid="{717AC7FC-CD4D-443D-A03A-3DC80585152D}"/>
    <hyperlink ref="AP16" r:id="rId37" xr:uid="{F423EBCE-691D-4CD7-8F90-405CDF83FA99}"/>
    <hyperlink ref="AS16" r:id="rId38" xr:uid="{02788897-70E0-42D6-92EB-7294592B9F86}"/>
    <hyperlink ref="U17" r:id="rId39" xr:uid="{AE23A41B-EC6E-4BC2-8862-86DE862CEA6A}"/>
    <hyperlink ref="AP17" r:id="rId40" xr:uid="{0D8C9B9D-333F-4EEC-9207-9B167A506895}"/>
    <hyperlink ref="AS17" r:id="rId41" xr:uid="{23842997-5ED5-45C9-9BC5-D1F32FC916DB}"/>
    <hyperlink ref="U18" r:id="rId42" xr:uid="{C242A70A-5335-485D-8652-82CB3F1A456C}"/>
    <hyperlink ref="AM18" r:id="rId43" xr:uid="{29DF8EEE-B90A-419A-ACE3-E5AE568F60C8}"/>
    <hyperlink ref="AS18" r:id="rId44" xr:uid="{A91B2FAD-2A36-48A8-BB1D-C57833573C01}"/>
    <hyperlink ref="U19" r:id="rId45" xr:uid="{51BD7768-DAA9-4A13-A137-40EBFEAC10F5}"/>
    <hyperlink ref="U20" r:id="rId46" xr:uid="{AD8E847D-9C41-4661-8C90-8F72E3540E9F}"/>
    <hyperlink ref="U21" r:id="rId47" xr:uid="{E1579CFD-ACA2-472F-9FB3-BDF64B188821}"/>
    <hyperlink ref="AS21" r:id="rId48" xr:uid="{612C752C-3A21-4E0B-BE58-83601516B164}"/>
    <hyperlink ref="U22" r:id="rId49" xr:uid="{B0751F55-285B-4699-BA6D-5491F8A42975}"/>
    <hyperlink ref="AP22" r:id="rId50" xr:uid="{A2FB8ECF-270F-4E2A-B073-44D4698A6D15}"/>
    <hyperlink ref="AS22" r:id="rId51" xr:uid="{CDF61AF8-7611-4A0C-B71C-E0DA110FA023}"/>
    <hyperlink ref="U23" r:id="rId52" xr:uid="{5B3832CF-8695-4F48-B41A-F5725F4A6366}"/>
    <hyperlink ref="AP23" r:id="rId53" xr:uid="{5D6BFC70-8A18-424A-83D6-935251A14A7B}"/>
    <hyperlink ref="AS23" r:id="rId54" xr:uid="{AD631D88-1264-4B54-ACE9-056BBF54DD1B}"/>
    <hyperlink ref="U24" r:id="rId55" xr:uid="{28151E81-6093-4D8F-9BB2-3DF1485007C7}"/>
    <hyperlink ref="AS24" r:id="rId56" xr:uid="{BB0FC62D-A2D4-4144-BD03-8435150BB1FA}"/>
    <hyperlink ref="U25" r:id="rId57" xr:uid="{8EC41CA4-6882-4A54-B13D-CDDB0D01A1B9}"/>
    <hyperlink ref="AP25" r:id="rId58" xr:uid="{BCF86C89-C54F-4472-BAA5-2388198CE133}"/>
    <hyperlink ref="AS25" r:id="rId59" xr:uid="{8CB7C460-88D8-4217-B2F3-6CD97F2711EA}"/>
    <hyperlink ref="U26" r:id="rId60" xr:uid="{F4CC33F0-21BF-4224-B60C-4EC55BEAFB86}"/>
    <hyperlink ref="AS26" r:id="rId61" xr:uid="{501869EF-14BF-48D7-B4D1-EA8A6AB3614D}"/>
    <hyperlink ref="U27" r:id="rId62" xr:uid="{1DD2FEED-E6EB-4D6B-A72E-11547B818A5C}"/>
    <hyperlink ref="AP27" r:id="rId63" xr:uid="{A886A363-F948-41E0-904C-F8A1FEBD3450}"/>
    <hyperlink ref="AS27" r:id="rId64" xr:uid="{095863D9-6ACA-4BA5-96C0-0848309B7259}"/>
    <hyperlink ref="U28" r:id="rId65" xr:uid="{EAA85962-D7D4-4698-ACAC-E6E715954931}"/>
    <hyperlink ref="AS28" r:id="rId66" xr:uid="{45D9006E-76F6-46F7-ACFB-FA0CEAB3C011}"/>
    <hyperlink ref="U29" r:id="rId67" xr:uid="{AF384A21-9389-427C-9756-4C6BCCC2D5CC}"/>
    <hyperlink ref="AS29" r:id="rId68" xr:uid="{955F252D-C1AE-4320-9D8B-307E5F7431AD}"/>
    <hyperlink ref="U30" r:id="rId69" xr:uid="{4FB59D50-B049-4BE5-975A-9B665C4F878E}"/>
    <hyperlink ref="AP30" r:id="rId70" xr:uid="{19574E6F-1767-42D7-956C-90601493EC19}"/>
    <hyperlink ref="AS30" r:id="rId71" xr:uid="{B4A578D2-61C7-4D2F-88B6-D6E5AF975176}"/>
    <hyperlink ref="U31" r:id="rId72" xr:uid="{397B5A89-8ABE-4B85-99C9-8B3866B1806C}"/>
    <hyperlink ref="AP31" r:id="rId73" xr:uid="{3FEB685A-177F-4035-B60D-AEBBF5CA00F4}"/>
    <hyperlink ref="AS31" r:id="rId74" xr:uid="{9F784BDD-693A-49C6-9058-04A52AC23EAF}"/>
    <hyperlink ref="U32" r:id="rId75" xr:uid="{FC057C8F-65CA-4E0C-94F8-4713F7A8F9D3}"/>
    <hyperlink ref="AP32" r:id="rId76" xr:uid="{02CFB65E-84DF-4B44-A6C9-6EC626E2D25E}"/>
    <hyperlink ref="AS32" r:id="rId77" xr:uid="{BC1FE1A1-E044-40B2-96B0-251C0AD6C215}"/>
    <hyperlink ref="U33" r:id="rId78" xr:uid="{6B7F8332-A966-4AEC-BA9C-767FB24625FC}"/>
    <hyperlink ref="AM33" r:id="rId79" xr:uid="{D295F27A-1C00-478E-8A41-2FE06B9AE459}"/>
    <hyperlink ref="AS33" r:id="rId80" xr:uid="{C5F53A59-AC96-46DE-B265-133B028DD72A}"/>
    <hyperlink ref="U34" r:id="rId81" xr:uid="{C1B413A4-B049-4C37-9CAC-305D1A43E6AB}"/>
    <hyperlink ref="AM34" r:id="rId82" xr:uid="{458463A7-75EE-48FF-AB10-F3F9B45897E7}"/>
    <hyperlink ref="AP34" r:id="rId83" xr:uid="{72CA5153-0A95-49FF-ACCF-ACA512EBEBBD}"/>
    <hyperlink ref="AS34" r:id="rId84" xr:uid="{09715432-0E96-4AA6-972F-BD756175E4ED}"/>
    <hyperlink ref="U35" r:id="rId85" xr:uid="{2A408DA0-7B94-498D-8F7F-7E71908C13D1}"/>
    <hyperlink ref="AP35" r:id="rId86" xr:uid="{71698871-39FA-473B-9076-1A6EB701ADD4}"/>
    <hyperlink ref="AS35" r:id="rId87" xr:uid="{14D0146C-261C-4F25-B7C2-93A4093653AA}"/>
    <hyperlink ref="U36" r:id="rId88" xr:uid="{546EF6A2-9303-4EA9-9DBF-66C04CA62A41}"/>
    <hyperlink ref="AM36" r:id="rId89" xr:uid="{DFB94986-B11F-41CF-8998-475CDAB252F3}"/>
    <hyperlink ref="AP36" r:id="rId90" xr:uid="{AB131688-246B-421E-95C9-A4AF13C60110}"/>
    <hyperlink ref="AS36" r:id="rId91" xr:uid="{14778D3C-EEED-46D4-8B24-D471D2FA88C6}"/>
    <hyperlink ref="U37" r:id="rId92" xr:uid="{1E477536-0599-4794-AC2B-8FF7799242CF}"/>
    <hyperlink ref="AM37" r:id="rId93" xr:uid="{CF4F47DC-1F36-4554-811D-5B9CB544AE55}"/>
    <hyperlink ref="AP37" r:id="rId94" xr:uid="{6C0A37D9-6B2A-4181-A5D2-D10AEF5CCA9B}"/>
    <hyperlink ref="AS37" r:id="rId95" xr:uid="{FCB02DFB-6434-4AD2-9677-785DC3E5D266}"/>
    <hyperlink ref="U38" r:id="rId96" xr:uid="{1506B967-0527-4532-A583-DE18FADB781E}"/>
    <hyperlink ref="AS38" r:id="rId97" xr:uid="{F72E1BC9-4504-4C62-BC8C-151891FDA793}"/>
    <hyperlink ref="U39" r:id="rId98" xr:uid="{5AE538D9-EE33-44B2-8D87-4B05F8E124FF}"/>
    <hyperlink ref="AP40" r:id="rId99" xr:uid="{6A0E49E5-B775-483B-A8F6-BC608802AC6D}"/>
    <hyperlink ref="AS40" r:id="rId100" xr:uid="{3B4BFC44-F06F-4433-9B0F-7ECF66A9BD7C}"/>
    <hyperlink ref="AP41" r:id="rId101" xr:uid="{213101D1-2B46-4861-BC98-604BE43B1B5E}"/>
    <hyperlink ref="AS41" r:id="rId102" xr:uid="{8A0D6910-0551-40AB-A155-3EAAC00C554A}"/>
    <hyperlink ref="AP42" r:id="rId103" xr:uid="{573BBE0B-0B33-4613-9D03-BCBA93CA8580}"/>
    <hyperlink ref="AS42" r:id="rId104" xr:uid="{5EC0285D-7787-434B-A819-86D76A145B34}"/>
    <hyperlink ref="AP43" r:id="rId105" xr:uid="{FF4DC069-1290-493D-B9BE-941284333FC8}"/>
    <hyperlink ref="AS43" r:id="rId106" xr:uid="{5D7AE8AC-6AE3-41F6-92A7-344A750D07B5}"/>
    <hyperlink ref="U44" r:id="rId107" xr:uid="{DD503186-28BF-4BC4-ABD5-89A85D620C6D}"/>
    <hyperlink ref="AP44" r:id="rId108" xr:uid="{BE4443E9-7954-4690-87F1-D60CF5E442E9}"/>
    <hyperlink ref="AS44" r:id="rId109" xr:uid="{E7A513A6-7EE4-48CC-A2FE-4292B0BF92D1}"/>
    <hyperlink ref="AP45" r:id="rId110" xr:uid="{09D7C08C-51BC-4EAB-83A8-AFEDF5EDAB2D}"/>
    <hyperlink ref="AS45" r:id="rId111" xr:uid="{FDFFE699-D9A7-4F73-9828-87E804843D3F}"/>
    <hyperlink ref="U46" r:id="rId112" xr:uid="{A2D59B29-078F-4E86-A042-A427C7C4724E}"/>
    <hyperlink ref="AP46" r:id="rId113" xr:uid="{532473B9-0F29-4393-80D0-D58FDEC844D6}"/>
    <hyperlink ref="AS46" r:id="rId114" xr:uid="{A6433B9F-B210-48C6-B77F-8F28F4B1E1D9}"/>
    <hyperlink ref="U48" r:id="rId115" xr:uid="{5238AB1D-2035-4D0D-9BF1-55D59E81D672}"/>
    <hyperlink ref="AM48" r:id="rId116" xr:uid="{A96FFB0B-46AA-4EAA-B2A4-B8AAD0303A95}"/>
    <hyperlink ref="AP48" r:id="rId117" xr:uid="{6032B2EB-E0C1-439F-9C88-85FAFF0C5924}"/>
    <hyperlink ref="AS48" r:id="rId118" xr:uid="{CE71210F-0CE5-4137-A6BB-EAAB450F81CF}"/>
    <hyperlink ref="U49" r:id="rId119" xr:uid="{43F0418E-32BC-4FD2-BA3F-7B1638751562}"/>
    <hyperlink ref="AP49" r:id="rId120" xr:uid="{92FB71C9-D58A-4876-98E1-85CD41D729F2}"/>
    <hyperlink ref="AS49" r:id="rId121" xr:uid="{1E72DE9F-F45A-4CC9-AA39-2DF92E39A23F}"/>
    <hyperlink ref="AS50" r:id="rId122" xr:uid="{42451526-7F88-4A94-9E73-4D54A86414A0}"/>
    <hyperlink ref="AM51" r:id="rId123" xr:uid="{E95E566C-D385-4E22-82B5-FF06BCEDCBE6}"/>
    <hyperlink ref="AS51" r:id="rId124" xr:uid="{6BED3277-D6FB-4A34-BD00-E5223CB66092}"/>
    <hyperlink ref="AS52" r:id="rId125" xr:uid="{A8713335-D7BC-44BD-8CF1-D935A86F20A2}"/>
    <hyperlink ref="AS53" r:id="rId126" xr:uid="{CCD0B42B-7199-41FF-B9A0-EC763BA58CCA}"/>
    <hyperlink ref="AS54" r:id="rId127" xr:uid="{A9AFEC7F-323B-4EC4-A7C2-E0EB92742774}"/>
    <hyperlink ref="AS55" r:id="rId128" xr:uid="{6FEAB002-25ED-4D26-B039-4873C8B81C49}"/>
    <hyperlink ref="U56" r:id="rId129" xr:uid="{8E0E7005-D9DC-423B-A000-EEFD6F73C767}"/>
    <hyperlink ref="AM57" r:id="rId130" xr:uid="{CACE9F01-48DE-4580-A1A7-97EA286BD311}"/>
    <hyperlink ref="AS57" r:id="rId131" xr:uid="{50343DA0-0348-44D8-AD5C-8CBE8E301FD2}"/>
    <hyperlink ref="AM59" r:id="rId132" xr:uid="{A930C24C-564A-4B66-A439-E40FFFE60EE2}"/>
    <hyperlink ref="U60" r:id="rId133" xr:uid="{39EDDC16-C30A-49A4-A7CD-F207835E740E}"/>
    <hyperlink ref="AP60" r:id="rId134" xr:uid="{1039F5CA-DF77-4ADD-856B-D8A7575C9D95}"/>
    <hyperlink ref="AS60" r:id="rId135" xr:uid="{F7376549-ADF9-41E3-B8D3-F8B6E3A95544}"/>
    <hyperlink ref="AM65" r:id="rId136" xr:uid="{420E2234-CD1F-48BA-897D-5D47ADECBF90}"/>
    <hyperlink ref="AP65" r:id="rId137" xr:uid="{4AEF61A7-096B-40A9-A025-9D02D70A15A2}"/>
    <hyperlink ref="AS65" r:id="rId138" xr:uid="{4D43CE04-3D6C-49E1-AE95-BCAD997A0052}"/>
    <hyperlink ref="AP66" r:id="rId139" xr:uid="{5F57AC40-6DCA-499A-AF51-3040289120B7}"/>
    <hyperlink ref="AS66" r:id="rId140" xr:uid="{AF242F05-C14A-4BB8-B0EB-2286CDDF3C74}"/>
    <hyperlink ref="AP67" r:id="rId141" xr:uid="{6946477F-E339-4362-A4C1-52ABD59A5E95}"/>
    <hyperlink ref="AS67" r:id="rId142" xr:uid="{7617996D-A7FE-49CF-B4BE-B42F7BD69918}"/>
    <hyperlink ref="AM68" r:id="rId143" xr:uid="{5D3042D2-B046-4952-BEE2-F87BD1E45D8E}"/>
    <hyperlink ref="AS68" r:id="rId144" xr:uid="{4EBB4DF0-3B29-4EAE-A117-875EC0FC0FB9}"/>
    <hyperlink ref="AP69" r:id="rId145" xr:uid="{49B30D1B-5D28-4232-9F91-309B0F1BD697}"/>
    <hyperlink ref="AS69" r:id="rId146" xr:uid="{4DDD2EA4-E8B5-4A93-948E-4C7720689244}"/>
    <hyperlink ref="AM70" r:id="rId147" xr:uid="{8687EA36-2AFD-46C1-A410-8DC729F186CF}"/>
    <hyperlink ref="AP70" r:id="rId148" xr:uid="{355D8D30-DE57-49C5-93E4-B37B825A2AAD}"/>
    <hyperlink ref="AS70" r:id="rId149" xr:uid="{BD60009A-0CE7-4B56-83D0-C9234832054E}"/>
    <hyperlink ref="AM71" r:id="rId150" xr:uid="{708C4A0C-4119-476E-AADF-56752C15D1EE}"/>
    <hyperlink ref="AS71" r:id="rId151" xr:uid="{540137E3-D184-4480-B165-1093C0DBFCBE}"/>
    <hyperlink ref="AP72" r:id="rId152" xr:uid="{E7ED825A-E487-43C2-AFB5-C8AFAD4F1BAB}"/>
    <hyperlink ref="AS72" r:id="rId153" xr:uid="{0B795F96-546F-4A66-ACD1-15E2BF693F2D}"/>
    <hyperlink ref="AM73" r:id="rId154" xr:uid="{F57296A4-268E-498D-B680-3150113461E9}"/>
    <hyperlink ref="AS73" r:id="rId155" xr:uid="{BFFE50E3-CCB6-4B83-919B-285AFAACF68B}"/>
    <hyperlink ref="AM74" r:id="rId156" xr:uid="{70E95078-723A-4D87-9141-53C42B8B082E}"/>
    <hyperlink ref="AS74" r:id="rId157" xr:uid="{796D2D45-C8DC-4D58-A2C4-8EFE435278E2}"/>
    <hyperlink ref="AS76" r:id="rId158" xr:uid="{103C71DC-2038-4730-ABCD-DD8945C3DC9A}"/>
    <hyperlink ref="AM77" r:id="rId159" xr:uid="{285AB0A0-BCD6-47C2-AA33-CCDBEAC60E82}"/>
    <hyperlink ref="AM78" r:id="rId160" xr:uid="{F0E3180A-BCBC-4A2F-B0B1-09466C1645A8}"/>
    <hyperlink ref="AS78" r:id="rId161" xr:uid="{12123D59-B662-4817-BF35-C3B6A04137A8}"/>
    <hyperlink ref="AM80" r:id="rId162" xr:uid="{28007CA5-5F41-46D3-A805-E7090B03FF45}"/>
    <hyperlink ref="AS80" r:id="rId163" xr:uid="{0A059D59-331E-42B7-8BDB-ADAD0CC35D54}"/>
    <hyperlink ref="AM81" r:id="rId164" xr:uid="{36C1A29E-EA16-4CD9-8F6C-7B2122BAE4EF}"/>
    <hyperlink ref="AS81" r:id="rId165" xr:uid="{EE31744F-4B56-4B94-AC23-31B19794F3B6}"/>
    <hyperlink ref="AP82" r:id="rId166" xr:uid="{502E85F5-BE23-4764-A1FA-823C7F28B3FF}"/>
    <hyperlink ref="AS82" r:id="rId167" xr:uid="{81054251-4F3F-42B9-99D4-73B0E05CF0B6}"/>
    <hyperlink ref="AM84" r:id="rId168" xr:uid="{231A9754-FDAD-4B5D-B846-1BCA82993886}"/>
    <hyperlink ref="AS84" r:id="rId169" xr:uid="{2BDDE620-A9FA-4746-93F1-07C19EEBEF71}"/>
    <hyperlink ref="AM85" r:id="rId170" xr:uid="{225F4C7C-24A8-4A90-8C28-ED9F9710246E}"/>
    <hyperlink ref="AS85" r:id="rId171" xr:uid="{E0BA68CE-58C6-48D3-A0D3-3BEFD6EB12CD}"/>
    <hyperlink ref="AM86" r:id="rId172" xr:uid="{32167C2D-31B9-4668-BBBB-4C3D1DBB6C1B}"/>
    <hyperlink ref="AS86" r:id="rId173" xr:uid="{A3449D9E-2A8F-4716-9075-AB92A3FEBFDF}"/>
    <hyperlink ref="AM89" r:id="rId174" xr:uid="{9B43CFF0-C2FB-4B91-BF74-C9695CF0D186}"/>
    <hyperlink ref="AP89" r:id="rId175" xr:uid="{37B1E0DD-0A24-4C93-9876-63C68B6C000D}"/>
    <hyperlink ref="AS89" r:id="rId176" xr:uid="{CBB230E6-8B4F-4362-A435-E758482B4A27}"/>
    <hyperlink ref="AM90" r:id="rId177" xr:uid="{6FCDFD61-B515-4922-996B-0F7818126F58}"/>
    <hyperlink ref="AP91" r:id="rId178" xr:uid="{3690354E-545B-41EB-9A78-E91341FACBB3}"/>
    <hyperlink ref="AS91" r:id="rId179" xr:uid="{1686899F-0795-4140-AD95-B77C616C5E8C}"/>
    <hyperlink ref="AM93" r:id="rId180" xr:uid="{7027AC20-60EA-4938-B9E5-57C532D88175}"/>
    <hyperlink ref="AS93" r:id="rId181" xr:uid="{84A3C89F-B13F-4800-B7EF-F11A18AE2085}"/>
    <hyperlink ref="AM94" r:id="rId182" xr:uid="{E0D5DE9B-E42A-4386-B4DD-6718CEE52109}"/>
    <hyperlink ref="AP94" r:id="rId183" xr:uid="{BDA12BDF-B907-4A1D-AC0A-EB18C8A96EC6}"/>
    <hyperlink ref="AS94" r:id="rId184" xr:uid="{4A308661-BF40-4CBE-9140-5CDA3D919B77}"/>
    <hyperlink ref="AS95" r:id="rId185" xr:uid="{2104BD91-3EBD-4FDB-8521-61C91D31456C}"/>
    <hyperlink ref="AM97" r:id="rId186" xr:uid="{DA37B0D6-0929-4827-B454-FFE6870C2B9D}"/>
    <hyperlink ref="AP97" r:id="rId187" xr:uid="{2243F387-2CE4-4FCD-ABE9-38600DF31FED}"/>
    <hyperlink ref="AS97" r:id="rId188" xr:uid="{8C91DE2C-EA22-48B8-B054-843E00FEA78C}"/>
    <hyperlink ref="AP98" r:id="rId189" xr:uid="{9FDB8666-6025-4B41-A1DA-FED7F12A3E94}"/>
    <hyperlink ref="AS98" r:id="rId190" xr:uid="{21C44CE6-0E7D-4826-BE59-D649432598B1}"/>
    <hyperlink ref="AM99" r:id="rId191" xr:uid="{688EC56D-AFD3-46A6-8013-982C88F2FD01}"/>
    <hyperlink ref="AP99" r:id="rId192" xr:uid="{74316530-8D10-42DF-B741-4AC05B7A0D9E}"/>
    <hyperlink ref="AS99" r:id="rId193" xr:uid="{6120F530-5E4A-408F-A836-0AC39592F1AF}"/>
    <hyperlink ref="AM100" r:id="rId194" xr:uid="{6B699AAB-0941-4569-B0FD-9206FE20BABB}"/>
    <hyperlink ref="AM101" r:id="rId195" xr:uid="{258C9050-5ACF-4FB9-B87B-CD2E8326E6FC}"/>
    <hyperlink ref="AP102" r:id="rId196" xr:uid="{09BF7C68-ABCA-4548-9AD8-BDA7118A7C08}"/>
    <hyperlink ref="AS102" r:id="rId197" xr:uid="{50683917-523D-4961-B521-959AFC60DAB0}"/>
    <hyperlink ref="AS103" r:id="rId198" xr:uid="{0A0188D2-7DC8-46C4-B7B5-710CBBB040FD}"/>
    <hyperlink ref="AP104" r:id="rId199" xr:uid="{68971E78-EF60-4A0A-B328-D2ECED995489}"/>
    <hyperlink ref="AS104" r:id="rId200" xr:uid="{2DFFB550-FA60-4610-A7F4-925C4814FFF9}"/>
    <hyperlink ref="AS105" r:id="rId201" xr:uid="{D266728F-1634-41B2-A4C0-04B9553324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1</dc:creator>
  <cp:lastModifiedBy>Intern 1</cp:lastModifiedBy>
  <dcterms:created xsi:type="dcterms:W3CDTF">2024-12-12T05:46:22Z</dcterms:created>
  <dcterms:modified xsi:type="dcterms:W3CDTF">2024-12-12T05:50:57Z</dcterms:modified>
</cp:coreProperties>
</file>