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ejaltandel/Desktop/Practice/"/>
    </mc:Choice>
  </mc:AlternateContent>
  <xr:revisionPtr revIDLastSave="0" documentId="13_ncr:1_{E0645D63-7EA8-4C4B-AA91-4E2085FAC883}" xr6:coauthVersionLast="47" xr6:coauthVersionMax="47" xr10:uidLastSave="{00000000-0000-0000-0000-000000000000}"/>
  <bookViews>
    <workbookView xWindow="0" yWindow="500" windowWidth="28800" windowHeight="16220" xr2:uid="{3D0B1639-0178-4B8B-A95D-EC195C139D2D}"/>
  </bookViews>
  <sheets>
    <sheet name="Part 1" sheetId="1" r:id="rId1"/>
    <sheet name="Part 2" sheetId="2" r:id="rId2"/>
  </sheet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P8" i="1"/>
  <c r="P11" i="1"/>
  <c r="P7" i="1"/>
  <c r="P12" i="1"/>
  <c r="P13" i="1"/>
  <c r="P10" i="1"/>
  <c r="P17" i="1"/>
  <c r="P5" i="1"/>
  <c r="P15" i="1"/>
  <c r="P18" i="1"/>
  <c r="P9" i="1"/>
  <c r="P14" i="1"/>
  <c r="P16" i="1"/>
  <c r="P4" i="1"/>
  <c r="P19" i="1"/>
  <c r="P6" i="1"/>
  <c r="O8" i="1"/>
  <c r="O11" i="1"/>
  <c r="O7" i="1"/>
  <c r="O12" i="1"/>
  <c r="O13" i="1"/>
  <c r="O10" i="1"/>
  <c r="O17" i="1"/>
  <c r="O5" i="1"/>
  <c r="O15" i="1"/>
  <c r="O18" i="1"/>
  <c r="O9" i="1"/>
  <c r="O14" i="1"/>
  <c r="O16" i="1"/>
  <c r="O4" i="1"/>
  <c r="O19" i="1"/>
  <c r="O6" i="1"/>
  <c r="N8" i="1"/>
  <c r="N11" i="1"/>
  <c r="N7" i="1"/>
  <c r="N12" i="1"/>
  <c r="N13" i="1"/>
  <c r="N10" i="1"/>
  <c r="N17" i="1"/>
  <c r="N5" i="1"/>
  <c r="N15" i="1"/>
  <c r="N18" i="1"/>
  <c r="N9" i="1"/>
  <c r="N14" i="1"/>
  <c r="N16" i="1"/>
  <c r="N4" i="1"/>
  <c r="N19" i="1"/>
  <c r="N6" i="1"/>
  <c r="L8" i="1"/>
  <c r="M8" i="1" s="1"/>
  <c r="L11" i="1"/>
  <c r="M11" i="1" s="1"/>
  <c r="L7" i="1"/>
  <c r="M7" i="1" s="1"/>
  <c r="L12" i="1"/>
  <c r="M12" i="1" s="1"/>
  <c r="L13" i="1"/>
  <c r="M13" i="1" s="1"/>
  <c r="L10" i="1"/>
  <c r="M10" i="1" s="1"/>
  <c r="L17" i="1"/>
  <c r="M17" i="1" s="1"/>
  <c r="L5" i="1"/>
  <c r="M5" i="1" s="1"/>
  <c r="L15" i="1"/>
  <c r="M15" i="1" s="1"/>
  <c r="L18" i="1"/>
  <c r="M18" i="1" s="1"/>
  <c r="L9" i="1"/>
  <c r="M9" i="1" s="1"/>
  <c r="L14" i="1"/>
  <c r="M14" i="1" s="1"/>
  <c r="L16" i="1"/>
  <c r="M16" i="1" s="1"/>
  <c r="L4" i="1"/>
  <c r="M4" i="1" s="1"/>
  <c r="L19" i="1"/>
  <c r="M19" i="1" s="1"/>
  <c r="L6" i="1"/>
  <c r="M6" i="1" s="1"/>
  <c r="K20" i="1"/>
  <c r="J20" i="1"/>
  <c r="I20" i="1"/>
  <c r="H20" i="1"/>
  <c r="G20" i="1"/>
  <c r="F20" i="1"/>
  <c r="E20" i="1"/>
  <c r="M20" i="1" l="1"/>
  <c r="P20" i="1"/>
  <c r="N20" i="1"/>
  <c r="O20" i="1"/>
  <c r="Q19" i="1"/>
  <c r="Q11" i="1"/>
  <c r="Q18" i="1"/>
  <c r="Q10" i="1"/>
  <c r="Q17" i="1"/>
  <c r="Q9" i="1"/>
  <c r="Q16" i="1"/>
  <c r="Q8" i="1"/>
  <c r="Q15" i="1"/>
  <c r="Q7" i="1"/>
  <c r="L20" i="1"/>
  <c r="Q20" i="1" s="1"/>
  <c r="Q14" i="1"/>
  <c r="Q6" i="1"/>
  <c r="Q13" i="1"/>
  <c r="Q5" i="1"/>
  <c r="Q12" i="1"/>
  <c r="Q4" i="1"/>
</calcChain>
</file>

<file path=xl/sharedStrings.xml><?xml version="1.0" encoding="utf-8"?>
<sst xmlns="http://schemas.openxmlformats.org/spreadsheetml/2006/main" count="106" uniqueCount="44">
  <si>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</si>
  <si>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</si>
  <si>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</si>
  <si>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</si>
  <si>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</si>
  <si>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</si>
  <si>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</si>
  <si>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</si>
  <si>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</si>
  <si>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</si>
  <si>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</si>
  <si>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</si>
  <si>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</si>
  <si>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</si>
  <si>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</si>
  <si>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</si>
  <si>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</si>
  <si>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</si>
  <si>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</si>
  <si>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</si>
  <si>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</si>
  <si>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</si>
  <si>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</si>
  <si>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</si>
  <si>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</si>
  <si>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</si>
  <si>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</si>
  <si>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</si>
  <si>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</si>
  <si>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Min</t>
  </si>
  <si>
    <t>Max</t>
  </si>
  <si>
    <t>Avg</t>
  </si>
  <si>
    <t>Totals:</t>
  </si>
  <si>
    <t xml:space="preserve"> </t>
  </si>
  <si>
    <t>Totals</t>
  </si>
  <si>
    <t>MoM %</t>
  </si>
  <si>
    <t>DISTRIBUTORS</t>
  </si>
  <si>
    <t>Row Labels</t>
  </si>
  <si>
    <t>(blank)</t>
  </si>
  <si>
    <t>Grand Total</t>
  </si>
  <si>
    <t>Sum of Totals</t>
  </si>
  <si>
    <t>Average of Avg</t>
  </si>
  <si>
    <t>MOVIE REVENUES</t>
  </si>
  <si>
    <t>Total Revenue to Avg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</si>
</sst>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9" fontId="0" fillId="0" borderId="0" xfId="1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4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2" fillId="3" borderId="0" xfId="0" applyFont="1" applyFill="1" applyAlignment="1">
      <alignment horizontal="center" vertical="center"/>
    </xf>
    <xf numFmtId="17" fontId="2" fillId="3" borderId="0" xfId="0" applyNumberFormat="1" applyFont="1" applyFill="1" applyAlignment="1">
      <alignment horizontal="center" vertical="center"/>
    </xf>
    <xf numFmtId="164" fontId="4" fillId="0" borderId="0" xfId="1" applyNumberFormat="1" applyFont="1" applyAlignment="1">
      <alignment horizontal="right"/>
    </xf>
    <xf numFmtId="1" fontId="0" fillId="2" borderId="0" xfId="0" applyNumberFormat="1" applyFill="1"/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left"/>
    </xf>
    <xf numFmtId="9" fontId="0" fillId="0" borderId="0" xfId="1" applyFont="1" applyAlignment="1">
      <alignment horizontal="center"/>
    </xf>
    <xf numFmtId="9" fontId="4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(&quot;$&quot;* #,##0_);_(&quot;$&quot;* \(#,##0\);_(&quot;$&quot;* &quot;-&quot;??_);_(@_)"/>
    </dxf>
    <dxf>
      <numFmt numFmtId="1" formatCode="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(&quot;$&quot;* #,##0_);_(&quot;$&quot;* \(#,##0\);_(&quot;$&quot;* &quot;-&quot;??_);_(@_)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 by MOVIES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135492528442012"/>
          <c:y val="0.16486458013594663"/>
          <c:w val="0.67641590742705837"/>
          <c:h val="0.732019413744670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1'!$B$4:$B$19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'Part 1'!$L$4:$L$19</c:f>
              <c:numCache>
                <c:formatCode>_("$"* #,##0_);_("$"* \(#,##0\);_("$"*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3-DE4B-B8C8-DD874C1B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0546480"/>
        <c:axId val="1432861808"/>
      </c:barChart>
      <c:catAx>
        <c:axId val="39054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1808"/>
        <c:crosses val="autoZero"/>
        <c:auto val="1"/>
        <c:lblAlgn val="ctr"/>
        <c:lblOffset val="100"/>
        <c:noMultiLvlLbl val="0"/>
      </c:catAx>
      <c:valAx>
        <c:axId val="1432861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4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Excel Tasks.xlsx]Part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Averages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1'!$C$35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'Part 1'!$B$36:$B$39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'Part 1'!$C$36:$C$39</c:f>
              <c:numCache>
                <c:formatCode>_("$"* #,##0_);_("$"* \(#,##0\);_("$"* "-"??_);_(@_)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3-A940-B668-666DE7B5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168032"/>
        <c:axId val="551079199"/>
      </c:barChart>
      <c:catAx>
        <c:axId val="3951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9199"/>
        <c:crosses val="autoZero"/>
        <c:auto val="1"/>
        <c:lblAlgn val="ctr"/>
        <c:lblOffset val="100"/>
        <c:noMultiLvlLbl val="0"/>
      </c:catAx>
      <c:valAx>
        <c:axId val="551079199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[Basic Excel Tasks.xlsx]Part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Averages by</a:t>
            </a:r>
            <a:r>
              <a:rPr lang="en-US" baseline="0"/>
              <a:t> Distrbutors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'Part 1'!$C$42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3F-0940-8347-423C1CBFE8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3F-0940-8347-423C1CBFE8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3F-0940-8347-423C1CBFE8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3F-0940-8347-423C1CBFE8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3F-0940-8347-423C1CBFE84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3F-0940-8347-423C1CBFE8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3F-0940-8347-423C1CBFE847}"/>
              </c:ext>
            </c:extLst>
          </c:dPt>
          <c:cat>
            <c:strRef>
              <c:f>'Part 1'!$B$43:$B$50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'Part 1'!$C$43:$C$50</c:f>
              <c:numCache>
                <c:formatCode>_("$"* #,##0_);_("$"* \(#,##0\);_("$"* "-"??_);_(@_)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3-6C41-B73E-0E7A8DFD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631680</xdr:colOff>
      <xdr:row>1</xdr:row>
      <xdr:rowOff>149</xdr:rowOff>
    </xdr:from>
    <xdr:to>
      <xdr:col>26</xdr:col>
      <xdr:colOff>63760</xdr:colOff>
      <xdr:row>19</xdr:row>
      <xdr:rowOff>11652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DE2285-63AE-494E-9407-544C9D9AB699}"/>
            </a:ext>
          </a:extLst>
        </xdr:cNvPr>
        <xdr:cNvSpPr txBox="1"/>
      </xdr:nvSpPr>
      <xdr:spPr>
        <a:xfrm>
          <a:off x="16757185" y="932259"/>
          <a:ext cx="6422905" cy="3460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Tasks:</a:t>
          </a:r>
          <a:b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GB" sz="12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2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Make the table look more professional; presentable to the business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Create Column and Raw totals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Create an Average, Min and Max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Create a month over month column for the latest month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Conditional format the MoM column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Sort the data by Totals; descending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Create a new column that has “above average” or “below average” text depending on the Total value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Join the Distributor from part 2. This new column should be second (next to movie)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Create a pivot table showing the sum and average values for distributors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 Create a horizontal bar chart showing the totals by Movie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 Create a vertical bar chart showing the average value by Genre</a:t>
          </a:r>
        </a:p>
        <a:p>
          <a:pPr lvl="0"/>
          <a:r>
            <a:rPr lang="en-GB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 Create a pie chart showing the average value by Distributor</a:t>
          </a:r>
        </a:p>
      </xdr:txBody>
    </xdr:sp>
    <xdr:clientData/>
  </xdr:twoCellAnchor>
  <xdr:twoCellAnchor>
    <xdr:from>
      <xdr:col>5</xdr:col>
      <xdr:colOff>9322</xdr:colOff>
      <xdr:row>22</xdr:row>
      <xdr:rowOff>11653</xdr:rowOff>
    </xdr:from>
    <xdr:to>
      <xdr:col>12</xdr:col>
      <xdr:colOff>594220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13E12-4120-0A0B-FC9F-9B92B4433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15147</xdr:colOff>
      <xdr:row>22</xdr:row>
      <xdr:rowOff>9086</xdr:rowOff>
    </xdr:from>
    <xdr:to>
      <xdr:col>17</xdr:col>
      <xdr:colOff>11651</xdr:colOff>
      <xdr:row>37</xdr:row>
      <xdr:rowOff>23302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C80EAE-0592-09F0-BD92-4BB49327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9320</xdr:colOff>
      <xdr:row>38</xdr:row>
      <xdr:rowOff>11651</xdr:rowOff>
    </xdr:from>
    <xdr:to>
      <xdr:col>16</xdr:col>
      <xdr:colOff>1095228</xdr:colOff>
      <xdr:row>56</xdr:row>
      <xdr:rowOff>23303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0799DA-424E-2229-E1EE-28B3F407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l Sadanand Tandel" refreshedDate="45299.825694675928" createdVersion="8" refreshedVersion="8" minRefreshableVersion="3" recordCount="17" xr:uid="{5B7A6A07-5DB9-7243-992B-A0757DED19E4}">
  <cacheSource type="worksheet">
    <worksheetSource ref="B3:Q20" sheet="Part 1"/>
  </cacheSource>
  <cacheFields count="16">
    <cacheField name="MOVIE" numFmtId="0">
      <sharedItems containsBlank="1"/>
    </cacheField>
    <cacheField name="DISTRIBUTORS" numFmtId="0">
      <sharedItems containsBlank="1" count="8">
        <s v="Paramount Pictures"/>
        <s v="Walt Disney"/>
        <s v="Warner Bros."/>
        <s v="20th Century Fox"/>
        <s v="Sony Pictures"/>
        <s v="Universal"/>
        <s v="Dreamworks SKG"/>
        <m/>
      </sharedItems>
    </cacheField>
    <cacheField name="GENRE" numFmtId="0">
      <sharedItems/>
    </cacheField>
    <cacheField name="Jul-21" numFmtId="164">
      <sharedItems containsSemiMixedTypes="0" containsString="0" containsNumber="1" containsInteger="1" minValue="1246" maxValue="1835146"/>
    </cacheField>
    <cacheField name="Aug-21" numFmtId="164">
      <sharedItems containsSemiMixedTypes="0" containsString="0" containsNumber="1" containsInteger="1" minValue="1246" maxValue="1924926"/>
    </cacheField>
    <cacheField name="Sep-21" numFmtId="164">
      <sharedItems containsSemiMixedTypes="0" containsString="0" containsNumber="1" containsInteger="1" minValue="1246" maxValue="1866176"/>
    </cacheField>
    <cacheField name="Oct-21" numFmtId="164">
      <sharedItems containsSemiMixedTypes="0" containsString="0" containsNumber="1" containsInteger="1" minValue="1246" maxValue="1832596"/>
    </cacheField>
    <cacheField name="Nov-21" numFmtId="164">
      <sharedItems containsSemiMixedTypes="0" containsString="0" containsNumber="1" containsInteger="1" minValue="1246" maxValue="1908986"/>
    </cacheField>
    <cacheField name="Dec-21" numFmtId="164">
      <sharedItems containsSemiMixedTypes="0" containsString="0" containsNumber="1" containsInteger="1" minValue="1246" maxValue="3874756"/>
    </cacheField>
    <cacheField name="Jan-22" numFmtId="164">
      <sharedItems containsSemiMixedTypes="0" containsString="0" containsNumber="1" containsInteger="1" minValue="1246" maxValue="2063506"/>
    </cacheField>
    <cacheField name="Totals" numFmtId="164">
      <sharedItems containsSemiMixedTypes="0" containsString="0" containsNumber="1" containsInteger="1" minValue="8722" maxValue="15306092"/>
    </cacheField>
    <cacheField name="Min" numFmtId="164">
      <sharedItems containsSemiMixedTypes="0" containsString="0" containsNumber="1" containsInteger="1" minValue="1246" maxValue="1782141"/>
    </cacheField>
    <cacheField name="Max" numFmtId="164">
      <sharedItems containsSemiMixedTypes="0" containsString="0" containsNumber="1" containsInteger="1" minValue="1246" maxValue="3902441"/>
    </cacheField>
    <cacheField name="Avg" numFmtId="164">
      <sharedItems containsSemiMixedTypes="0" containsString="0" containsNumber="1" minValue="1246" maxValue="2186584.5714285709"/>
    </cacheField>
    <cacheField name="MoM %" numFmtId="9">
      <sharedItems containsSemiMixedTypes="0" containsString="0" containsNumber="1" minValue="-0.49047717434747562" maxValue="3.6115569823434994E-2"/>
    </cacheField>
    <cacheField name="Compared to Av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l Sadanand Tandel" refreshedDate="45299.854612499999" createdVersion="8" refreshedVersion="8" minRefreshableVersion="3" recordCount="17" xr:uid="{33C5CF5D-AC6C-EE47-9C10-82A130A36D00}">
  <cacheSource type="worksheet">
    <worksheetSource ref="C3:Q20" sheet="Part 1"/>
  </cacheSource>
  <cacheFields count="15">
    <cacheField name="DISTRIBUTORS" numFmtId="0">
      <sharedItems containsBlank="1"/>
    </cacheField>
    <cacheField name="GENRE" numFmtId="0">
      <sharedItems count="4">
        <s v="Action"/>
        <s v="Adventure"/>
        <s v="Drama"/>
        <s v="Totals:"/>
      </sharedItems>
    </cacheField>
    <cacheField name="Jul-21" numFmtId="164">
      <sharedItems containsSemiMixedTypes="0" containsString="0" containsNumber="1" containsInteger="1" minValue="1246" maxValue="1835146"/>
    </cacheField>
    <cacheField name="Aug-21" numFmtId="164">
      <sharedItems containsSemiMixedTypes="0" containsString="0" containsNumber="1" containsInteger="1" minValue="1246" maxValue="1924926"/>
    </cacheField>
    <cacheField name="Sep-21" numFmtId="164">
      <sharedItems containsSemiMixedTypes="0" containsString="0" containsNumber="1" containsInteger="1" minValue="1246" maxValue="1866176"/>
    </cacheField>
    <cacheField name="Oct-21" numFmtId="164">
      <sharedItems containsSemiMixedTypes="0" containsString="0" containsNumber="1" containsInteger="1" minValue="1246" maxValue="1832596"/>
    </cacheField>
    <cacheField name="Nov-21" numFmtId="164">
      <sharedItems containsSemiMixedTypes="0" containsString="0" containsNumber="1" containsInteger="1" minValue="1246" maxValue="1908986"/>
    </cacheField>
    <cacheField name="Dec-21" numFmtId="164">
      <sharedItems containsSemiMixedTypes="0" containsString="0" containsNumber="1" containsInteger="1" minValue="1246" maxValue="3874756"/>
    </cacheField>
    <cacheField name="Jan-22" numFmtId="164">
      <sharedItems containsSemiMixedTypes="0" containsString="0" containsNumber="1" containsInteger="1" minValue="1246" maxValue="2063506"/>
    </cacheField>
    <cacheField name="Totals" numFmtId="164">
      <sharedItems containsSemiMixedTypes="0" containsString="0" containsNumber="1" containsInteger="1" minValue="8722" maxValue="15306092"/>
    </cacheField>
    <cacheField name="Min" numFmtId="164">
      <sharedItems containsSemiMixedTypes="0" containsString="0" containsNumber="1" containsInteger="1" minValue="1246" maxValue="1782141"/>
    </cacheField>
    <cacheField name="Max" numFmtId="164">
      <sharedItems containsSemiMixedTypes="0" containsString="0" containsNumber="1" containsInteger="1" minValue="1246" maxValue="3902441"/>
    </cacheField>
    <cacheField name="Avg" numFmtId="164">
      <sharedItems containsSemiMixedTypes="0" containsString="0" containsNumber="1" minValue="1246" maxValue="2186584.5714285709"/>
    </cacheField>
    <cacheField name="MoM %" numFmtId="9">
      <sharedItems containsSemiMixedTypes="0" containsString="0" containsNumber="1" minValue="-0.49047717434747562" maxValue="3.6115569823434994E-2"/>
    </cacheField>
    <cacheField name="Compared to Av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l Sadanand Tandel" refreshedDate="45299.85748460648" createdVersion="8" refreshedVersion="8" minRefreshableVersion="3" recordCount="16" xr:uid="{C645C99E-13E8-E044-A52E-34BA2F926A12}">
  <cacheSource type="worksheet">
    <worksheetSource ref="B3:Q19" sheet="Part 1"/>
  </cacheSource>
  <cacheFields count="16">
    <cacheField name="MOVIE" numFmtId="0">
      <sharedItems/>
    </cacheField>
    <cacheField name="DISTRIBUTORS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/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s" numFmtId="164">
      <sharedItems containsSemiMixedTypes="0" containsString="0" containsNumber="1" containsInteger="1" minValue="8722" maxValue="7591992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Avg" numFmtId="164">
      <sharedItems containsSemiMixedTypes="0" containsString="0" containsNumber="1" minValue="1246" maxValue="1084570.2857142857"/>
    </cacheField>
    <cacheField name="MoM %" numFmtId="9">
      <sharedItems containsSemiMixedTypes="0" containsString="0" containsNumber="1" minValue="-0.49047717434747562" maxValue="3.6115569823434994E-2"/>
    </cacheField>
    <cacheField name="Compared to Av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Transformers: Revenge of the Fallen"/>
    <x v="0"/>
    <s v="Action"/>
    <n v="908851"/>
    <n v="953741"/>
    <n v="924366"/>
    <n v="907576"/>
    <n v="945771"/>
    <n v="1928656"/>
    <n v="1023031"/>
    <n v="7591992"/>
    <n v="907576"/>
    <n v="1928656"/>
    <n v="1084570.2857142857"/>
    <n v="-0.46956274213752996"/>
    <s v="Above Average"/>
  </r>
  <r>
    <s v="Finding Nemo"/>
    <x v="1"/>
    <s v="Adventure"/>
    <n v="544951"/>
    <n v="576636"/>
    <n v="564851"/>
    <n v="516416"/>
    <n v="558496"/>
    <n v="1139066"/>
    <n v="606996"/>
    <n v="4507412"/>
    <n v="516416"/>
    <n v="1139066"/>
    <n v="643916"/>
    <n v="-0.46711077321243899"/>
    <s v="Above Average"/>
  </r>
  <r>
    <s v="Batman Forever"/>
    <x v="2"/>
    <s v="Drama"/>
    <n v="259311"/>
    <n v="263611"/>
    <n v="263801"/>
    <n v="279256"/>
    <n v="283426"/>
    <n v="590476"/>
    <n v="300861"/>
    <n v="2240742"/>
    <n v="259311"/>
    <n v="590476"/>
    <n v="320106"/>
    <n v="-0.49047717434747562"/>
    <s v="Above Average"/>
  </r>
  <r>
    <s v="Titanic"/>
    <x v="0"/>
    <s v="Adventure"/>
    <n v="81641"/>
    <n v="86581"/>
    <n v="78091"/>
    <n v="92076"/>
    <n v="94381"/>
    <n v="187256"/>
    <n v="111241"/>
    <n v="731267"/>
    <n v="78091"/>
    <n v="187256"/>
    <n v="104466.71428571429"/>
    <n v="-0.40594159866706542"/>
    <s v="Below Average"/>
  </r>
  <r>
    <s v="Independence Day"/>
    <x v="3"/>
    <s v="Adventure"/>
    <n v="14506"/>
    <n v="18876"/>
    <n v="8641"/>
    <n v="5236"/>
    <n v="5066"/>
    <n v="2286"/>
    <n v="1316"/>
    <n v="55927"/>
    <n v="1316"/>
    <n v="18876"/>
    <n v="7989.5714285714284"/>
    <n v="-0.42432195975503062"/>
    <s v="Below Average"/>
  </r>
  <r>
    <s v="Pirates of the Caribbean: Dead Man’s Chest"/>
    <x v="1"/>
    <s v="Action"/>
    <n v="5746"/>
    <n v="5816"/>
    <n v="5836"/>
    <n v="5671"/>
    <n v="5841"/>
    <n v="10066"/>
    <n v="5821"/>
    <n v="44797"/>
    <n v="5671"/>
    <n v="10066"/>
    <n v="6399.5714285714284"/>
    <n v="-0.42171666997814422"/>
    <s v="Below Average"/>
  </r>
  <r>
    <s v="Harry Potter and the Sorcerer’s Stone"/>
    <x v="2"/>
    <s v="Adventure"/>
    <n v="7586"/>
    <n v="7081"/>
    <n v="8006"/>
    <n v="12296"/>
    <n v="1246"/>
    <n v="1246"/>
    <n v="1246"/>
    <n v="38707"/>
    <n v="1246"/>
    <n v="12296"/>
    <n v="5529.5714285714284"/>
    <n v="0"/>
    <s v="Below Average"/>
  </r>
  <r>
    <s v="Men in Black"/>
    <x v="4"/>
    <s v="Adventure"/>
    <n v="2251"/>
    <n v="2286"/>
    <n v="2286"/>
    <n v="3756"/>
    <n v="4451"/>
    <n v="4956"/>
    <n v="2671"/>
    <n v="22657"/>
    <n v="2251"/>
    <n v="4956"/>
    <n v="3236.7142857142858"/>
    <n v="-0.46105730427764324"/>
    <s v="Below Average"/>
  </r>
  <r>
    <s v="Star Wars Ep. I: The Phantom Menace"/>
    <x v="3"/>
    <s v="Adventure"/>
    <n v="1506"/>
    <n v="1501"/>
    <n v="1501"/>
    <n v="1516"/>
    <n v="1501"/>
    <n v="1746"/>
    <n v="1496"/>
    <n v="10767"/>
    <n v="1496"/>
    <n v="1746"/>
    <n v="1538.1428571428571"/>
    <n v="-0.14318442153493699"/>
    <s v="Below Average"/>
  </r>
  <r>
    <s v="How the Grinch Stole Christmas"/>
    <x v="5"/>
    <s v="Adventure"/>
    <n v="1296"/>
    <n v="1296"/>
    <n v="1296"/>
    <n v="1291"/>
    <n v="1296"/>
    <n v="1346"/>
    <n v="1296"/>
    <n v="9117"/>
    <n v="1291"/>
    <n v="1346"/>
    <n v="1302.4285714285713"/>
    <n v="-3.7147102526002972E-2"/>
    <s v="Below Average"/>
  </r>
  <r>
    <s v="Spider-Man 3"/>
    <x v="4"/>
    <s v="Adventure"/>
    <n v="1246"/>
    <n v="1246"/>
    <n v="1246"/>
    <n v="1251"/>
    <n v="1256"/>
    <n v="1396"/>
    <n v="1256"/>
    <n v="8897"/>
    <n v="1246"/>
    <n v="1396"/>
    <n v="1271"/>
    <n v="-0.10028653295128939"/>
    <s v="Below Average"/>
  </r>
  <r>
    <s v="Shrek 2"/>
    <x v="6"/>
    <s v="Adventure"/>
    <n v="1271"/>
    <n v="1271"/>
    <n v="1271"/>
    <n v="1271"/>
    <n v="1271"/>
    <n v="1276"/>
    <n v="1246"/>
    <n v="8877"/>
    <n v="1246"/>
    <n v="1276"/>
    <n v="1268.1428571428571"/>
    <n v="-2.3510971786833857E-2"/>
    <s v="Below Average"/>
  </r>
  <r>
    <s v="The Dark Knight"/>
    <x v="2"/>
    <s v="Adventure"/>
    <n v="1246"/>
    <n v="1246"/>
    <n v="1246"/>
    <n v="1246"/>
    <n v="1246"/>
    <n v="1246"/>
    <n v="1291"/>
    <n v="8767"/>
    <n v="1246"/>
    <n v="1291"/>
    <n v="1252.4285714285713"/>
    <n v="3.6115569823434994E-2"/>
    <s v="Below Average"/>
  </r>
  <r>
    <s v="Spider-Man"/>
    <x v="4"/>
    <s v="Adventure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s v="Action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s v="Action"/>
    <n v="1246"/>
    <n v="1246"/>
    <n v="1246"/>
    <n v="1246"/>
    <n v="1246"/>
    <n v="1246"/>
    <n v="1246"/>
    <n v="8722"/>
    <n v="1246"/>
    <n v="1246"/>
    <n v="1246"/>
    <n v="0"/>
    <s v="Below Average"/>
  </r>
  <r>
    <m/>
    <x v="7"/>
    <s v="Totals:"/>
    <n v="1835146"/>
    <n v="1924926"/>
    <n v="1866176"/>
    <n v="1832596"/>
    <n v="1908986"/>
    <n v="3874756"/>
    <n v="2063506"/>
    <n v="15306092"/>
    <n v="1782141"/>
    <n v="3902441"/>
    <n v="2186584.5714285709"/>
    <n v="-0.46744878903342557"/>
    <s v="Above Averag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Paramount Pictures"/>
    <x v="0"/>
    <n v="908851"/>
    <n v="953741"/>
    <n v="924366"/>
    <n v="907576"/>
    <n v="945771"/>
    <n v="1928656"/>
    <n v="1023031"/>
    <n v="7591992"/>
    <n v="907576"/>
    <n v="1928656"/>
    <n v="1084570.2857142857"/>
    <n v="-0.46956274213752996"/>
    <s v="Above Average"/>
  </r>
  <r>
    <s v="Walt Disney"/>
    <x v="1"/>
    <n v="544951"/>
    <n v="576636"/>
    <n v="564851"/>
    <n v="516416"/>
    <n v="558496"/>
    <n v="1139066"/>
    <n v="606996"/>
    <n v="4507412"/>
    <n v="516416"/>
    <n v="1139066"/>
    <n v="643916"/>
    <n v="-0.46711077321243899"/>
    <s v="Above Average"/>
  </r>
  <r>
    <s v="Warner Bros."/>
    <x v="2"/>
    <n v="259311"/>
    <n v="263611"/>
    <n v="263801"/>
    <n v="279256"/>
    <n v="283426"/>
    <n v="590476"/>
    <n v="300861"/>
    <n v="2240742"/>
    <n v="259311"/>
    <n v="590476"/>
    <n v="320106"/>
    <n v="-0.49047717434747562"/>
    <s v="Above Average"/>
  </r>
  <r>
    <s v="Paramount Pictures"/>
    <x v="1"/>
    <n v="81641"/>
    <n v="86581"/>
    <n v="78091"/>
    <n v="92076"/>
    <n v="94381"/>
    <n v="187256"/>
    <n v="111241"/>
    <n v="731267"/>
    <n v="78091"/>
    <n v="187256"/>
    <n v="104466.71428571429"/>
    <n v="-0.40594159866706542"/>
    <s v="Below Average"/>
  </r>
  <r>
    <s v="20th Century Fox"/>
    <x v="1"/>
    <n v="14506"/>
    <n v="18876"/>
    <n v="8641"/>
    <n v="5236"/>
    <n v="5066"/>
    <n v="2286"/>
    <n v="1316"/>
    <n v="55927"/>
    <n v="1316"/>
    <n v="18876"/>
    <n v="7989.5714285714284"/>
    <n v="-0.42432195975503062"/>
    <s v="Below Average"/>
  </r>
  <r>
    <s v="Walt Disney"/>
    <x v="0"/>
    <n v="5746"/>
    <n v="5816"/>
    <n v="5836"/>
    <n v="5671"/>
    <n v="5841"/>
    <n v="10066"/>
    <n v="5821"/>
    <n v="44797"/>
    <n v="5671"/>
    <n v="10066"/>
    <n v="6399.5714285714284"/>
    <n v="-0.42171666997814422"/>
    <s v="Below Average"/>
  </r>
  <r>
    <s v="Warner Bros."/>
    <x v="1"/>
    <n v="7586"/>
    <n v="7081"/>
    <n v="8006"/>
    <n v="12296"/>
    <n v="1246"/>
    <n v="1246"/>
    <n v="1246"/>
    <n v="38707"/>
    <n v="1246"/>
    <n v="12296"/>
    <n v="5529.5714285714284"/>
    <n v="0"/>
    <s v="Below Average"/>
  </r>
  <r>
    <s v="Sony Pictures"/>
    <x v="1"/>
    <n v="2251"/>
    <n v="2286"/>
    <n v="2286"/>
    <n v="3756"/>
    <n v="4451"/>
    <n v="4956"/>
    <n v="2671"/>
    <n v="22657"/>
    <n v="2251"/>
    <n v="4956"/>
    <n v="3236.7142857142858"/>
    <n v="-0.46105730427764324"/>
    <s v="Below Average"/>
  </r>
  <r>
    <s v="20th Century Fox"/>
    <x v="1"/>
    <n v="1506"/>
    <n v="1501"/>
    <n v="1501"/>
    <n v="1516"/>
    <n v="1501"/>
    <n v="1746"/>
    <n v="1496"/>
    <n v="10767"/>
    <n v="1496"/>
    <n v="1746"/>
    <n v="1538.1428571428571"/>
    <n v="-0.14318442153493699"/>
    <s v="Below Average"/>
  </r>
  <r>
    <s v="Universal"/>
    <x v="1"/>
    <n v="1296"/>
    <n v="1296"/>
    <n v="1296"/>
    <n v="1291"/>
    <n v="1296"/>
    <n v="1346"/>
    <n v="1296"/>
    <n v="9117"/>
    <n v="1291"/>
    <n v="1346"/>
    <n v="1302.4285714285713"/>
    <n v="-3.7147102526002972E-2"/>
    <s v="Below Average"/>
  </r>
  <r>
    <s v="Sony Pictures"/>
    <x v="1"/>
    <n v="1246"/>
    <n v="1246"/>
    <n v="1246"/>
    <n v="1251"/>
    <n v="1256"/>
    <n v="1396"/>
    <n v="1256"/>
    <n v="8897"/>
    <n v="1246"/>
    <n v="1396"/>
    <n v="1271"/>
    <n v="-0.10028653295128939"/>
    <s v="Below Average"/>
  </r>
  <r>
    <s v="Dreamworks SKG"/>
    <x v="1"/>
    <n v="1271"/>
    <n v="1271"/>
    <n v="1271"/>
    <n v="1271"/>
    <n v="1271"/>
    <n v="1276"/>
    <n v="1246"/>
    <n v="8877"/>
    <n v="1246"/>
    <n v="1276"/>
    <n v="1268.1428571428571"/>
    <n v="-2.3510971786833857E-2"/>
    <s v="Below Average"/>
  </r>
  <r>
    <s v="Warner Bros."/>
    <x v="1"/>
    <n v="1246"/>
    <n v="1246"/>
    <n v="1246"/>
    <n v="1246"/>
    <n v="1246"/>
    <n v="1246"/>
    <n v="1291"/>
    <n v="8767"/>
    <n v="1246"/>
    <n v="1291"/>
    <n v="1252.4285714285713"/>
    <n v="3.6115569823434994E-2"/>
    <s v="Below Average"/>
  </r>
  <r>
    <s v="Sony Pictures"/>
    <x v="1"/>
    <n v="1246"/>
    <n v="1246"/>
    <n v="1246"/>
    <n v="1246"/>
    <n v="1246"/>
    <n v="1246"/>
    <n v="1246"/>
    <n v="8722"/>
    <n v="1246"/>
    <n v="1246"/>
    <n v="1246"/>
    <n v="0"/>
    <s v="Below Average"/>
  </r>
  <r>
    <s v="20th Century Fox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Walt Disney"/>
    <x v="0"/>
    <n v="1246"/>
    <n v="1246"/>
    <n v="1246"/>
    <n v="1246"/>
    <n v="1246"/>
    <n v="1246"/>
    <n v="1246"/>
    <n v="8722"/>
    <n v="1246"/>
    <n v="1246"/>
    <n v="1246"/>
    <n v="0"/>
    <s v="Below Average"/>
  </r>
  <r>
    <m/>
    <x v="3"/>
    <n v="1835146"/>
    <n v="1924926"/>
    <n v="1866176"/>
    <n v="1832596"/>
    <n v="1908986"/>
    <n v="3874756"/>
    <n v="2063506"/>
    <n v="15306092"/>
    <n v="1782141"/>
    <n v="3902441"/>
    <n v="2186584.5714285709"/>
    <n v="-0.46744878903342557"/>
    <s v="Above Averag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s v="Action"/>
    <n v="908851"/>
    <n v="953741"/>
    <n v="924366"/>
    <n v="907576"/>
    <n v="945771"/>
    <n v="1928656"/>
    <n v="1023031"/>
    <n v="7591992"/>
    <n v="907576"/>
    <n v="1928656"/>
    <n v="1084570.2857142857"/>
    <n v="-0.46956274213752996"/>
    <s v="Above Average"/>
  </r>
  <r>
    <s v="Finding Nemo"/>
    <x v="1"/>
    <s v="Adventure"/>
    <n v="544951"/>
    <n v="576636"/>
    <n v="564851"/>
    <n v="516416"/>
    <n v="558496"/>
    <n v="1139066"/>
    <n v="606996"/>
    <n v="4507412"/>
    <n v="516416"/>
    <n v="1139066"/>
    <n v="643916"/>
    <n v="-0.46711077321243899"/>
    <s v="Above Average"/>
  </r>
  <r>
    <s v="Batman Forever"/>
    <x v="2"/>
    <s v="Drama"/>
    <n v="259311"/>
    <n v="263611"/>
    <n v="263801"/>
    <n v="279256"/>
    <n v="283426"/>
    <n v="590476"/>
    <n v="300861"/>
    <n v="2240742"/>
    <n v="259311"/>
    <n v="590476"/>
    <n v="320106"/>
    <n v="-0.49047717434747562"/>
    <s v="Above Average"/>
  </r>
  <r>
    <s v="Titanic"/>
    <x v="0"/>
    <s v="Adventure"/>
    <n v="81641"/>
    <n v="86581"/>
    <n v="78091"/>
    <n v="92076"/>
    <n v="94381"/>
    <n v="187256"/>
    <n v="111241"/>
    <n v="731267"/>
    <n v="78091"/>
    <n v="187256"/>
    <n v="104466.71428571429"/>
    <n v="-0.40594159866706542"/>
    <s v="Below Average"/>
  </r>
  <r>
    <s v="Independence Day"/>
    <x v="3"/>
    <s v="Adventure"/>
    <n v="14506"/>
    <n v="18876"/>
    <n v="8641"/>
    <n v="5236"/>
    <n v="5066"/>
    <n v="2286"/>
    <n v="1316"/>
    <n v="55927"/>
    <n v="1316"/>
    <n v="18876"/>
    <n v="7989.5714285714284"/>
    <n v="-0.42432195975503062"/>
    <s v="Below Average"/>
  </r>
  <r>
    <s v="Pirates of the Caribbean: Dead Man’s Chest"/>
    <x v="1"/>
    <s v="Action"/>
    <n v="5746"/>
    <n v="5816"/>
    <n v="5836"/>
    <n v="5671"/>
    <n v="5841"/>
    <n v="10066"/>
    <n v="5821"/>
    <n v="44797"/>
    <n v="5671"/>
    <n v="10066"/>
    <n v="6399.5714285714284"/>
    <n v="-0.42171666997814422"/>
    <s v="Below Average"/>
  </r>
  <r>
    <s v="Harry Potter and the Sorcerer’s Stone"/>
    <x v="2"/>
    <s v="Adventure"/>
    <n v="7586"/>
    <n v="7081"/>
    <n v="8006"/>
    <n v="12296"/>
    <n v="1246"/>
    <n v="1246"/>
    <n v="1246"/>
    <n v="38707"/>
    <n v="1246"/>
    <n v="12296"/>
    <n v="5529.5714285714284"/>
    <n v="0"/>
    <s v="Below Average"/>
  </r>
  <r>
    <s v="Men in Black"/>
    <x v="4"/>
    <s v="Adventure"/>
    <n v="2251"/>
    <n v="2286"/>
    <n v="2286"/>
    <n v="3756"/>
    <n v="4451"/>
    <n v="4956"/>
    <n v="2671"/>
    <n v="22657"/>
    <n v="2251"/>
    <n v="4956"/>
    <n v="3236.7142857142858"/>
    <n v="-0.46105730427764324"/>
    <s v="Below Average"/>
  </r>
  <r>
    <s v="Star Wars Ep. I: The Phantom Menace"/>
    <x v="3"/>
    <s v="Adventure"/>
    <n v="1506"/>
    <n v="1501"/>
    <n v="1501"/>
    <n v="1516"/>
    <n v="1501"/>
    <n v="1746"/>
    <n v="1496"/>
    <n v="10767"/>
    <n v="1496"/>
    <n v="1746"/>
    <n v="1538.1428571428571"/>
    <n v="-0.14318442153493699"/>
    <s v="Below Average"/>
  </r>
  <r>
    <s v="How the Grinch Stole Christmas"/>
    <x v="5"/>
    <s v="Adventure"/>
    <n v="1296"/>
    <n v="1296"/>
    <n v="1296"/>
    <n v="1291"/>
    <n v="1296"/>
    <n v="1346"/>
    <n v="1296"/>
    <n v="9117"/>
    <n v="1291"/>
    <n v="1346"/>
    <n v="1302.4285714285713"/>
    <n v="-3.7147102526002972E-2"/>
    <s v="Below Average"/>
  </r>
  <r>
    <s v="Spider-Man 3"/>
    <x v="4"/>
    <s v="Adventure"/>
    <n v="1246"/>
    <n v="1246"/>
    <n v="1246"/>
    <n v="1251"/>
    <n v="1256"/>
    <n v="1396"/>
    <n v="1256"/>
    <n v="8897"/>
    <n v="1246"/>
    <n v="1396"/>
    <n v="1271"/>
    <n v="-0.10028653295128939"/>
    <s v="Below Average"/>
  </r>
  <r>
    <s v="Shrek 2"/>
    <x v="6"/>
    <s v="Adventure"/>
    <n v="1271"/>
    <n v="1271"/>
    <n v="1271"/>
    <n v="1271"/>
    <n v="1271"/>
    <n v="1276"/>
    <n v="1246"/>
    <n v="8877"/>
    <n v="1246"/>
    <n v="1276"/>
    <n v="1268.1428571428571"/>
    <n v="-2.3510971786833857E-2"/>
    <s v="Below Average"/>
  </r>
  <r>
    <s v="The Dark Knight"/>
    <x v="2"/>
    <s v="Adventure"/>
    <n v="1246"/>
    <n v="1246"/>
    <n v="1246"/>
    <n v="1246"/>
    <n v="1246"/>
    <n v="1246"/>
    <n v="1291"/>
    <n v="8767"/>
    <n v="1246"/>
    <n v="1291"/>
    <n v="1252.4285714285713"/>
    <n v="3.6115569823434994E-2"/>
    <s v="Below Average"/>
  </r>
  <r>
    <s v="Spider-Man"/>
    <x v="4"/>
    <s v="Adventure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s v="Action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s v="Action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68EA9-160B-5744-AA87-BA87E35AA7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3:D32" firstHeaderRow="0" firstDataRow="1" firstDataCol="1"/>
  <pivotFields count="16">
    <pivotField showAll="0"/>
    <pivotField axis="axisRow" showAll="0">
      <items count="9">
        <item x="3"/>
        <item x="6"/>
        <item x="0"/>
        <item x="4"/>
        <item x="5"/>
        <item x="1"/>
        <item x="2"/>
        <item x="7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dataField="1" numFmtId="164" showAll="0"/>
    <pivotField numFmtId="9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s" fld="10" baseField="0" baseItem="0"/>
    <dataField name="Average of Avg" fld="13" subtotal="average" baseField="0" baseItem="0"/>
  </dataFields>
  <formats count="5"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CC5F2-F084-8B46-A80D-85FC3A2168D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2:C50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9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" fld="13" subtotal="average" baseField="0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8EB7B-07F1-A54E-ACFE-9E9CB786E9A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5:C39" firstHeaderRow="1" firstDataRow="1" firstDataCol="1"/>
  <pivotFields count="15">
    <pivotField showAll="0"/>
    <pivotField axis="axisRow" showAll="0">
      <items count="5">
        <item x="0"/>
        <item x="1"/>
        <item x="2"/>
        <item h="1"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9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g" fld="12" subtotal="average" baseField="0" baseItem="0" numFmtId="164"/>
  </dataFields>
  <formats count="5"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B1:R59"/>
  <sheetViews>
    <sheetView showGridLines="0" tabSelected="1" zoomScale="73" zoomScaleNormal="189" workbookViewId="0">
      <selection activeCell="U27" sqref="U27"/>
    </sheetView>
  </sheetViews>
  <sheetFormatPr baseColWidth="10" defaultColWidth="8.83203125" defaultRowHeight="15" x14ac:dyDescent="0.2"/>
  <cols>
    <col min="1" max="1" width="4.83203125" style="3" customWidth="1"/>
    <col min="2" max="2" width="34.33203125" style="3" bestFit="1" customWidth="1"/>
    <col min="3" max="3" width="16.33203125" style="3" bestFit="1" customWidth="1"/>
    <col min="4" max="4" width="12.6640625" style="3" bestFit="1" customWidth="1"/>
    <col min="5" max="5" width="11.1640625" style="3" customWidth="1"/>
    <col min="6" max="6" width="11.6640625" style="3" customWidth="1"/>
    <col min="7" max="7" width="11.1640625" style="3" bestFit="1" customWidth="1"/>
    <col min="8" max="8" width="12.1640625" style="3" bestFit="1" customWidth="1"/>
    <col min="9" max="9" width="11.1640625" style="3" bestFit="1" customWidth="1"/>
    <col min="10" max="10" width="13.6640625" style="3" bestFit="1" customWidth="1"/>
    <col min="11" max="11" width="12.6640625" style="3" customWidth="1"/>
    <col min="12" max="12" width="12.83203125" style="3" customWidth="1"/>
    <col min="13" max="14" width="11.1640625" style="3" bestFit="1" customWidth="1"/>
    <col min="15" max="15" width="11" style="3" customWidth="1"/>
    <col min="16" max="16" width="25.5" style="3" customWidth="1"/>
    <col min="17" max="17" width="25.33203125" style="3" bestFit="1" customWidth="1"/>
    <col min="18" max="18" width="20.83203125" style="3" bestFit="1" customWidth="1"/>
    <col min="19" max="16384" width="8.83203125" style="3"/>
  </cols>
  <sheetData>
    <row r="1" spans="2:17" ht="25" customHeight="1" x14ac:dyDescent="0.2"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2:17" s="13" customFormat="1" ht="22" customHeight="1" x14ac:dyDescent="0.2">
      <c r="B2" s="22" t="s">
        <v>42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2:17" s="1" customFormat="1" x14ac:dyDescent="0.2">
      <c r="B3" s="17" t="s">
        <v>0</v>
      </c>
      <c r="C3" s="17" t="s">
        <v>36</v>
      </c>
      <c r="D3" s="17" t="s">
        <v>17</v>
      </c>
      <c r="E3" s="18">
        <v>44378</v>
      </c>
      <c r="F3" s="18">
        <v>44409</v>
      </c>
      <c r="G3" s="18">
        <v>44440</v>
      </c>
      <c r="H3" s="18">
        <v>44470</v>
      </c>
      <c r="I3" s="18">
        <v>44501</v>
      </c>
      <c r="J3" s="18">
        <v>44531</v>
      </c>
      <c r="K3" s="18">
        <v>44562</v>
      </c>
      <c r="L3" s="17" t="s">
        <v>34</v>
      </c>
      <c r="M3" s="17" t="s">
        <v>29</v>
      </c>
      <c r="N3" s="17" t="s">
        <v>30</v>
      </c>
      <c r="O3" s="17" t="s">
        <v>31</v>
      </c>
      <c r="P3" s="17" t="s">
        <v>35</v>
      </c>
      <c r="Q3" s="17" t="s">
        <v>43</v>
      </c>
    </row>
    <row r="4" spans="2:17" x14ac:dyDescent="0.2">
      <c r="B4" s="3" t="s">
        <v>15</v>
      </c>
      <c r="C4" s="3" t="str">
        <f>VLOOKUP(B4,'Part 2'!$A$2:$B$17,2,FALSE)</f>
        <v>Paramount Pictures</v>
      </c>
      <c r="D4" s="3" t="s">
        <v>20</v>
      </c>
      <c r="E4" s="6">
        <v>908851</v>
      </c>
      <c r="F4" s="6">
        <v>953741</v>
      </c>
      <c r="G4" s="6">
        <v>924366</v>
      </c>
      <c r="H4" s="6">
        <v>907576</v>
      </c>
      <c r="I4" s="6">
        <v>945771</v>
      </c>
      <c r="J4" s="6">
        <v>1928656</v>
      </c>
      <c r="K4" s="6">
        <v>1023031</v>
      </c>
      <c r="L4" s="19">
        <f t="shared" ref="L4:L19" si="0">SUM(E4:K4)</f>
        <v>7591992</v>
      </c>
      <c r="M4" s="6">
        <f t="shared" ref="M4:M19" si="1">MIN(E4:L4)</f>
        <v>907576</v>
      </c>
      <c r="N4" s="6">
        <f t="shared" ref="N4:N19" si="2">MAX(E4:K4)</f>
        <v>1928656</v>
      </c>
      <c r="O4" s="6">
        <f t="shared" ref="O4:O19" si="3">AVERAGE(E4:K4)</f>
        <v>1084570.2857142857</v>
      </c>
      <c r="P4" s="24">
        <f t="shared" ref="P4:P20" si="4">(K4-J4)/J4</f>
        <v>-0.46956274213752996</v>
      </c>
      <c r="Q4" s="13" t="str">
        <f>IF($L4&gt;AVERAGE($L$4:$L$19),"Above Average","Below Average")</f>
        <v>Above Average</v>
      </c>
    </row>
    <row r="5" spans="2:17" x14ac:dyDescent="0.2">
      <c r="B5" s="3" t="s">
        <v>9</v>
      </c>
      <c r="C5" s="3" t="str">
        <f>VLOOKUP(B5,'Part 2'!$A$2:$B$17,2,FALSE)</f>
        <v>Walt Disney</v>
      </c>
      <c r="D5" s="3" t="s">
        <v>19</v>
      </c>
      <c r="E5" s="6">
        <v>544951</v>
      </c>
      <c r="F5" s="6">
        <v>576636</v>
      </c>
      <c r="G5" s="6">
        <v>564851</v>
      </c>
      <c r="H5" s="6">
        <v>516416</v>
      </c>
      <c r="I5" s="6">
        <v>558496</v>
      </c>
      <c r="J5" s="6">
        <v>1139066</v>
      </c>
      <c r="K5" s="6">
        <v>606996</v>
      </c>
      <c r="L5" s="19">
        <f t="shared" si="0"/>
        <v>4507412</v>
      </c>
      <c r="M5" s="6">
        <f t="shared" si="1"/>
        <v>516416</v>
      </c>
      <c r="N5" s="6">
        <f t="shared" si="2"/>
        <v>1139066</v>
      </c>
      <c r="O5" s="6">
        <f t="shared" si="3"/>
        <v>643916</v>
      </c>
      <c r="P5" s="24">
        <f t="shared" si="4"/>
        <v>-0.46711077321243899</v>
      </c>
      <c r="Q5" s="13" t="str">
        <f t="shared" ref="Q5:Q20" si="5">IF($L5&gt;AVERAGE($L$4:$L$19),"Above Average","Below Average")</f>
        <v>Above Average</v>
      </c>
    </row>
    <row r="6" spans="2:17" x14ac:dyDescent="0.2">
      <c r="B6" s="3" t="s">
        <v>1</v>
      </c>
      <c r="C6" s="3" t="str">
        <f>VLOOKUP(B6,'Part 2'!$A$2:$B$17,2,FALSE)</f>
        <v>Warner Bros.</v>
      </c>
      <c r="D6" s="3" t="s">
        <v>18</v>
      </c>
      <c r="E6" s="6">
        <v>259311</v>
      </c>
      <c r="F6" s="6">
        <v>263611</v>
      </c>
      <c r="G6" s="6">
        <v>263801</v>
      </c>
      <c r="H6" s="6">
        <v>279256</v>
      </c>
      <c r="I6" s="6">
        <v>283426</v>
      </c>
      <c r="J6" s="6">
        <v>590476</v>
      </c>
      <c r="K6" s="6">
        <v>300861</v>
      </c>
      <c r="L6" s="19">
        <f t="shared" si="0"/>
        <v>2240742</v>
      </c>
      <c r="M6" s="6">
        <f t="shared" si="1"/>
        <v>259311</v>
      </c>
      <c r="N6" s="6">
        <f t="shared" si="2"/>
        <v>590476</v>
      </c>
      <c r="O6" s="6">
        <f t="shared" si="3"/>
        <v>320106</v>
      </c>
      <c r="P6" s="24">
        <f t="shared" si="4"/>
        <v>-0.49047717434747562</v>
      </c>
      <c r="Q6" s="13" t="str">
        <f t="shared" si="5"/>
        <v>Above Average</v>
      </c>
    </row>
    <row r="7" spans="2:17" x14ac:dyDescent="0.2">
      <c r="B7" s="3" t="s">
        <v>4</v>
      </c>
      <c r="C7" s="3" t="str">
        <f>VLOOKUP(B7,'Part 2'!$A$2:$B$17,2,FALSE)</f>
        <v>Paramount Pictures</v>
      </c>
      <c r="D7" s="3" t="s">
        <v>19</v>
      </c>
      <c r="E7" s="6">
        <v>81641</v>
      </c>
      <c r="F7" s="6">
        <v>86581</v>
      </c>
      <c r="G7" s="6">
        <v>78091</v>
      </c>
      <c r="H7" s="6">
        <v>92076</v>
      </c>
      <c r="I7" s="6">
        <v>94381</v>
      </c>
      <c r="J7" s="6">
        <v>187256</v>
      </c>
      <c r="K7" s="6">
        <v>111241</v>
      </c>
      <c r="L7" s="19">
        <f t="shared" si="0"/>
        <v>731267</v>
      </c>
      <c r="M7" s="6">
        <f t="shared" si="1"/>
        <v>78091</v>
      </c>
      <c r="N7" s="6">
        <f t="shared" si="2"/>
        <v>187256</v>
      </c>
      <c r="O7" s="6">
        <f t="shared" si="3"/>
        <v>104466.71428571429</v>
      </c>
      <c r="P7" s="24">
        <f t="shared" si="4"/>
        <v>-0.40594159866706542</v>
      </c>
      <c r="Q7" s="13" t="str">
        <f t="shared" si="5"/>
        <v>Below Average</v>
      </c>
    </row>
    <row r="8" spans="2:17" x14ac:dyDescent="0.2">
      <c r="B8" s="3" t="s">
        <v>2</v>
      </c>
      <c r="C8" s="3" t="str">
        <f>VLOOKUP(B8,'Part 2'!$A$2:$B$17,2,FALSE)</f>
        <v>20th Century Fox</v>
      </c>
      <c r="D8" s="3" t="s">
        <v>19</v>
      </c>
      <c r="E8" s="6">
        <v>14506</v>
      </c>
      <c r="F8" s="6">
        <v>18876</v>
      </c>
      <c r="G8" s="6">
        <v>8641</v>
      </c>
      <c r="H8" s="6">
        <v>5236</v>
      </c>
      <c r="I8" s="6">
        <v>5066</v>
      </c>
      <c r="J8" s="6">
        <v>2286</v>
      </c>
      <c r="K8" s="6">
        <v>1316</v>
      </c>
      <c r="L8" s="19">
        <f t="shared" si="0"/>
        <v>55927</v>
      </c>
      <c r="M8" s="6">
        <f t="shared" si="1"/>
        <v>1316</v>
      </c>
      <c r="N8" s="6">
        <f t="shared" si="2"/>
        <v>18876</v>
      </c>
      <c r="O8" s="6">
        <f t="shared" si="3"/>
        <v>7989.5714285714284</v>
      </c>
      <c r="P8" s="24">
        <f t="shared" si="4"/>
        <v>-0.42432195975503062</v>
      </c>
      <c r="Q8" s="13" t="str">
        <f t="shared" si="5"/>
        <v>Below Average</v>
      </c>
    </row>
    <row r="9" spans="2:17" x14ac:dyDescent="0.2">
      <c r="B9" s="3" t="s">
        <v>12</v>
      </c>
      <c r="C9" s="3" t="str">
        <f>VLOOKUP(B9,'Part 2'!$A$2:$B$17,2,FALSE)</f>
        <v>Walt Disney</v>
      </c>
      <c r="D9" s="3" t="s">
        <v>20</v>
      </c>
      <c r="E9" s="6">
        <v>5746</v>
      </c>
      <c r="F9" s="6">
        <v>5816</v>
      </c>
      <c r="G9" s="6">
        <v>5836</v>
      </c>
      <c r="H9" s="6">
        <v>5671</v>
      </c>
      <c r="I9" s="6">
        <v>5841</v>
      </c>
      <c r="J9" s="6">
        <v>10066</v>
      </c>
      <c r="K9" s="6">
        <v>5821</v>
      </c>
      <c r="L9" s="19">
        <f t="shared" si="0"/>
        <v>44797</v>
      </c>
      <c r="M9" s="6">
        <f t="shared" si="1"/>
        <v>5671</v>
      </c>
      <c r="N9" s="6">
        <f t="shared" si="2"/>
        <v>10066</v>
      </c>
      <c r="O9" s="6">
        <f t="shared" si="3"/>
        <v>6399.5714285714284</v>
      </c>
      <c r="P9" s="24">
        <f t="shared" si="4"/>
        <v>-0.42171666997814422</v>
      </c>
      <c r="Q9" s="13" t="str">
        <f t="shared" si="5"/>
        <v>Below Average</v>
      </c>
    </row>
    <row r="10" spans="2:17" x14ac:dyDescent="0.2">
      <c r="B10" s="3" t="s">
        <v>7</v>
      </c>
      <c r="C10" s="3" t="str">
        <f>VLOOKUP(B10,'Part 2'!$A$2:$B$17,2,FALSE)</f>
        <v>Warner Bros.</v>
      </c>
      <c r="D10" s="3" t="s">
        <v>19</v>
      </c>
      <c r="E10" s="6">
        <v>7586</v>
      </c>
      <c r="F10" s="6">
        <v>7081</v>
      </c>
      <c r="G10" s="6">
        <v>8006</v>
      </c>
      <c r="H10" s="6">
        <v>12296</v>
      </c>
      <c r="I10" s="6">
        <v>1246</v>
      </c>
      <c r="J10" s="6">
        <v>1246</v>
      </c>
      <c r="K10" s="6">
        <v>1246</v>
      </c>
      <c r="L10" s="19">
        <f t="shared" si="0"/>
        <v>38707</v>
      </c>
      <c r="M10" s="6">
        <f t="shared" si="1"/>
        <v>1246</v>
      </c>
      <c r="N10" s="6">
        <f t="shared" si="2"/>
        <v>12296</v>
      </c>
      <c r="O10" s="6">
        <f t="shared" si="3"/>
        <v>5529.5714285714284</v>
      </c>
      <c r="P10" s="24">
        <f t="shared" si="4"/>
        <v>0</v>
      </c>
      <c r="Q10" s="13" t="str">
        <f t="shared" si="5"/>
        <v>Below Average</v>
      </c>
    </row>
    <row r="11" spans="2:17" x14ac:dyDescent="0.2">
      <c r="B11" s="3" t="s">
        <v>3</v>
      </c>
      <c r="C11" s="3" t="str">
        <f>VLOOKUP(B11,'Part 2'!$A$2:$B$17,2,FALSE)</f>
        <v>Sony Pictures</v>
      </c>
      <c r="D11" s="3" t="s">
        <v>19</v>
      </c>
      <c r="E11" s="6">
        <v>2251</v>
      </c>
      <c r="F11" s="6">
        <v>2286</v>
      </c>
      <c r="G11" s="6">
        <v>2286</v>
      </c>
      <c r="H11" s="6">
        <v>3756</v>
      </c>
      <c r="I11" s="6">
        <v>4451</v>
      </c>
      <c r="J11" s="6">
        <v>4956</v>
      </c>
      <c r="K11" s="6">
        <v>2671</v>
      </c>
      <c r="L11" s="19">
        <f t="shared" si="0"/>
        <v>22657</v>
      </c>
      <c r="M11" s="6">
        <f t="shared" si="1"/>
        <v>2251</v>
      </c>
      <c r="N11" s="6">
        <f t="shared" si="2"/>
        <v>4956</v>
      </c>
      <c r="O11" s="6">
        <f t="shared" si="3"/>
        <v>3236.7142857142858</v>
      </c>
      <c r="P11" s="24">
        <f t="shared" si="4"/>
        <v>-0.46105730427764324</v>
      </c>
      <c r="Q11" s="13" t="str">
        <f t="shared" si="5"/>
        <v>Below Average</v>
      </c>
    </row>
    <row r="12" spans="2:17" x14ac:dyDescent="0.2">
      <c r="B12" s="3" t="s">
        <v>5</v>
      </c>
      <c r="C12" s="3" t="str">
        <f>VLOOKUP(B12,'Part 2'!$A$2:$B$17,2,FALSE)</f>
        <v>20th Century Fox</v>
      </c>
      <c r="D12" s="3" t="s">
        <v>19</v>
      </c>
      <c r="E12" s="6">
        <v>1506</v>
      </c>
      <c r="F12" s="6">
        <v>1501</v>
      </c>
      <c r="G12" s="6">
        <v>1501</v>
      </c>
      <c r="H12" s="6">
        <v>1516</v>
      </c>
      <c r="I12" s="6">
        <v>1501</v>
      </c>
      <c r="J12" s="6">
        <v>1746</v>
      </c>
      <c r="K12" s="6">
        <v>1496</v>
      </c>
      <c r="L12" s="19">
        <f t="shared" si="0"/>
        <v>10767</v>
      </c>
      <c r="M12" s="6">
        <f t="shared" si="1"/>
        <v>1496</v>
      </c>
      <c r="N12" s="6">
        <f t="shared" si="2"/>
        <v>1746</v>
      </c>
      <c r="O12" s="6">
        <f t="shared" si="3"/>
        <v>1538.1428571428571</v>
      </c>
      <c r="P12" s="24">
        <f t="shared" si="4"/>
        <v>-0.14318442153493699</v>
      </c>
      <c r="Q12" s="13" t="str">
        <f t="shared" si="5"/>
        <v>Below Average</v>
      </c>
    </row>
    <row r="13" spans="2:17" x14ac:dyDescent="0.2">
      <c r="B13" s="3" t="s">
        <v>6</v>
      </c>
      <c r="C13" s="3" t="str">
        <f>VLOOKUP(B13,'Part 2'!$A$2:$B$17,2,FALSE)</f>
        <v>Universal</v>
      </c>
      <c r="D13" s="3" t="s">
        <v>19</v>
      </c>
      <c r="E13" s="6">
        <v>1296</v>
      </c>
      <c r="F13" s="6">
        <v>1296</v>
      </c>
      <c r="G13" s="6">
        <v>1296</v>
      </c>
      <c r="H13" s="6">
        <v>1291</v>
      </c>
      <c r="I13" s="6">
        <v>1296</v>
      </c>
      <c r="J13" s="6">
        <v>1346</v>
      </c>
      <c r="K13" s="6">
        <v>1296</v>
      </c>
      <c r="L13" s="19">
        <f t="shared" si="0"/>
        <v>9117</v>
      </c>
      <c r="M13" s="6">
        <f t="shared" si="1"/>
        <v>1291</v>
      </c>
      <c r="N13" s="6">
        <f t="shared" si="2"/>
        <v>1346</v>
      </c>
      <c r="O13" s="6">
        <f t="shared" si="3"/>
        <v>1302.4285714285713</v>
      </c>
      <c r="P13" s="24">
        <f t="shared" si="4"/>
        <v>-3.7147102526002972E-2</v>
      </c>
      <c r="Q13" s="13" t="str">
        <f t="shared" si="5"/>
        <v>Below Average</v>
      </c>
    </row>
    <row r="14" spans="2:17" x14ac:dyDescent="0.2">
      <c r="B14" s="3" t="s">
        <v>13</v>
      </c>
      <c r="C14" s="3" t="str">
        <f>VLOOKUP(B14,'Part 2'!$A$2:$B$17,2,FALSE)</f>
        <v>Sony Pictures</v>
      </c>
      <c r="D14" s="3" t="s">
        <v>19</v>
      </c>
      <c r="E14" s="6">
        <v>1246</v>
      </c>
      <c r="F14" s="6">
        <v>1246</v>
      </c>
      <c r="G14" s="6">
        <v>1246</v>
      </c>
      <c r="H14" s="6">
        <v>1251</v>
      </c>
      <c r="I14" s="6">
        <v>1256</v>
      </c>
      <c r="J14" s="6">
        <v>1396</v>
      </c>
      <c r="K14" s="6">
        <v>1256</v>
      </c>
      <c r="L14" s="19">
        <f t="shared" si="0"/>
        <v>8897</v>
      </c>
      <c r="M14" s="6">
        <f t="shared" si="1"/>
        <v>1246</v>
      </c>
      <c r="N14" s="6">
        <f t="shared" si="2"/>
        <v>1396</v>
      </c>
      <c r="O14" s="6">
        <f t="shared" si="3"/>
        <v>1271</v>
      </c>
      <c r="P14" s="24">
        <f t="shared" si="4"/>
        <v>-0.10028653295128939</v>
      </c>
      <c r="Q14" s="13" t="str">
        <f t="shared" si="5"/>
        <v>Below Average</v>
      </c>
    </row>
    <row r="15" spans="2:17" x14ac:dyDescent="0.2">
      <c r="B15" s="3" t="s">
        <v>10</v>
      </c>
      <c r="C15" s="3" t="str">
        <f>VLOOKUP(B15,'Part 2'!$A$2:$B$17,2,FALSE)</f>
        <v>Dreamworks SKG</v>
      </c>
      <c r="D15" s="3" t="s">
        <v>19</v>
      </c>
      <c r="E15" s="6">
        <v>1271</v>
      </c>
      <c r="F15" s="6">
        <v>1271</v>
      </c>
      <c r="G15" s="6">
        <v>1271</v>
      </c>
      <c r="H15" s="6">
        <v>1271</v>
      </c>
      <c r="I15" s="6">
        <v>1271</v>
      </c>
      <c r="J15" s="6">
        <v>1276</v>
      </c>
      <c r="K15" s="6">
        <v>1246</v>
      </c>
      <c r="L15" s="19">
        <f t="shared" si="0"/>
        <v>8877</v>
      </c>
      <c r="M15" s="6">
        <f t="shared" si="1"/>
        <v>1246</v>
      </c>
      <c r="N15" s="6">
        <f t="shared" si="2"/>
        <v>1276</v>
      </c>
      <c r="O15" s="6">
        <f t="shared" si="3"/>
        <v>1268.1428571428571</v>
      </c>
      <c r="P15" s="24">
        <f t="shared" si="4"/>
        <v>-2.3510971786833857E-2</v>
      </c>
      <c r="Q15" s="13" t="str">
        <f t="shared" si="5"/>
        <v>Below Average</v>
      </c>
    </row>
    <row r="16" spans="2:17" x14ac:dyDescent="0.2">
      <c r="B16" s="3" t="s">
        <v>14</v>
      </c>
      <c r="C16" s="3" t="str">
        <f>VLOOKUP(B16,'Part 2'!$A$2:$B$17,2,FALSE)</f>
        <v>Warner Bros.</v>
      </c>
      <c r="D16" s="3" t="s">
        <v>19</v>
      </c>
      <c r="E16" s="6">
        <v>1246</v>
      </c>
      <c r="F16" s="6">
        <v>1246</v>
      </c>
      <c r="G16" s="6">
        <v>1246</v>
      </c>
      <c r="H16" s="6">
        <v>1246</v>
      </c>
      <c r="I16" s="6">
        <v>1246</v>
      </c>
      <c r="J16" s="6">
        <v>1246</v>
      </c>
      <c r="K16" s="6">
        <v>1291</v>
      </c>
      <c r="L16" s="19">
        <f t="shared" si="0"/>
        <v>8767</v>
      </c>
      <c r="M16" s="6">
        <f t="shared" si="1"/>
        <v>1246</v>
      </c>
      <c r="N16" s="6">
        <f t="shared" si="2"/>
        <v>1291</v>
      </c>
      <c r="O16" s="6">
        <f t="shared" si="3"/>
        <v>1252.4285714285713</v>
      </c>
      <c r="P16" s="24">
        <f t="shared" si="4"/>
        <v>3.6115569823434994E-2</v>
      </c>
      <c r="Q16" s="13" t="str">
        <f t="shared" si="5"/>
        <v>Below Average</v>
      </c>
    </row>
    <row r="17" spans="2:18" x14ac:dyDescent="0.2">
      <c r="B17" s="3" t="s">
        <v>8</v>
      </c>
      <c r="C17" s="3" t="str">
        <f>VLOOKUP(B17,'Part 2'!$A$2:$B$17,2,FALSE)</f>
        <v>Sony Pictures</v>
      </c>
      <c r="D17" s="3" t="s">
        <v>19</v>
      </c>
      <c r="E17" s="6">
        <v>1246</v>
      </c>
      <c r="F17" s="6">
        <v>1246</v>
      </c>
      <c r="G17" s="6">
        <v>1246</v>
      </c>
      <c r="H17" s="6">
        <v>1246</v>
      </c>
      <c r="I17" s="6">
        <v>1246</v>
      </c>
      <c r="J17" s="6">
        <v>1246</v>
      </c>
      <c r="K17" s="6">
        <v>1246</v>
      </c>
      <c r="L17" s="19">
        <f t="shared" si="0"/>
        <v>8722</v>
      </c>
      <c r="M17" s="6">
        <f t="shared" si="1"/>
        <v>1246</v>
      </c>
      <c r="N17" s="6">
        <f t="shared" si="2"/>
        <v>1246</v>
      </c>
      <c r="O17" s="6">
        <f t="shared" si="3"/>
        <v>1246</v>
      </c>
      <c r="P17" s="24">
        <f t="shared" si="4"/>
        <v>0</v>
      </c>
      <c r="Q17" s="13" t="str">
        <f t="shared" si="5"/>
        <v>Below Average</v>
      </c>
    </row>
    <row r="18" spans="2:18" x14ac:dyDescent="0.2">
      <c r="B18" s="3" t="s">
        <v>11</v>
      </c>
      <c r="C18" s="3" t="str">
        <f>VLOOKUP(B18,'Part 2'!$A$2:$B$17,2,FALSE)</f>
        <v>20th Century Fox</v>
      </c>
      <c r="D18" s="3" t="s">
        <v>20</v>
      </c>
      <c r="E18" s="6">
        <v>1246</v>
      </c>
      <c r="F18" s="6">
        <v>1246</v>
      </c>
      <c r="G18" s="6">
        <v>1246</v>
      </c>
      <c r="H18" s="6">
        <v>1246</v>
      </c>
      <c r="I18" s="6">
        <v>1246</v>
      </c>
      <c r="J18" s="6">
        <v>1246</v>
      </c>
      <c r="K18" s="6">
        <v>1246</v>
      </c>
      <c r="L18" s="19">
        <f t="shared" si="0"/>
        <v>8722</v>
      </c>
      <c r="M18" s="6">
        <f t="shared" si="1"/>
        <v>1246</v>
      </c>
      <c r="N18" s="6">
        <f t="shared" si="2"/>
        <v>1246</v>
      </c>
      <c r="O18" s="6">
        <f t="shared" si="3"/>
        <v>1246</v>
      </c>
      <c r="P18" s="24">
        <f t="shared" si="4"/>
        <v>0</v>
      </c>
      <c r="Q18" s="13" t="str">
        <f t="shared" si="5"/>
        <v>Below Average</v>
      </c>
    </row>
    <row r="19" spans="2:18" x14ac:dyDescent="0.2">
      <c r="B19" s="3" t="s">
        <v>16</v>
      </c>
      <c r="C19" s="3" t="str">
        <f>VLOOKUP(B19,'Part 2'!$A$2:$B$17,2,FALSE)</f>
        <v>Walt Disney</v>
      </c>
      <c r="D19" s="3" t="s">
        <v>20</v>
      </c>
      <c r="E19" s="6">
        <v>1246</v>
      </c>
      <c r="F19" s="6">
        <v>1246</v>
      </c>
      <c r="G19" s="6">
        <v>1246</v>
      </c>
      <c r="H19" s="6">
        <v>1246</v>
      </c>
      <c r="I19" s="6">
        <v>1246</v>
      </c>
      <c r="J19" s="6">
        <v>1246</v>
      </c>
      <c r="K19" s="6">
        <v>1246</v>
      </c>
      <c r="L19" s="19">
        <f t="shared" si="0"/>
        <v>8722</v>
      </c>
      <c r="M19" s="6">
        <f t="shared" si="1"/>
        <v>1246</v>
      </c>
      <c r="N19" s="6">
        <f t="shared" si="2"/>
        <v>1246</v>
      </c>
      <c r="O19" s="6">
        <f t="shared" si="3"/>
        <v>1246</v>
      </c>
      <c r="P19" s="24">
        <f t="shared" si="4"/>
        <v>0</v>
      </c>
      <c r="Q19" s="13" t="str">
        <f t="shared" si="5"/>
        <v>Below Average</v>
      </c>
    </row>
    <row r="20" spans="2:18" x14ac:dyDescent="0.2">
      <c r="B20" s="23"/>
      <c r="C20" s="23"/>
      <c r="D20" s="4" t="s">
        <v>32</v>
      </c>
      <c r="E20" s="12">
        <f>SUM(E4:E19)</f>
        <v>1835146</v>
      </c>
      <c r="F20" s="12">
        <f t="shared" ref="F20:K20" si="6">SUM(F4:F19)</f>
        <v>1924926</v>
      </c>
      <c r="G20" s="12">
        <f t="shared" si="6"/>
        <v>1866176</v>
      </c>
      <c r="H20" s="12">
        <f t="shared" si="6"/>
        <v>1832596</v>
      </c>
      <c r="I20" s="12">
        <f t="shared" si="6"/>
        <v>1908986</v>
      </c>
      <c r="J20" s="12">
        <f t="shared" si="6"/>
        <v>3874756</v>
      </c>
      <c r="K20" s="12">
        <f t="shared" si="6"/>
        <v>2063506</v>
      </c>
      <c r="L20" s="12">
        <f t="shared" ref="L20" si="7">SUM(L4:L19)</f>
        <v>15306092</v>
      </c>
      <c r="M20" s="12">
        <f t="shared" ref="M20" si="8">SUM(M4:M19)</f>
        <v>1782141</v>
      </c>
      <c r="N20" s="12">
        <f t="shared" ref="N20" si="9">SUM(N4:N19)</f>
        <v>3902441</v>
      </c>
      <c r="O20" s="12">
        <f t="shared" ref="O20" si="10">SUM(O4:O19)</f>
        <v>2186584.5714285709</v>
      </c>
      <c r="P20" s="25">
        <f t="shared" si="4"/>
        <v>-0.46744878903342557</v>
      </c>
      <c r="Q20" s="13" t="str">
        <f t="shared" si="5"/>
        <v>Above Average</v>
      </c>
    </row>
    <row r="21" spans="2:18" x14ac:dyDescent="0.2">
      <c r="D21" s="9"/>
      <c r="E21" s="11"/>
      <c r="F21" s="11"/>
      <c r="G21" s="11"/>
      <c r="H21" s="11"/>
      <c r="I21" s="11"/>
      <c r="J21" s="11"/>
      <c r="K21" s="11"/>
      <c r="L21" s="8"/>
      <c r="M21" s="7"/>
      <c r="N21" s="7"/>
      <c r="O21" s="7"/>
      <c r="P21" s="7"/>
      <c r="Q21" s="7"/>
      <c r="R21" s="7"/>
    </row>
    <row r="22" spans="2:18" x14ac:dyDescent="0.2">
      <c r="D22" s="9"/>
      <c r="E22" s="11"/>
      <c r="F22" s="11"/>
      <c r="G22" s="11"/>
      <c r="H22" s="11"/>
      <c r="I22" s="11"/>
      <c r="J22" s="11"/>
      <c r="K22" s="11"/>
      <c r="L22" s="9"/>
      <c r="M22" s="9"/>
      <c r="N22" s="9"/>
      <c r="O22" s="9"/>
      <c r="P22" s="10"/>
      <c r="Q22" s="5"/>
      <c r="R22" s="9"/>
    </row>
    <row r="23" spans="2:18" x14ac:dyDescent="0.2">
      <c r="B23" s="14" t="s">
        <v>37</v>
      </c>
      <c r="C23" s="14" t="s">
        <v>40</v>
      </c>
      <c r="D23" s="14" t="s">
        <v>41</v>
      </c>
      <c r="E23" s="11"/>
      <c r="F23" s="11"/>
      <c r="G23" s="11"/>
      <c r="H23" s="11"/>
      <c r="I23" s="11"/>
      <c r="J23" s="11"/>
      <c r="K23" s="11"/>
      <c r="L23" s="9"/>
      <c r="M23" s="9"/>
      <c r="N23" s="9"/>
      <c r="O23" s="9"/>
      <c r="P23" s="10"/>
      <c r="Q23" s="5"/>
      <c r="R23" s="9"/>
    </row>
    <row r="24" spans="2:18" x14ac:dyDescent="0.2">
      <c r="B24" s="3" t="s">
        <v>23</v>
      </c>
      <c r="C24" s="2">
        <v>75416</v>
      </c>
      <c r="D24" s="2">
        <v>3591.2380952380954</v>
      </c>
      <c r="E24" s="9"/>
      <c r="F24" s="9"/>
      <c r="G24" s="9"/>
      <c r="K24" s="9"/>
      <c r="L24" s="9"/>
      <c r="M24" s="9"/>
      <c r="N24" s="9"/>
      <c r="O24" s="9"/>
      <c r="P24" s="10"/>
      <c r="Q24" s="5"/>
      <c r="R24" s="9"/>
    </row>
    <row r="25" spans="2:18" x14ac:dyDescent="0.2">
      <c r="B25" s="3" t="s">
        <v>28</v>
      </c>
      <c r="C25" s="2">
        <v>8877</v>
      </c>
      <c r="D25" s="2">
        <v>1268.1428571428571</v>
      </c>
      <c r="E25" s="9"/>
      <c r="F25" s="9"/>
      <c r="G25" s="9" t="s">
        <v>33</v>
      </c>
      <c r="K25" s="9"/>
      <c r="L25" s="9"/>
      <c r="M25" s="9"/>
      <c r="N25" s="9"/>
      <c r="O25" s="9"/>
      <c r="P25" s="10"/>
      <c r="Q25" s="5"/>
      <c r="R25" s="9"/>
    </row>
    <row r="26" spans="2:18" x14ac:dyDescent="0.2">
      <c r="B26" s="3" t="s">
        <v>25</v>
      </c>
      <c r="C26" s="2">
        <v>8323259</v>
      </c>
      <c r="D26" s="2">
        <v>594518.5</v>
      </c>
      <c r="E26" s="9"/>
      <c r="F26" s="9"/>
      <c r="G26" s="9"/>
      <c r="K26" s="9"/>
      <c r="L26" s="9"/>
      <c r="M26" s="9"/>
      <c r="N26" s="9"/>
      <c r="O26" s="9"/>
      <c r="P26" s="10"/>
      <c r="Q26" s="5"/>
      <c r="R26" s="9"/>
    </row>
    <row r="27" spans="2:18" x14ac:dyDescent="0.2">
      <c r="B27" s="3" t="s">
        <v>24</v>
      </c>
      <c r="C27" s="2">
        <v>40276</v>
      </c>
      <c r="D27" s="2">
        <v>1917.9047619047622</v>
      </c>
      <c r="E27" s="9"/>
      <c r="F27" s="9"/>
      <c r="G27" s="9"/>
      <c r="K27" s="9"/>
      <c r="L27" s="9"/>
      <c r="M27" s="9"/>
      <c r="N27" s="9"/>
      <c r="O27" s="9"/>
      <c r="P27" s="10"/>
      <c r="Q27" s="5"/>
      <c r="R27" s="9"/>
    </row>
    <row r="28" spans="2:18" x14ac:dyDescent="0.2">
      <c r="B28" s="3" t="s">
        <v>26</v>
      </c>
      <c r="C28" s="2">
        <v>9117</v>
      </c>
      <c r="D28" s="2">
        <v>1302.4285714285713</v>
      </c>
      <c r="E28" s="9"/>
      <c r="F28" s="9"/>
      <c r="G28" s="9"/>
      <c r="K28" s="9"/>
      <c r="L28" s="9"/>
      <c r="M28" s="9"/>
      <c r="N28" s="9"/>
      <c r="O28" s="9"/>
      <c r="P28" s="10"/>
      <c r="Q28" s="5"/>
      <c r="R28" s="9"/>
    </row>
    <row r="29" spans="2:18" x14ac:dyDescent="0.2">
      <c r="B29" s="3" t="s">
        <v>27</v>
      </c>
      <c r="C29" s="2">
        <v>4560931</v>
      </c>
      <c r="D29" s="2">
        <v>217187.1904761905</v>
      </c>
      <c r="E29" s="9"/>
      <c r="F29" s="9"/>
      <c r="G29" s="9"/>
      <c r="K29" s="9"/>
      <c r="L29" s="9"/>
      <c r="M29" s="9"/>
      <c r="N29" s="9"/>
      <c r="O29" s="9"/>
      <c r="P29" s="10"/>
      <c r="Q29" s="5"/>
      <c r="R29" s="9"/>
    </row>
    <row r="30" spans="2:18" x14ac:dyDescent="0.2">
      <c r="B30" s="3" t="s">
        <v>22</v>
      </c>
      <c r="C30" s="2">
        <v>2288216</v>
      </c>
      <c r="D30" s="2">
        <v>108962.66666666667</v>
      </c>
      <c r="E30" s="9"/>
      <c r="F30" s="9"/>
      <c r="G30" s="9"/>
      <c r="K30" s="9"/>
      <c r="L30" s="9"/>
      <c r="M30" s="9"/>
      <c r="N30" s="9"/>
      <c r="O30" s="9"/>
      <c r="P30" s="10"/>
      <c r="Q30" s="5"/>
      <c r="R30" s="9"/>
    </row>
    <row r="31" spans="2:18" x14ac:dyDescent="0.2">
      <c r="B31" s="3" t="s">
        <v>38</v>
      </c>
      <c r="C31" s="2">
        <v>15306092</v>
      </c>
      <c r="D31" s="2">
        <v>2186584.5714285709</v>
      </c>
      <c r="E31" s="9"/>
      <c r="F31" s="9"/>
      <c r="G31" s="9"/>
      <c r="K31" s="9"/>
      <c r="L31" s="9"/>
      <c r="M31" s="9"/>
      <c r="N31" s="9"/>
      <c r="O31" s="9"/>
      <c r="P31" s="10"/>
      <c r="Q31" s="5"/>
      <c r="R31" s="9"/>
    </row>
    <row r="32" spans="2:18" x14ac:dyDescent="0.2">
      <c r="B32" s="15" t="s">
        <v>39</v>
      </c>
      <c r="C32" s="16">
        <v>30612184</v>
      </c>
      <c r="D32" s="16">
        <v>257245.24369747893</v>
      </c>
      <c r="E32" s="9"/>
      <c r="F32" s="9"/>
      <c r="G32" s="9"/>
      <c r="K32" s="9"/>
      <c r="L32" s="9"/>
      <c r="M32" s="9"/>
      <c r="N32" s="9"/>
      <c r="O32" s="9"/>
      <c r="P32" s="10"/>
      <c r="Q32" s="5"/>
      <c r="R32" s="9"/>
    </row>
    <row r="33" spans="2:18" x14ac:dyDescent="0.2">
      <c r="D33" s="9"/>
      <c r="E33" s="9"/>
      <c r="F33" s="9"/>
      <c r="G33" s="9"/>
      <c r="K33" s="9"/>
      <c r="L33" s="9"/>
      <c r="M33" s="9"/>
      <c r="N33" s="9"/>
      <c r="O33" s="9"/>
      <c r="P33" s="10"/>
      <c r="Q33" s="5"/>
      <c r="R33" s="9"/>
    </row>
    <row r="34" spans="2:18" x14ac:dyDescent="0.2">
      <c r="D34" s="9"/>
      <c r="E34" s="9"/>
      <c r="F34" s="9"/>
      <c r="G34" s="9"/>
      <c r="H34"/>
      <c r="I34"/>
      <c r="J34"/>
      <c r="K34" s="9"/>
      <c r="L34" s="9"/>
      <c r="M34" s="9"/>
      <c r="N34" s="9"/>
      <c r="O34" s="9"/>
      <c r="P34" s="10"/>
      <c r="Q34" s="5"/>
      <c r="R34" s="9"/>
    </row>
    <row r="35" spans="2:18" x14ac:dyDescent="0.2">
      <c r="B35" s="14" t="s">
        <v>37</v>
      </c>
      <c r="C35" s="14" t="s">
        <v>41</v>
      </c>
      <c r="D35" s="9"/>
      <c r="E35" s="9"/>
      <c r="F35" s="9"/>
      <c r="G35" s="9"/>
      <c r="H35"/>
      <c r="I35"/>
      <c r="J35"/>
      <c r="K35" s="9"/>
      <c r="L35" s="9"/>
      <c r="M35" s="9"/>
      <c r="N35" s="9"/>
      <c r="O35" s="9"/>
      <c r="P35" s="10"/>
      <c r="Q35" s="5"/>
      <c r="R35" s="9"/>
    </row>
    <row r="36" spans="2:18" x14ac:dyDescent="0.2">
      <c r="B36" s="3" t="s">
        <v>20</v>
      </c>
      <c r="C36" s="2">
        <v>273365.46428571426</v>
      </c>
      <c r="D36" s="9"/>
      <c r="E36" s="9"/>
      <c r="F36" s="9"/>
      <c r="G36" s="9"/>
      <c r="J36"/>
      <c r="K36" s="9"/>
      <c r="L36" s="9"/>
      <c r="M36" s="9"/>
      <c r="N36" s="9"/>
      <c r="O36" s="9"/>
      <c r="P36" s="10"/>
      <c r="Q36" s="5"/>
      <c r="R36" s="9"/>
    </row>
    <row r="37" spans="2:18" x14ac:dyDescent="0.2">
      <c r="B37" s="3" t="s">
        <v>19</v>
      </c>
      <c r="C37" s="2">
        <v>70274.246753246756</v>
      </c>
      <c r="D37" s="9"/>
      <c r="E37" s="9"/>
      <c r="F37" s="9"/>
      <c r="G37" s="9"/>
      <c r="J37"/>
      <c r="K37" s="9"/>
      <c r="L37" s="9"/>
      <c r="M37" s="9"/>
      <c r="N37" s="9"/>
      <c r="O37" s="9"/>
      <c r="P37" s="10"/>
      <c r="Q37" s="5"/>
      <c r="R37" s="9"/>
    </row>
    <row r="38" spans="2:18" x14ac:dyDescent="0.2">
      <c r="B38" s="3" t="s">
        <v>18</v>
      </c>
      <c r="C38" s="2">
        <v>320106</v>
      </c>
      <c r="J38"/>
    </row>
    <row r="39" spans="2:18" x14ac:dyDescent="0.2">
      <c r="B39" s="15" t="s">
        <v>39</v>
      </c>
      <c r="C39" s="16">
        <v>136661.53571428574</v>
      </c>
      <c r="J39"/>
    </row>
    <row r="40" spans="2:18" x14ac:dyDescent="0.2">
      <c r="J40"/>
    </row>
    <row r="41" spans="2:18" x14ac:dyDescent="0.2">
      <c r="H41"/>
      <c r="I41"/>
      <c r="J41"/>
    </row>
    <row r="42" spans="2:18" x14ac:dyDescent="0.2">
      <c r="B42" s="14" t="s">
        <v>37</v>
      </c>
      <c r="C42" s="14" t="s">
        <v>41</v>
      </c>
      <c r="D42"/>
      <c r="H42"/>
      <c r="I42"/>
      <c r="J42"/>
    </row>
    <row r="43" spans="2:18" x14ac:dyDescent="0.2">
      <c r="B43" s="3" t="s">
        <v>23</v>
      </c>
      <c r="C43" s="2">
        <v>3591.2380952380954</v>
      </c>
      <c r="D43"/>
      <c r="H43"/>
      <c r="I43"/>
      <c r="J43"/>
    </row>
    <row r="44" spans="2:18" x14ac:dyDescent="0.2">
      <c r="B44" s="3" t="s">
        <v>28</v>
      </c>
      <c r="C44" s="2">
        <v>1268.1428571428571</v>
      </c>
      <c r="D44"/>
      <c r="H44"/>
      <c r="I44"/>
      <c r="J44"/>
    </row>
    <row r="45" spans="2:18" x14ac:dyDescent="0.2">
      <c r="B45" s="3" t="s">
        <v>25</v>
      </c>
      <c r="C45" s="2">
        <v>594518.5</v>
      </c>
      <c r="D45"/>
      <c r="H45"/>
      <c r="I45"/>
      <c r="J45"/>
    </row>
    <row r="46" spans="2:18" x14ac:dyDescent="0.2">
      <c r="B46" s="3" t="s">
        <v>24</v>
      </c>
      <c r="C46" s="2">
        <v>1917.9047619047622</v>
      </c>
      <c r="D46"/>
      <c r="H46"/>
      <c r="I46"/>
      <c r="J46"/>
    </row>
    <row r="47" spans="2:18" x14ac:dyDescent="0.2">
      <c r="B47" s="3" t="s">
        <v>26</v>
      </c>
      <c r="C47" s="2">
        <v>1302.4285714285713</v>
      </c>
      <c r="D47"/>
      <c r="H47"/>
      <c r="I47"/>
      <c r="J47"/>
    </row>
    <row r="48" spans="2:18" x14ac:dyDescent="0.2">
      <c r="B48" s="3" t="s">
        <v>27</v>
      </c>
      <c r="C48" s="2">
        <v>217187.1904761905</v>
      </c>
      <c r="D48"/>
      <c r="H48"/>
      <c r="I48"/>
      <c r="J48"/>
    </row>
    <row r="49" spans="2:10" x14ac:dyDescent="0.2">
      <c r="B49" s="3" t="s">
        <v>22</v>
      </c>
      <c r="C49" s="2">
        <v>108962.66666666667</v>
      </c>
      <c r="D49"/>
      <c r="H49"/>
      <c r="I49"/>
      <c r="J49"/>
    </row>
    <row r="50" spans="2:10" x14ac:dyDescent="0.2">
      <c r="B50" s="15" t="s">
        <v>39</v>
      </c>
      <c r="C50" s="20">
        <v>136661.53571428571</v>
      </c>
      <c r="D50"/>
      <c r="H50"/>
      <c r="I50"/>
      <c r="J50"/>
    </row>
    <row r="51" spans="2:10" x14ac:dyDescent="0.2">
      <c r="B51"/>
      <c r="C51"/>
      <c r="D51"/>
      <c r="H51"/>
      <c r="I51"/>
      <c r="J51"/>
    </row>
    <row r="52" spans="2:10" x14ac:dyDescent="0.2">
      <c r="B52"/>
      <c r="C52"/>
      <c r="D52"/>
      <c r="H52"/>
      <c r="I52"/>
      <c r="J52"/>
    </row>
    <row r="53" spans="2:10" x14ac:dyDescent="0.2">
      <c r="B53"/>
      <c r="C53"/>
      <c r="D53"/>
      <c r="H53"/>
      <c r="I53"/>
      <c r="J53"/>
    </row>
    <row r="54" spans="2:10" x14ac:dyDescent="0.2">
      <c r="B54"/>
      <c r="C54"/>
      <c r="D54"/>
    </row>
    <row r="55" spans="2:10" x14ac:dyDescent="0.2">
      <c r="B55"/>
      <c r="C55"/>
      <c r="D55"/>
    </row>
    <row r="56" spans="2:10" x14ac:dyDescent="0.2">
      <c r="B56"/>
      <c r="C56"/>
      <c r="D56"/>
    </row>
    <row r="57" spans="2:10" x14ac:dyDescent="0.2">
      <c r="B57"/>
      <c r="C57"/>
      <c r="D57"/>
    </row>
    <row r="58" spans="2:10" x14ac:dyDescent="0.2">
      <c r="B58"/>
      <c r="C58"/>
      <c r="D58"/>
    </row>
    <row r="59" spans="2:10" x14ac:dyDescent="0.2">
      <c r="B59"/>
      <c r="C59"/>
      <c r="D59"/>
    </row>
  </sheetData>
  <sortState xmlns:xlrd2="http://schemas.microsoft.com/office/spreadsheetml/2017/richdata2" ref="B4:P19">
    <sortCondition descending="1" ref="L4:L19"/>
  </sortState>
  <mergeCells count="2">
    <mergeCell ref="B1:K1"/>
    <mergeCell ref="B2:Q2"/>
  </mergeCells>
  <conditionalFormatting sqref="P4:P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{C22AF587-E2C2-A84A-93A4-6D66B1573D82}</x14:id>
        </ext>
      </extLst>
    </cfRule>
  </conditionalFormatting>
  <conditionalFormatting sqref="Q4:Q20">
    <cfRule type="containsText" dxfId="1" priority="1" operator="containsText" text="Below Average">
      <formula>NOT(ISERROR(SEARCH("Below Average",Q4)))</formula>
    </cfRule>
    <cfRule type="containsText" dxfId="0" priority="2" operator="containsText" text="Above Average">
      <formula>NOT(ISERROR(SEARCH("Above Average",Q4)))</formula>
    </cfRule>
  </conditionalFormatting>
  <pageMargins left="0.7" right="0.7" top="0.75" bottom="0.75" header="0.3" footer="0.3"/>
  <pageSetup paperSize="9" orientation="portrait" r:id="rId4"/>
  <ignoredErrors>
    <ignoredError sqref="E20:K20" formulaRange="1"/>
  </ignoredErrors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2AF587-E2C2-A84A-93A4-6D66B1573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>
      <selection activeCell="C27" sqref="C27"/>
    </sheetView>
  </sheetViews>
  <sheetFormatPr baseColWidth="10" defaultColWidth="8.83203125" defaultRowHeight="15" x14ac:dyDescent="0.2"/>
  <cols>
    <col min="1" max="1" width="34.1640625" bestFit="1" customWidth="1"/>
  </cols>
  <sheetData>
    <row r="1" spans="1:2" x14ac:dyDescent="0.2">
      <c r="A1" t="s">
        <v>0</v>
      </c>
      <c r="B1" t="s">
        <v>21</v>
      </c>
    </row>
    <row r="2" spans="1:2" x14ac:dyDescent="0.2">
      <c r="A2" t="s">
        <v>1</v>
      </c>
      <c r="B2" t="s">
        <v>22</v>
      </c>
    </row>
    <row r="3" spans="1:2" x14ac:dyDescent="0.2">
      <c r="A3" t="s">
        <v>2</v>
      </c>
      <c r="B3" t="s">
        <v>23</v>
      </c>
    </row>
    <row r="4" spans="1:2" x14ac:dyDescent="0.2">
      <c r="A4" t="s">
        <v>3</v>
      </c>
      <c r="B4" t="s">
        <v>24</v>
      </c>
    </row>
    <row r="5" spans="1:2" x14ac:dyDescent="0.2">
      <c r="A5" t="s">
        <v>4</v>
      </c>
      <c r="B5" t="s">
        <v>25</v>
      </c>
    </row>
    <row r="6" spans="1:2" x14ac:dyDescent="0.2">
      <c r="A6" t="s">
        <v>5</v>
      </c>
      <c r="B6" t="s">
        <v>23</v>
      </c>
    </row>
    <row r="7" spans="1:2" x14ac:dyDescent="0.2">
      <c r="A7" t="s">
        <v>6</v>
      </c>
      <c r="B7" t="s">
        <v>26</v>
      </c>
    </row>
    <row r="8" spans="1:2" x14ac:dyDescent="0.2">
      <c r="A8" t="s">
        <v>7</v>
      </c>
      <c r="B8" t="s">
        <v>22</v>
      </c>
    </row>
    <row r="9" spans="1:2" x14ac:dyDescent="0.2">
      <c r="A9" t="s">
        <v>8</v>
      </c>
      <c r="B9" t="s">
        <v>24</v>
      </c>
    </row>
    <row r="10" spans="1:2" x14ac:dyDescent="0.2">
      <c r="A10" t="s">
        <v>9</v>
      </c>
      <c r="B10" t="s">
        <v>27</v>
      </c>
    </row>
    <row r="11" spans="1:2" x14ac:dyDescent="0.2">
      <c r="A11" t="s">
        <v>10</v>
      </c>
      <c r="B11" t="s">
        <v>28</v>
      </c>
    </row>
    <row r="12" spans="1:2" x14ac:dyDescent="0.2">
      <c r="A12" t="s">
        <v>11</v>
      </c>
      <c r="B12" t="s">
        <v>23</v>
      </c>
    </row>
    <row r="13" spans="1:2" x14ac:dyDescent="0.2">
      <c r="A13" t="s">
        <v>12</v>
      </c>
      <c r="B13" t="s">
        <v>27</v>
      </c>
    </row>
    <row r="14" spans="1:2" x14ac:dyDescent="0.2">
      <c r="A14" t="s">
        <v>13</v>
      </c>
      <c r="B14" t="s">
        <v>24</v>
      </c>
    </row>
    <row r="15" spans="1:2" x14ac:dyDescent="0.2">
      <c r="A15" t="s">
        <v>14</v>
      </c>
      <c r="B15" t="s">
        <v>22</v>
      </c>
    </row>
    <row r="16" spans="1:2" x14ac:dyDescent="0.2">
      <c r="A16" t="s">
        <v>15</v>
      </c>
      <c r="B16" t="s">
        <v>25</v>
      </c>
    </row>
    <row r="17" spans="1:2" x14ac:dyDescent="0.2">
      <c r="A17" t="s">
        <v>16</v>
      </c>
      <c r="B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Tejal Sadanand Tandel</cp:lastModifiedBy>
  <dcterms:created xsi:type="dcterms:W3CDTF">2022-01-22T13:01:58Z</dcterms:created>
  <dcterms:modified xsi:type="dcterms:W3CDTF">2024-01-09T01:56:50Z</dcterms:modified>
</cp:coreProperties>
</file>