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Code\Time Series - IMS Student\"/>
    </mc:Choice>
  </mc:AlternateContent>
  <xr:revisionPtr revIDLastSave="0" documentId="13_ncr:1_{682942A8-D904-48DF-A48F-B03F11376214}" xr6:coauthVersionLast="47" xr6:coauthVersionMax="47" xr10:uidLastSave="{00000000-0000-0000-0000-000000000000}"/>
  <bookViews>
    <workbookView xWindow="-120" yWindow="-120" windowWidth="20730" windowHeight="11040" tabRatio="783" activeTab="6" xr2:uid="{00000000-000D-0000-FFFF-FFFF00000000}"/>
  </bookViews>
  <sheets>
    <sheet name="Trend" sheetId="5" r:id="rId1"/>
    <sheet name="Seasonal -Quarter" sheetId="14" r:id="rId2"/>
    <sheet name="Seasonal- Monthly" sheetId="4" r:id="rId3"/>
    <sheet name="Random" sheetId="6" r:id="rId4"/>
    <sheet name="Seasonal &amp; Trend" sheetId="8" r:id="rId5"/>
    <sheet name="AM &amp; SMA" sheetId="7" r:id="rId6"/>
    <sheet name="Moving Average Method" sheetId="11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1" l="1"/>
  <c r="E65" i="11"/>
  <c r="E64" i="11"/>
  <c r="F64" i="11" s="1"/>
  <c r="G64" i="11" s="1"/>
  <c r="E63" i="11"/>
  <c r="E62" i="11"/>
  <c r="E61" i="11"/>
  <c r="E60" i="11"/>
  <c r="F60" i="11" s="1"/>
  <c r="G60" i="11" s="1"/>
  <c r="E59" i="11"/>
  <c r="F59" i="11" s="1"/>
  <c r="G59" i="11" s="1"/>
  <c r="E58" i="11"/>
  <c r="F58" i="11" s="1"/>
  <c r="G58" i="11" s="1"/>
  <c r="E57" i="11"/>
  <c r="E56" i="11"/>
  <c r="F56" i="11" s="1"/>
  <c r="G56" i="11" s="1"/>
  <c r="E55" i="11"/>
  <c r="F55" i="11"/>
  <c r="G55" i="11" s="1"/>
  <c r="E54" i="11"/>
  <c r="Q18" i="11"/>
  <c r="R18" i="11" s="1"/>
  <c r="S18" i="11" s="1"/>
  <c r="Q17" i="11"/>
  <c r="R17" i="11" s="1"/>
  <c r="S17" i="11" s="1"/>
  <c r="Q16" i="11"/>
  <c r="Q15" i="11"/>
  <c r="R15" i="11" s="1"/>
  <c r="S15" i="11" s="1"/>
  <c r="Q14" i="11"/>
  <c r="Q13" i="11"/>
  <c r="Q12" i="11"/>
  <c r="Q11" i="11"/>
  <c r="R11" i="11" s="1"/>
  <c r="S11" i="11" s="1"/>
  <c r="Q10" i="11"/>
  <c r="R10" i="11" s="1"/>
  <c r="S10" i="11" s="1"/>
  <c r="Q9" i="11"/>
  <c r="R9" i="11" s="1"/>
  <c r="S9" i="11" s="1"/>
  <c r="Q8" i="11"/>
  <c r="R8" i="11" s="1"/>
  <c r="S8" i="11" s="1"/>
  <c r="F40" i="11"/>
  <c r="F39" i="11"/>
  <c r="F38" i="11"/>
  <c r="F37" i="11"/>
  <c r="F36" i="11"/>
  <c r="F35" i="11"/>
  <c r="F34" i="11"/>
  <c r="F33" i="11"/>
  <c r="F32" i="11"/>
  <c r="F31" i="11"/>
  <c r="F30" i="11"/>
  <c r="F29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F40" i="7"/>
  <c r="G30" i="7" s="1"/>
  <c r="H30" i="7" s="1"/>
  <c r="I30" i="7" s="1"/>
  <c r="F54" i="11"/>
  <c r="G54" i="11" s="1"/>
  <c r="E7" i="11"/>
  <c r="E8" i="11"/>
  <c r="E9" i="11"/>
  <c r="E10" i="11"/>
  <c r="E11" i="11"/>
  <c r="E12" i="11"/>
  <c r="E13" i="11"/>
  <c r="E14" i="11"/>
  <c r="E15" i="11"/>
  <c r="E16" i="11"/>
  <c r="E17" i="11"/>
  <c r="E18" i="11"/>
  <c r="F7" i="11"/>
  <c r="G7" i="11" s="1"/>
  <c r="E6" i="11"/>
  <c r="F6" i="11" s="1"/>
  <c r="G6" i="11" s="1"/>
  <c r="G58" i="7"/>
  <c r="G57" i="7"/>
  <c r="G56" i="7"/>
  <c r="H56" i="7" s="1"/>
  <c r="I56" i="7" s="1"/>
  <c r="G55" i="7"/>
  <c r="G54" i="7"/>
  <c r="H54" i="7" s="1"/>
  <c r="I54" i="7" s="1"/>
  <c r="G53" i="7"/>
  <c r="H53" i="7" s="1"/>
  <c r="I53" i="7" s="1"/>
  <c r="G52" i="7"/>
  <c r="H52" i="7" s="1"/>
  <c r="I52" i="7" s="1"/>
  <c r="G51" i="7"/>
  <c r="F57" i="11"/>
  <c r="G57" i="11" s="1"/>
  <c r="F61" i="11"/>
  <c r="G61" i="11" s="1"/>
  <c r="F62" i="11"/>
  <c r="G62" i="11" s="1"/>
  <c r="F63" i="11"/>
  <c r="G63" i="11" s="1"/>
  <c r="H57" i="7"/>
  <c r="I57" i="7" s="1"/>
  <c r="H58" i="7"/>
  <c r="I58" i="7" s="1"/>
  <c r="H51" i="7"/>
  <c r="H55" i="7"/>
  <c r="I55" i="7" s="1"/>
  <c r="R16" i="11"/>
  <c r="S16" i="11" s="1"/>
  <c r="R14" i="11"/>
  <c r="S14" i="11" s="1"/>
  <c r="R13" i="11"/>
  <c r="S13" i="11" s="1"/>
  <c r="R12" i="11"/>
  <c r="S12" i="11" s="1"/>
  <c r="I25" i="7"/>
  <c r="H25" i="7"/>
  <c r="G25" i="7"/>
  <c r="E25" i="7"/>
  <c r="I51" i="7" l="1"/>
  <c r="F17" i="11"/>
  <c r="G17" i="11" s="1"/>
  <c r="F16" i="11"/>
  <c r="G16" i="11" s="1"/>
  <c r="F15" i="11"/>
  <c r="G15" i="11" s="1"/>
  <c r="F14" i="11"/>
  <c r="G14" i="11" s="1"/>
  <c r="F13" i="11"/>
  <c r="G13" i="11" s="1"/>
  <c r="F12" i="11"/>
  <c r="G12" i="11" s="1"/>
  <c r="F11" i="11"/>
  <c r="G11" i="11" s="1"/>
  <c r="F10" i="11"/>
  <c r="G10" i="11" s="1"/>
  <c r="F9" i="11"/>
  <c r="G9" i="11" s="1"/>
  <c r="F8" i="11"/>
  <c r="G8" i="11" s="1"/>
  <c r="F18" i="11" l="1"/>
  <c r="G18" i="11" s="1"/>
  <c r="F21" i="11" s="1"/>
  <c r="G21" i="11" s="1"/>
  <c r="G31" i="11" l="1"/>
  <c r="G32" i="11"/>
  <c r="G33" i="11"/>
  <c r="G34" i="11"/>
  <c r="G35" i="11"/>
  <c r="G36" i="11"/>
  <c r="G37" i="11"/>
  <c r="G38" i="11"/>
  <c r="G39" i="11"/>
  <c r="G40" i="11"/>
  <c r="G30" i="11"/>
  <c r="F65" i="11"/>
  <c r="G65" i="11" s="1"/>
  <c r="J55" i="11"/>
  <c r="G29" i="11" l="1"/>
  <c r="F43" i="11" s="1"/>
  <c r="G43" i="11" s="1"/>
  <c r="F66" i="11"/>
  <c r="G66" i="11" s="1"/>
  <c r="G70" i="11" s="1"/>
  <c r="H70" i="11" s="1"/>
  <c r="R21" i="11"/>
  <c r="S21" i="11"/>
  <c r="L66" i="11" s="1"/>
  <c r="W4" i="11" l="1"/>
  <c r="T21" i="11"/>
  <c r="V3" i="11"/>
  <c r="W3" i="11" l="1"/>
  <c r="M66" i="11"/>
  <c r="V4" i="11"/>
  <c r="G13" i="7" l="1"/>
  <c r="H13" i="7" s="1"/>
  <c r="I13" i="7" s="1"/>
  <c r="G14" i="7"/>
  <c r="H14" i="7" s="1"/>
  <c r="I14" i="7" s="1"/>
  <c r="G12" i="7"/>
  <c r="H12" i="7" s="1"/>
  <c r="I12" i="7" s="1"/>
  <c r="G11" i="7"/>
  <c r="H11" i="7" s="1"/>
  <c r="I11" i="7" s="1"/>
  <c r="G10" i="7"/>
  <c r="H10" i="7" s="1"/>
  <c r="I10" i="7" s="1"/>
  <c r="G9" i="7"/>
  <c r="H9" i="7" s="1"/>
  <c r="I9" i="7" s="1"/>
  <c r="G8" i="7"/>
  <c r="H8" i="7" s="1"/>
  <c r="I8" i="7" s="1"/>
  <c r="G7" i="7"/>
  <c r="H7" i="7" s="1"/>
  <c r="I7" i="7" s="1"/>
  <c r="G6" i="7"/>
  <c r="H6" i="7" s="1"/>
  <c r="I6" i="7" s="1"/>
  <c r="G5" i="7"/>
  <c r="H5" i="7" s="1"/>
  <c r="I5" i="7" s="1"/>
  <c r="G4" i="7"/>
  <c r="G3" i="7"/>
  <c r="H3" i="7" s="1"/>
  <c r="I3" i="7" s="1"/>
  <c r="H4" i="7" l="1"/>
  <c r="I4" i="7" s="1"/>
  <c r="E18" i="7" s="1"/>
  <c r="E19" i="7" s="1"/>
  <c r="G37" i="7"/>
  <c r="G34" i="7"/>
  <c r="G38" i="7"/>
  <c r="G31" i="7"/>
  <c r="G39" i="7"/>
  <c r="G35" i="7"/>
  <c r="G32" i="7"/>
  <c r="G36" i="7"/>
  <c r="G33" i="7"/>
  <c r="I61" i="7"/>
  <c r="I62" i="7" s="1"/>
  <c r="I60" i="7"/>
  <c r="H32" i="7" l="1"/>
  <c r="I32" i="7" s="1"/>
  <c r="H35" i="7"/>
  <c r="I35" i="7" s="1"/>
  <c r="H39" i="7"/>
  <c r="I39" i="7" s="1"/>
  <c r="H38" i="7"/>
  <c r="I38" i="7" s="1"/>
  <c r="H36" i="7"/>
  <c r="I36" i="7" s="1"/>
  <c r="H31" i="7"/>
  <c r="I31" i="7" s="1"/>
  <c r="H34" i="7"/>
  <c r="I34" i="7" s="1"/>
  <c r="H33" i="7"/>
  <c r="I33" i="7" s="1"/>
  <c r="H37" i="7"/>
  <c r="I37" i="7" s="1"/>
  <c r="E17" i="7"/>
  <c r="I41" i="7" l="1"/>
  <c r="I42" i="7"/>
  <c r="I43" i="7" s="1"/>
</calcChain>
</file>

<file path=xl/sharedStrings.xml><?xml version="1.0" encoding="utf-8"?>
<sst xmlns="http://schemas.openxmlformats.org/spreadsheetml/2006/main" count="317" uniqueCount="228">
  <si>
    <t>time</t>
  </si>
  <si>
    <t>Error</t>
  </si>
  <si>
    <t>error^2</t>
  </si>
  <si>
    <t>MSE</t>
  </si>
  <si>
    <t>MAE</t>
  </si>
  <si>
    <t xml:space="preserve">SIMPLE MOVING AVERAGE </t>
  </si>
  <si>
    <t xml:space="preserve">weighted moving average </t>
  </si>
  <si>
    <t>Error^2</t>
  </si>
  <si>
    <t>RMSE</t>
  </si>
  <si>
    <t>Year</t>
  </si>
  <si>
    <t>Month</t>
  </si>
  <si>
    <t>Time</t>
  </si>
  <si>
    <t>Value</t>
  </si>
  <si>
    <t xml:space="preserve">Moving </t>
  </si>
  <si>
    <t>Pred (16 )</t>
  </si>
  <si>
    <t>Value ( Yt)</t>
  </si>
  <si>
    <t>weights</t>
  </si>
  <si>
    <t>Moving</t>
  </si>
  <si>
    <t>Sales of Sweets in christmas</t>
  </si>
  <si>
    <t>Day</t>
  </si>
  <si>
    <t>Gold</t>
  </si>
  <si>
    <t>Monthly</t>
  </si>
  <si>
    <t>Price of Oneplus</t>
  </si>
  <si>
    <t>Supplier</t>
  </si>
  <si>
    <t>Amount ( Millions) Rs.</t>
  </si>
  <si>
    <t>Forecast</t>
  </si>
  <si>
    <t>Error Squared</t>
  </si>
  <si>
    <t>Amount of Money invested by Supplier on XyZ product</t>
  </si>
  <si>
    <t>Prediction</t>
  </si>
  <si>
    <t>Sum of Squared Error  ( SSE )</t>
  </si>
  <si>
    <t>Mean Sqaured Error</t>
  </si>
  <si>
    <t>Estimator or Forecast</t>
  </si>
  <si>
    <t>SSE</t>
  </si>
  <si>
    <t>Income Million ( $ )</t>
  </si>
  <si>
    <t>Moving (M)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</si>
  <si>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</si>
  <si>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</si>
  <si>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</si>
  <si>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</si>
  <si>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</si>
  <si>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</si>
  <si>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</si>
  <si>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</si>
  <si>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</si>
  <si>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</si>
  <si>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</si>
  <si>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</si>
  <si>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</si>
  <si>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</si>
  <si>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</si>
  <si>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</si>
  <si>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</si>
  <si>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</si>
  <si>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</si>
  <si>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</si>
  <si>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</si>
  <si>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</si>
  <si>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</si>
  <si>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</si>
  <si>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</si>
  <si>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</si>
  <si>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</si>
  <si>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</si>
  <si>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</si>
  <si>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</si>
  <si>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</si>
  <si>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</si>
  <si>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</si>
  <si>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</si>
  <si>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</si>
  <si>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</si>
  <si>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</si>
  <si>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</si>
  <si>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</si>
  <si>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</si>
  <si>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</si>
  <si>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</si>
  <si>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</si>
  <si>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</si>
  <si>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</si>
  <si>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</si>
  <si>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</si>
  <si>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</si>
  <si>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</si>
  <si>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</si>
  <si>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</si>
  <si>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</si>
  <si>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</si>
  <si>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</si>
  <si>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</si>
  <si>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</si>
  <si>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</si>
  <si>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</si>
  <si>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</si>
  <si>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</si>
  <si>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</si>
  <si>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</si>
  <si>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</si>
  <si>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</si>
  <si>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</si>
  <si>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</si>
  <si>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</si>
  <si>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</si>
  <si>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</si>
  <si>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</si>
  <si>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</si>
  <si>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</si>
  <si>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</si>
  <si>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</si>
  <si>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</si>
  <si>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</si>
  <si>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</si>
  <si>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</si>
  <si>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</si>
  <si>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</si>
  <si>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</si>
  <si>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</si>
  <si>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</si>
  <si>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</si>
  <si>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</si>
  <si>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</si>
  <si>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</si>
  <si>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</si>
  <si>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</si>
  <si>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</si>
  <si>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</si>
  <si>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</si>
  <si>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</si>
  <si>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</si>
  <si>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</si>
  <si>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</si>
  <si>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</si>
  <si>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</si>
  <si>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</si>
  <si>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</si>
  <si>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</si>
  <si>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</si>
  <si>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</si>
  <si>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</si>
  <si>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</si>
  <si>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</si>
  <si>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</si>
  <si>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</si>
  <si>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</si>
  <si>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</si>
  <si>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</si>
  <si>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</si>
  <si>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</si>
  <si>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</si>
  <si>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</si>
  <si>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</si>
  <si>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</si>
  <si>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</si>
  <si>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</si>
  <si>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</si>
  <si>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</si>
  <si>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</si>
  <si>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</si>
  <si>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</si>
  <si>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</si>
  <si>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</si>
  <si>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</si>
  <si>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</si>
  <si>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</si>
  <si>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</si>
  <si>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</si>
  <si>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</si>
  <si>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</si>
  <si>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</si>
  <si>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</si>
  <si>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</si>
  <si>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</si>
  <si>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</si>
  <si>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</si>
  <si>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</si>
  <si>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</si>
  <si>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</si>
  <si>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</si>
  <si>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</si>
  <si>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Passengers</t>
  </si>
  <si>
    <t>Average Method</t>
  </si>
  <si>
    <t>random</t>
  </si>
  <si>
    <t>Qtr</t>
  </si>
  <si>
    <t xml:space="preserve">Simple moving average </t>
  </si>
  <si>
    <t>EVEN CASE</t>
  </si>
  <si>
    <t>ODD CASE</t>
  </si>
  <si>
    <t>THEORY PROCESS</t>
  </si>
  <si>
    <t>Weight</t>
  </si>
  <si>
    <t>Simple Moving Average</t>
  </si>
  <si>
    <t>Y</t>
  </si>
  <si>
    <t>Yhat</t>
  </si>
  <si>
    <t>Y-Yhat</t>
  </si>
  <si>
    <t>Mean Sqaured Error ( MSE )</t>
  </si>
  <si>
    <t>Forecast ( Trend Value )</t>
  </si>
  <si>
    <t xml:space="preserve">Random decide </t>
  </si>
  <si>
    <t>Random decide</t>
  </si>
  <si>
    <t>Weight Moving Average</t>
  </si>
  <si>
    <t>Random</t>
  </si>
  <si>
    <t xml:space="preserve">Row independent </t>
  </si>
  <si>
    <t xml:space="preserve">Toshiba </t>
  </si>
  <si>
    <t xml:space="preserve">No Relationship </t>
  </si>
  <si>
    <t>Root mean Squared Error ( RMSE )</t>
  </si>
  <si>
    <t>Average</t>
  </si>
  <si>
    <t>Best Combination</t>
  </si>
  <si>
    <t>Root Mean Sqaured Error</t>
  </si>
  <si>
    <t>Sum</t>
  </si>
  <si>
    <t xml:space="preserve">Squared Error </t>
  </si>
  <si>
    <t>Trend</t>
  </si>
  <si>
    <t>seasonal</t>
  </si>
  <si>
    <t>cycal</t>
  </si>
  <si>
    <t xml:space="preserve">we select the method which have lowest RMSE value </t>
  </si>
  <si>
    <t xml:space="preserve">Grid Search </t>
  </si>
  <si>
    <t xml:space="preserve">The Laptop Manufacture want to Forecast in 2019 what will the income </t>
  </si>
  <si>
    <t>Simple Moving Average Method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</si>
  <si>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</si>
  <si>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</si>
  <si>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</si>
  <si>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</si>
  <si>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</si>
  <si>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</si>
  <si>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</si>
  <si>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</si>
  <si>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</si>
  <si>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</si>
  <si>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</si>
  <si>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</si>
  <si>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April </t>
  </si>
  <si>
    <t xml:space="preserve">Forecast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</si>
</sst>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"/>
    <numFmt numFmtId="165" formatCode="0.0"/>
    <numFmt numFmtId="166" formatCode="0.000"/>
    <numFmt numFmtId="167" formatCode="0.00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0" xfId="0" applyNumberFormat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" fillId="3" borderId="1" xfId="0" applyFont="1" applyFill="1" applyBorder="1"/>
    <xf numFmtId="0" fontId="0" fillId="5" borderId="1" xfId="0" applyFill="1" applyBorder="1"/>
    <xf numFmtId="17" fontId="0" fillId="0" borderId="0" xfId="0" applyNumberFormat="1"/>
    <xf numFmtId="16" fontId="0" fillId="0" borderId="0" xfId="0" applyNumberFormat="1"/>
    <xf numFmtId="0" fontId="0" fillId="0" borderId="0" xfId="0" applyAlignment="1"/>
    <xf numFmtId="0" fontId="0" fillId="0" borderId="8" xfId="0" applyBorder="1"/>
    <xf numFmtId="0" fontId="0" fillId="0" borderId="9" xfId="0" applyBorder="1"/>
    <xf numFmtId="0" fontId="0" fillId="7" borderId="9" xfId="0" applyFill="1" applyBorder="1"/>
    <xf numFmtId="164" fontId="0" fillId="0" borderId="0" xfId="0" applyNumberFormat="1"/>
    <xf numFmtId="0" fontId="0" fillId="8" borderId="1" xfId="0" applyFill="1" applyBorder="1"/>
    <xf numFmtId="0" fontId="0" fillId="0" borderId="10" xfId="0" applyBorder="1"/>
    <xf numFmtId="0" fontId="0" fillId="9" borderId="12" xfId="0" applyFill="1" applyBorder="1"/>
    <xf numFmtId="0" fontId="0" fillId="7" borderId="13" xfId="0" applyFill="1" applyBorder="1"/>
    <xf numFmtId="0" fontId="0" fillId="6" borderId="1" xfId="0" applyFill="1" applyBorder="1"/>
    <xf numFmtId="0" fontId="2" fillId="0" borderId="0" xfId="0" applyFont="1" applyAlignment="1">
      <alignment vertical="center"/>
    </xf>
    <xf numFmtId="0" fontId="0" fillId="10" borderId="9" xfId="0" applyFill="1" applyBorder="1"/>
    <xf numFmtId="165" fontId="0" fillId="0" borderId="1" xfId="0" applyNumberFormat="1" applyBorder="1"/>
    <xf numFmtId="0" fontId="0" fillId="7" borderId="1" xfId="0" applyFill="1" applyBorder="1"/>
    <xf numFmtId="167" fontId="0" fillId="0" borderId="1" xfId="0" applyNumberFormat="1" applyBorder="1"/>
    <xf numFmtId="2" fontId="0" fillId="0" borderId="0" xfId="0" applyNumberFormat="1" applyBorder="1"/>
    <xf numFmtId="166" fontId="0" fillId="0" borderId="0" xfId="0" applyNumberFormat="1" applyBorder="1"/>
    <xf numFmtId="2" fontId="0" fillId="7" borderId="1" xfId="0" applyNumberFormat="1" applyFill="1" applyBorder="1"/>
    <xf numFmtId="2" fontId="0" fillId="0" borderId="2" xfId="0" applyNumberFormat="1" applyBorder="1"/>
    <xf numFmtId="0" fontId="1" fillId="0" borderId="8" xfId="0" applyFont="1" applyBorder="1"/>
    <xf numFmtId="165" fontId="0" fillId="7" borderId="1" xfId="0" applyNumberFormat="1" applyFill="1" applyBorder="1"/>
    <xf numFmtId="165" fontId="0" fillId="0" borderId="13" xfId="0" applyNumberFormat="1" applyBorder="1"/>
    <xf numFmtId="0" fontId="0" fillId="11" borderId="1" xfId="0" applyFill="1" applyBorder="1"/>
    <xf numFmtId="0" fontId="0" fillId="0" borderId="1" xfId="0" applyFill="1" applyBorder="1"/>
    <xf numFmtId="0" fontId="0" fillId="0" borderId="16" xfId="0" applyFill="1" applyBorder="1"/>
    <xf numFmtId="0" fontId="0" fillId="0" borderId="0" xfId="0" applyFill="1" applyBorder="1"/>
    <xf numFmtId="0" fontId="0" fillId="12" borderId="9" xfId="0" applyFill="1" applyBorder="1"/>
    <xf numFmtId="0" fontId="0" fillId="12" borderId="1" xfId="0" applyFill="1" applyBorder="1"/>
    <xf numFmtId="0" fontId="1" fillId="0" borderId="17" xfId="0" applyFont="1" applyBorder="1"/>
    <xf numFmtId="165" fontId="0" fillId="13" borderId="1" xfId="0" applyNumberFormat="1" applyFill="1" applyBorder="1"/>
    <xf numFmtId="0" fontId="0" fillId="7" borderId="8" xfId="0" applyFill="1" applyBorder="1"/>
    <xf numFmtId="0" fontId="0" fillId="12" borderId="8" xfId="0" applyFill="1" applyBorder="1"/>
    <xf numFmtId="0" fontId="0" fillId="0" borderId="2" xfId="0" applyBorder="1"/>
    <xf numFmtId="0" fontId="1" fillId="0" borderId="2" xfId="0" applyFont="1" applyBorder="1"/>
    <xf numFmtId="2" fontId="0" fillId="12" borderId="1" xfId="0" applyNumberForma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14" borderId="6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Trend!$C$1</c:f>
              <c:strCache>
                <c:ptCount val="1"/>
                <c:pt idx="0">
                  <c:v>Gold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Trend!$B$2:$B$11</c:f>
              <c:numCache>
                <c:formatCode>d\-mmm</c:formatCode>
                <c:ptCount val="1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</c:numCache>
            </c:numRef>
          </c:cat>
          <c:val>
            <c:numRef>
              <c:f>Trend!$C$2:$C$11</c:f>
              <c:numCache>
                <c:formatCode>General</c:formatCode>
                <c:ptCount val="10"/>
                <c:pt idx="0">
                  <c:v>40000</c:v>
                </c:pt>
                <c:pt idx="1">
                  <c:v>41000</c:v>
                </c:pt>
                <c:pt idx="2">
                  <c:v>42200</c:v>
                </c:pt>
                <c:pt idx="3">
                  <c:v>42500</c:v>
                </c:pt>
                <c:pt idx="4">
                  <c:v>43000</c:v>
                </c:pt>
                <c:pt idx="5">
                  <c:v>44000</c:v>
                </c:pt>
                <c:pt idx="6">
                  <c:v>45000</c:v>
                </c:pt>
                <c:pt idx="7">
                  <c:v>46200</c:v>
                </c:pt>
                <c:pt idx="8">
                  <c:v>46300</c:v>
                </c:pt>
                <c:pt idx="9">
                  <c:v>46400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4-4B36-B43D-3A4949C53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038528"/>
        <c:axId val="230060800"/>
      </c:lineChart>
      <c:dateAx>
        <c:axId val="2300385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60800"/>
        <c:crosses val="autoZero"/>
        <c:auto val="1"/>
        <c:lblOffset val="100"/>
        <c:baseTimeUnit val="days"/>
      </c:dateAx>
      <c:valAx>
        <c:axId val="230060800"/>
        <c:scaling>
          <c:orientation val="minMax"/>
          <c:min val="3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3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Trend!$N$1</c:f>
              <c:strCache>
                <c:ptCount val="1"/>
                <c:pt idx="0">
                  <c:v>Price of Oneplus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Trend!$N$2:$N$6</c:f>
              <c:numCache>
                <c:formatCode>General</c:formatCode>
                <c:ptCount val="5"/>
                <c:pt idx="0">
                  <c:v>48000</c:v>
                </c:pt>
                <c:pt idx="1">
                  <c:v>45000</c:v>
                </c:pt>
                <c:pt idx="2">
                  <c:v>40000</c:v>
                </c:pt>
                <c:pt idx="3">
                  <c:v>30000</c:v>
                </c:pt>
                <c:pt idx="4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3A-4ECB-930A-92AD0B703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085376"/>
        <c:axId val="230086912"/>
      </c:lineChart>
      <c:catAx>
        <c:axId val="23008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86912"/>
        <c:crosses val="autoZero"/>
        <c:auto val="1"/>
        <c:lblAlgn val="ctr"/>
        <c:lblOffset val="100"/>
        <c:noMultiLvlLbl val="0"/>
      </c:catAx>
      <c:valAx>
        <c:axId val="2300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8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Observed</a:t>
            </a:r>
            <a:r>
              <a:rPr lang="en-US" baseline="0"/>
              <a:t>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-Quarter'!$E$2</c:f>
              <c:strCache>
                <c:ptCount val="1"/>
                <c:pt idx="0">
                  <c:v>Value</c:v>
                </c:pt>
              </c:strCache>
            </c:strRef>
          </c:tx>
          <c:marker>
            <c:symbol val="none"/>
          </c:marker>
          <c:cat>
            <c:multiLvlStrRef>
              <c:f>'Seasonal -Quarter'!$C$3:$D$18</c:f>
              <c:multiLvlStrCache>
                <c:ptCount val="1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</c:lvl>
                <c:lvl>
                  <c:pt idx="0">
                    <c:v>2014</c:v>
                  </c:pt>
                  <c:pt idx="4">
                    <c:v>2015</c:v>
                  </c:pt>
                  <c:pt idx="8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'Seasonal -Quarter'!$E$3:$E$18</c:f>
              <c:numCache>
                <c:formatCode>General</c:formatCode>
                <c:ptCount val="16"/>
                <c:pt idx="0">
                  <c:v>22</c:v>
                </c:pt>
                <c:pt idx="1">
                  <c:v>25</c:v>
                </c:pt>
                <c:pt idx="2">
                  <c:v>44</c:v>
                </c:pt>
                <c:pt idx="3">
                  <c:v>30</c:v>
                </c:pt>
                <c:pt idx="4">
                  <c:v>25</c:v>
                </c:pt>
                <c:pt idx="5">
                  <c:v>26</c:v>
                </c:pt>
                <c:pt idx="6">
                  <c:v>46</c:v>
                </c:pt>
                <c:pt idx="7">
                  <c:v>31</c:v>
                </c:pt>
                <c:pt idx="8">
                  <c:v>28</c:v>
                </c:pt>
                <c:pt idx="9">
                  <c:v>31</c:v>
                </c:pt>
                <c:pt idx="10">
                  <c:v>49</c:v>
                </c:pt>
                <c:pt idx="11">
                  <c:v>35</c:v>
                </c:pt>
                <c:pt idx="12">
                  <c:v>30</c:v>
                </c:pt>
                <c:pt idx="13">
                  <c:v>34</c:v>
                </c:pt>
                <c:pt idx="14">
                  <c:v>54</c:v>
                </c:pt>
                <c:pt idx="1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0-454B-AA23-F474297B6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585664"/>
        <c:axId val="231587200"/>
      </c:lineChart>
      <c:catAx>
        <c:axId val="2315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1587200"/>
        <c:crosses val="autoZero"/>
        <c:auto val="1"/>
        <c:lblAlgn val="ctr"/>
        <c:lblOffset val="100"/>
        <c:noMultiLvlLbl val="0"/>
      </c:catAx>
      <c:valAx>
        <c:axId val="23158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585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'Seasonal- Monthly'!$C$1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'Seasonal- Monthly'!$B$2:$B$25</c:f>
              <c:numCache>
                <c:formatCode>mmm\-yy</c:formatCode>
                <c:ptCount val="2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</c:numCache>
            </c:numRef>
          </c:cat>
          <c:val>
            <c:numRef>
              <c:f>'Seasonal- Monthly'!$C$2:$C$25</c:f>
              <c:numCache>
                <c:formatCode>General</c:formatCode>
                <c:ptCount val="24"/>
                <c:pt idx="0">
                  <c:v>136</c:v>
                </c:pt>
                <c:pt idx="1">
                  <c:v>139</c:v>
                </c:pt>
                <c:pt idx="2">
                  <c:v>119</c:v>
                </c:pt>
                <c:pt idx="3">
                  <c:v>136</c:v>
                </c:pt>
                <c:pt idx="4">
                  <c:v>131</c:v>
                </c:pt>
                <c:pt idx="5">
                  <c:v>131</c:v>
                </c:pt>
                <c:pt idx="6">
                  <c:v>125</c:v>
                </c:pt>
                <c:pt idx="7">
                  <c:v>114</c:v>
                </c:pt>
                <c:pt idx="8">
                  <c:v>150</c:v>
                </c:pt>
                <c:pt idx="9">
                  <c:v>160</c:v>
                </c:pt>
                <c:pt idx="10">
                  <c:v>116</c:v>
                </c:pt>
                <c:pt idx="11">
                  <c:v>400</c:v>
                </c:pt>
                <c:pt idx="12">
                  <c:v>134</c:v>
                </c:pt>
                <c:pt idx="13">
                  <c:v>109</c:v>
                </c:pt>
                <c:pt idx="14">
                  <c:v>119</c:v>
                </c:pt>
                <c:pt idx="15">
                  <c:v>120</c:v>
                </c:pt>
                <c:pt idx="16">
                  <c:v>145</c:v>
                </c:pt>
                <c:pt idx="17">
                  <c:v>119</c:v>
                </c:pt>
                <c:pt idx="18">
                  <c:v>138</c:v>
                </c:pt>
                <c:pt idx="19">
                  <c:v>100</c:v>
                </c:pt>
                <c:pt idx="20">
                  <c:v>108</c:v>
                </c:pt>
                <c:pt idx="21">
                  <c:v>103</c:v>
                </c:pt>
                <c:pt idx="22">
                  <c:v>139</c:v>
                </c:pt>
                <c:pt idx="2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A-4F85-B1AB-00268D16D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025088"/>
        <c:axId val="230026624"/>
      </c:lineChart>
      <c:dateAx>
        <c:axId val="2300250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26624"/>
        <c:crosses val="autoZero"/>
        <c:auto val="1"/>
        <c:lblOffset val="100"/>
        <c:baseTimeUnit val="months"/>
      </c:dateAx>
      <c:valAx>
        <c:axId val="2300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Random!$A$2:$A$25</c:f>
              <c:numCache>
                <c:formatCode>mmm\-yy</c:formatCode>
                <c:ptCount val="2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</c:numCache>
            </c:numRef>
          </c:cat>
          <c:val>
            <c:numRef>
              <c:f>Random!$B$2:$B$25</c:f>
              <c:numCache>
                <c:formatCode>General</c:formatCode>
                <c:ptCount val="24"/>
                <c:pt idx="0">
                  <c:v>101</c:v>
                </c:pt>
                <c:pt idx="1">
                  <c:v>103</c:v>
                </c:pt>
                <c:pt idx="2">
                  <c:v>104</c:v>
                </c:pt>
                <c:pt idx="3">
                  <c:v>101</c:v>
                </c:pt>
                <c:pt idx="4">
                  <c:v>103</c:v>
                </c:pt>
                <c:pt idx="5">
                  <c:v>104</c:v>
                </c:pt>
                <c:pt idx="6">
                  <c:v>103</c:v>
                </c:pt>
                <c:pt idx="7">
                  <c:v>102</c:v>
                </c:pt>
                <c:pt idx="8">
                  <c:v>100</c:v>
                </c:pt>
                <c:pt idx="9">
                  <c:v>105</c:v>
                </c:pt>
                <c:pt idx="10">
                  <c:v>102</c:v>
                </c:pt>
                <c:pt idx="11">
                  <c:v>104</c:v>
                </c:pt>
                <c:pt idx="12">
                  <c:v>105</c:v>
                </c:pt>
                <c:pt idx="13">
                  <c:v>100</c:v>
                </c:pt>
                <c:pt idx="14">
                  <c:v>100</c:v>
                </c:pt>
                <c:pt idx="15">
                  <c:v>101</c:v>
                </c:pt>
                <c:pt idx="16">
                  <c:v>104</c:v>
                </c:pt>
                <c:pt idx="17">
                  <c:v>105</c:v>
                </c:pt>
                <c:pt idx="18">
                  <c:v>101</c:v>
                </c:pt>
                <c:pt idx="19">
                  <c:v>105</c:v>
                </c:pt>
                <c:pt idx="20">
                  <c:v>105</c:v>
                </c:pt>
                <c:pt idx="21">
                  <c:v>101</c:v>
                </c:pt>
                <c:pt idx="22">
                  <c:v>104</c:v>
                </c:pt>
                <c:pt idx="23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8-449B-BAC0-320F56E66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406016"/>
        <c:axId val="230407552"/>
      </c:lineChart>
      <c:dateAx>
        <c:axId val="2304060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407552"/>
        <c:crosses val="autoZero"/>
        <c:auto val="1"/>
        <c:lblOffset val="100"/>
        <c:baseTimeUnit val="months"/>
      </c:dateAx>
      <c:valAx>
        <c:axId val="230407552"/>
        <c:scaling>
          <c:orientation val="minMax"/>
          <c:min val="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40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&amp; Trend'!$B$1</c:f>
              <c:strCache>
                <c:ptCount val="1"/>
                <c:pt idx="0">
                  <c:v>Passengers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'Seasonal &amp; Trend'!$A$2:$A$145</c:f>
              <c:strCache>
                <c:ptCount val="144"/>
                <c:pt idx="0">
                  <c:v>1949-01</c:v>
                </c:pt>
                <c:pt idx="1">
                  <c:v>1949-02</c:v>
                </c:pt>
                <c:pt idx="2">
                  <c:v>1949-03</c:v>
                </c:pt>
                <c:pt idx="3">
                  <c:v>1949-04</c:v>
                </c:pt>
                <c:pt idx="4">
                  <c:v>1949-05</c:v>
                </c:pt>
                <c:pt idx="5">
                  <c:v>1949-06</c:v>
                </c:pt>
                <c:pt idx="6">
                  <c:v>1949-07</c:v>
                </c:pt>
                <c:pt idx="7">
                  <c:v>1949-08</c:v>
                </c:pt>
                <c:pt idx="8">
                  <c:v>1949-09</c:v>
                </c:pt>
                <c:pt idx="9">
                  <c:v>1949-10</c:v>
                </c:pt>
                <c:pt idx="10">
                  <c:v>1949-11</c:v>
                </c:pt>
                <c:pt idx="11">
                  <c:v>1949-12</c:v>
                </c:pt>
                <c:pt idx="12">
                  <c:v>1950-01</c:v>
                </c:pt>
                <c:pt idx="13">
                  <c:v>1950-02</c:v>
                </c:pt>
                <c:pt idx="14">
                  <c:v>1950-03</c:v>
                </c:pt>
                <c:pt idx="15">
                  <c:v>1950-04</c:v>
                </c:pt>
                <c:pt idx="16">
                  <c:v>1950-05</c:v>
                </c:pt>
                <c:pt idx="17">
                  <c:v>1950-06</c:v>
                </c:pt>
                <c:pt idx="18">
                  <c:v>1950-07</c:v>
                </c:pt>
                <c:pt idx="19">
                  <c:v>1950-08</c:v>
                </c:pt>
                <c:pt idx="20">
                  <c:v>1950-09</c:v>
                </c:pt>
                <c:pt idx="21">
                  <c:v>1950-10</c:v>
                </c:pt>
                <c:pt idx="22">
                  <c:v>1950-11</c:v>
                </c:pt>
                <c:pt idx="23">
                  <c:v>1950-12</c:v>
                </c:pt>
                <c:pt idx="24">
                  <c:v>1951-01</c:v>
                </c:pt>
                <c:pt idx="25">
                  <c:v>1951-02</c:v>
                </c:pt>
                <c:pt idx="26">
                  <c:v>1951-03</c:v>
                </c:pt>
                <c:pt idx="27">
                  <c:v>1951-04</c:v>
                </c:pt>
                <c:pt idx="28">
                  <c:v>1951-05</c:v>
                </c:pt>
                <c:pt idx="29">
                  <c:v>1951-06</c:v>
                </c:pt>
                <c:pt idx="30">
                  <c:v>1951-07</c:v>
                </c:pt>
                <c:pt idx="31">
                  <c:v>1951-08</c:v>
                </c:pt>
                <c:pt idx="32">
                  <c:v>1951-09</c:v>
                </c:pt>
                <c:pt idx="33">
                  <c:v>1951-10</c:v>
                </c:pt>
                <c:pt idx="34">
                  <c:v>1951-11</c:v>
                </c:pt>
                <c:pt idx="35">
                  <c:v>1951-12</c:v>
                </c:pt>
                <c:pt idx="36">
                  <c:v>1952-01</c:v>
                </c:pt>
                <c:pt idx="37">
                  <c:v>1952-02</c:v>
                </c:pt>
                <c:pt idx="38">
                  <c:v>1952-03</c:v>
                </c:pt>
                <c:pt idx="39">
                  <c:v>1952-04</c:v>
                </c:pt>
                <c:pt idx="40">
                  <c:v>1952-05</c:v>
                </c:pt>
                <c:pt idx="41">
                  <c:v>1952-06</c:v>
                </c:pt>
                <c:pt idx="42">
                  <c:v>1952-07</c:v>
                </c:pt>
                <c:pt idx="43">
                  <c:v>1952-08</c:v>
                </c:pt>
                <c:pt idx="44">
                  <c:v>1952-09</c:v>
                </c:pt>
                <c:pt idx="45">
                  <c:v>1952-10</c:v>
                </c:pt>
                <c:pt idx="46">
                  <c:v>1952-11</c:v>
                </c:pt>
                <c:pt idx="47">
                  <c:v>1952-12</c:v>
                </c:pt>
                <c:pt idx="48">
                  <c:v>1953-01</c:v>
                </c:pt>
                <c:pt idx="49">
                  <c:v>1953-02</c:v>
                </c:pt>
                <c:pt idx="50">
                  <c:v>1953-03</c:v>
                </c:pt>
                <c:pt idx="51">
                  <c:v>1953-04</c:v>
                </c:pt>
                <c:pt idx="52">
                  <c:v>1953-05</c:v>
                </c:pt>
                <c:pt idx="53">
                  <c:v>1953-06</c:v>
                </c:pt>
                <c:pt idx="54">
                  <c:v>1953-07</c:v>
                </c:pt>
                <c:pt idx="55">
                  <c:v>1953-08</c:v>
                </c:pt>
                <c:pt idx="56">
                  <c:v>1953-09</c:v>
                </c:pt>
                <c:pt idx="57">
                  <c:v>1953-10</c:v>
                </c:pt>
                <c:pt idx="58">
                  <c:v>1953-11</c:v>
                </c:pt>
                <c:pt idx="59">
                  <c:v>1953-12</c:v>
                </c:pt>
                <c:pt idx="60">
                  <c:v>1954-01</c:v>
                </c:pt>
                <c:pt idx="61">
                  <c:v>1954-02</c:v>
                </c:pt>
                <c:pt idx="62">
                  <c:v>1954-03</c:v>
                </c:pt>
                <c:pt idx="63">
                  <c:v>1954-04</c:v>
                </c:pt>
                <c:pt idx="64">
                  <c:v>1954-05</c:v>
                </c:pt>
                <c:pt idx="65">
                  <c:v>1954-06</c:v>
                </c:pt>
                <c:pt idx="66">
                  <c:v>1954-07</c:v>
                </c:pt>
                <c:pt idx="67">
                  <c:v>1954-08</c:v>
                </c:pt>
                <c:pt idx="68">
                  <c:v>1954-09</c:v>
                </c:pt>
                <c:pt idx="69">
                  <c:v>1954-10</c:v>
                </c:pt>
                <c:pt idx="70">
                  <c:v>1954-11</c:v>
                </c:pt>
                <c:pt idx="71">
                  <c:v>1954-12</c:v>
                </c:pt>
                <c:pt idx="72">
                  <c:v>1955-01</c:v>
                </c:pt>
                <c:pt idx="73">
                  <c:v>1955-02</c:v>
                </c:pt>
                <c:pt idx="74">
                  <c:v>1955-03</c:v>
                </c:pt>
                <c:pt idx="75">
                  <c:v>1955-04</c:v>
                </c:pt>
                <c:pt idx="76">
                  <c:v>1955-05</c:v>
                </c:pt>
                <c:pt idx="77">
                  <c:v>1955-06</c:v>
                </c:pt>
                <c:pt idx="78">
                  <c:v>1955-07</c:v>
                </c:pt>
                <c:pt idx="79">
                  <c:v>1955-08</c:v>
                </c:pt>
                <c:pt idx="80">
                  <c:v>1955-09</c:v>
                </c:pt>
                <c:pt idx="81">
                  <c:v>1955-10</c:v>
                </c:pt>
                <c:pt idx="82">
                  <c:v>1955-11</c:v>
                </c:pt>
                <c:pt idx="83">
                  <c:v>1955-12</c:v>
                </c:pt>
                <c:pt idx="84">
                  <c:v>1956-01</c:v>
                </c:pt>
                <c:pt idx="85">
                  <c:v>1956-02</c:v>
                </c:pt>
                <c:pt idx="86">
                  <c:v>1956-03</c:v>
                </c:pt>
                <c:pt idx="87">
                  <c:v>1956-04</c:v>
                </c:pt>
                <c:pt idx="88">
                  <c:v>1956-05</c:v>
                </c:pt>
                <c:pt idx="89">
                  <c:v>1956-06</c:v>
                </c:pt>
                <c:pt idx="90">
                  <c:v>1956-07</c:v>
                </c:pt>
                <c:pt idx="91">
                  <c:v>1956-08</c:v>
                </c:pt>
                <c:pt idx="92">
                  <c:v>1956-09</c:v>
                </c:pt>
                <c:pt idx="93">
                  <c:v>1956-10</c:v>
                </c:pt>
                <c:pt idx="94">
                  <c:v>1956-11</c:v>
                </c:pt>
                <c:pt idx="95">
                  <c:v>1956-12</c:v>
                </c:pt>
                <c:pt idx="96">
                  <c:v>1957-01</c:v>
                </c:pt>
                <c:pt idx="97">
                  <c:v>1957-02</c:v>
                </c:pt>
                <c:pt idx="98">
                  <c:v>1957-03</c:v>
                </c:pt>
                <c:pt idx="99">
                  <c:v>1957-04</c:v>
                </c:pt>
                <c:pt idx="100">
                  <c:v>1957-05</c:v>
                </c:pt>
                <c:pt idx="101">
                  <c:v>1957-06</c:v>
                </c:pt>
                <c:pt idx="102">
                  <c:v>1957-07</c:v>
                </c:pt>
                <c:pt idx="103">
                  <c:v>1957-08</c:v>
                </c:pt>
                <c:pt idx="104">
                  <c:v>1957-09</c:v>
                </c:pt>
                <c:pt idx="105">
                  <c:v>1957-10</c:v>
                </c:pt>
                <c:pt idx="106">
                  <c:v>1957-11</c:v>
                </c:pt>
                <c:pt idx="107">
                  <c:v>1957-12</c:v>
                </c:pt>
                <c:pt idx="108">
                  <c:v>1958-01</c:v>
                </c:pt>
                <c:pt idx="109">
                  <c:v>1958-02</c:v>
                </c:pt>
                <c:pt idx="110">
                  <c:v>1958-03</c:v>
                </c:pt>
                <c:pt idx="111">
                  <c:v>1958-04</c:v>
                </c:pt>
                <c:pt idx="112">
                  <c:v>1958-05</c:v>
                </c:pt>
                <c:pt idx="113">
                  <c:v>1958-06</c:v>
                </c:pt>
                <c:pt idx="114">
                  <c:v>1958-07</c:v>
                </c:pt>
                <c:pt idx="115">
                  <c:v>1958-08</c:v>
                </c:pt>
                <c:pt idx="116">
                  <c:v>1958-09</c:v>
                </c:pt>
                <c:pt idx="117">
                  <c:v>1958-10</c:v>
                </c:pt>
                <c:pt idx="118">
                  <c:v>1958-11</c:v>
                </c:pt>
                <c:pt idx="119">
                  <c:v>1958-12</c:v>
                </c:pt>
                <c:pt idx="120">
                  <c:v>1959-01</c:v>
                </c:pt>
                <c:pt idx="121">
                  <c:v>1959-02</c:v>
                </c:pt>
                <c:pt idx="122">
                  <c:v>1959-03</c:v>
                </c:pt>
                <c:pt idx="123">
                  <c:v>1959-04</c:v>
                </c:pt>
                <c:pt idx="124">
                  <c:v>1959-05</c:v>
                </c:pt>
                <c:pt idx="125">
                  <c:v>1959-06</c:v>
                </c:pt>
                <c:pt idx="126">
                  <c:v>1959-07</c:v>
                </c:pt>
                <c:pt idx="127">
                  <c:v>1959-08</c:v>
                </c:pt>
                <c:pt idx="128">
                  <c:v>1959-09</c:v>
                </c:pt>
                <c:pt idx="129">
                  <c:v>1959-10</c:v>
                </c:pt>
                <c:pt idx="130">
                  <c:v>1959-11</c:v>
                </c:pt>
                <c:pt idx="131">
                  <c:v>1959-12</c:v>
                </c:pt>
                <c:pt idx="132">
                  <c:v>1960-01</c:v>
                </c:pt>
                <c:pt idx="133">
                  <c:v>1960-02</c:v>
                </c:pt>
                <c:pt idx="134">
                  <c:v>1960-03</c:v>
                </c:pt>
                <c:pt idx="135">
                  <c:v>1960-04</c:v>
                </c:pt>
                <c:pt idx="136">
                  <c:v>1960-05</c:v>
                </c:pt>
                <c:pt idx="137">
                  <c:v>1960-06</c:v>
                </c:pt>
                <c:pt idx="138">
                  <c:v>1960-07</c:v>
                </c:pt>
                <c:pt idx="139">
                  <c:v>1960-08</c:v>
                </c:pt>
                <c:pt idx="140">
                  <c:v>1960-09</c:v>
                </c:pt>
                <c:pt idx="141">
                  <c:v>1960-10</c:v>
                </c:pt>
                <c:pt idx="142">
                  <c:v>1960-11</c:v>
                </c:pt>
                <c:pt idx="143">
                  <c:v>1960-12</c:v>
                </c:pt>
              </c:strCache>
            </c:strRef>
          </c:cat>
          <c:val>
            <c:numRef>
              <c:f>'Seasonal &amp; Trend'!$B$2:$B$145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9-4DFA-80D6-0F618A297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612624"/>
        <c:axId val="437614264"/>
      </c:lineChart>
      <c:catAx>
        <c:axId val="43761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14264"/>
        <c:crosses val="autoZero"/>
        <c:auto val="1"/>
        <c:lblAlgn val="ctr"/>
        <c:lblOffset val="100"/>
        <c:noMultiLvlLbl val="0"/>
      </c:catAx>
      <c:valAx>
        <c:axId val="43761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1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 Amount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Income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'AM &amp; SMA'!$E$30:$E$39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'AM &amp; SMA'!$F$30:$F$39</c:f>
              <c:numCache>
                <c:formatCode>0.0</c:formatCode>
                <c:ptCount val="10"/>
                <c:pt idx="0">
                  <c:v>46.162999999999997</c:v>
                </c:pt>
                <c:pt idx="1">
                  <c:v>46.997999999999998</c:v>
                </c:pt>
                <c:pt idx="2">
                  <c:v>47.816000000000003</c:v>
                </c:pt>
                <c:pt idx="3">
                  <c:v>48.311</c:v>
                </c:pt>
                <c:pt idx="4">
                  <c:v>48.758000000000003</c:v>
                </c:pt>
                <c:pt idx="5">
                  <c:v>49.164000000000001</c:v>
                </c:pt>
                <c:pt idx="6">
                  <c:v>49.548000000000002</c:v>
                </c:pt>
                <c:pt idx="7">
                  <c:v>50.314999999999998</c:v>
                </c:pt>
                <c:pt idx="8">
                  <c:v>50.45</c:v>
                </c:pt>
                <c:pt idx="9">
                  <c:v>50.768000000000001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0-43E4-8619-21F38D9F9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745984"/>
        <c:axId val="231022592"/>
      </c:lineChart>
      <c:catAx>
        <c:axId val="23074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22592"/>
        <c:crosses val="autoZero"/>
        <c:auto val="1"/>
        <c:lblAlgn val="ctr"/>
        <c:lblOffset val="100"/>
        <c:noMultiLvlLbl val="0"/>
      </c:catAx>
      <c:valAx>
        <c:axId val="231022592"/>
        <c:scaling>
          <c:orientation val="minMax"/>
          <c:max val="51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4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 &amp; SMA'!$F$2</c:f>
              <c:strCache>
                <c:ptCount val="1"/>
                <c:pt idx="0">
                  <c:v>Amount ( Millions) Rs.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'AM &amp; SMA'!$F$3:$F$14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12</c:v>
                </c:pt>
                <c:pt idx="4">
                  <c:v>9</c:v>
                </c:pt>
                <c:pt idx="5">
                  <c:v>12</c:v>
                </c:pt>
                <c:pt idx="6">
                  <c:v>11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11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4-4219-957F-EC7853683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29376"/>
        <c:axId val="231063936"/>
      </c:lineChart>
      <c:catAx>
        <c:axId val="23102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63936"/>
        <c:crosses val="autoZero"/>
        <c:auto val="1"/>
        <c:lblAlgn val="ctr"/>
        <c:lblOffset val="100"/>
        <c:noMultiLvlLbl val="0"/>
      </c:catAx>
      <c:valAx>
        <c:axId val="231063936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2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Average Method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 &amp; SMA'!$F$48</c:f>
              <c:strCache>
                <c:ptCount val="1"/>
                <c:pt idx="0">
                  <c:v>Income Million ( $ 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'AM &amp; SMA'!$F$49:$F$59</c:f>
              <c:numCache>
                <c:formatCode>0.0</c:formatCode>
                <c:ptCount val="11"/>
                <c:pt idx="0">
                  <c:v>46.162999999999997</c:v>
                </c:pt>
                <c:pt idx="1">
                  <c:v>46.997999999999998</c:v>
                </c:pt>
                <c:pt idx="2">
                  <c:v>47.816000000000003</c:v>
                </c:pt>
                <c:pt idx="3">
                  <c:v>48.311</c:v>
                </c:pt>
                <c:pt idx="4">
                  <c:v>48.758000000000003</c:v>
                </c:pt>
                <c:pt idx="5">
                  <c:v>49.164000000000001</c:v>
                </c:pt>
                <c:pt idx="6">
                  <c:v>49.548000000000002</c:v>
                </c:pt>
                <c:pt idx="7">
                  <c:v>50.314999999999998</c:v>
                </c:pt>
                <c:pt idx="8">
                  <c:v>50.45</c:v>
                </c:pt>
                <c:pt idx="9">
                  <c:v>50.768000000000001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8-4DCB-B436-987D8E46BF67}"/>
            </c:ext>
          </c:extLst>
        </c:ser>
        <c:ser>
          <c:idx val="1"/>
          <c:order val="1"/>
          <c:tx>
            <c:strRef>
              <c:f>'AM &amp; SMA'!$G$48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'AM &amp; SMA'!$G$49:$G$59</c:f>
              <c:numCache>
                <c:formatCode>General</c:formatCode>
                <c:ptCount val="11"/>
                <c:pt idx="2" formatCode="0.0">
                  <c:v>46.992333333333335</c:v>
                </c:pt>
                <c:pt idx="3" formatCode="0.0">
                  <c:v>47.708333333333336</c:v>
                </c:pt>
                <c:pt idx="4" formatCode="0.0">
                  <c:v>48.295000000000009</c:v>
                </c:pt>
                <c:pt idx="5" formatCode="0.0">
                  <c:v>48.744333333333337</c:v>
                </c:pt>
                <c:pt idx="6" formatCode="0.0">
                  <c:v>49.156666666666666</c:v>
                </c:pt>
                <c:pt idx="7" formatCode="0.0">
                  <c:v>49.675666666666665</c:v>
                </c:pt>
                <c:pt idx="8" formatCode="0.0">
                  <c:v>50.104333333333329</c:v>
                </c:pt>
                <c:pt idx="9" formatCode="0.0">
                  <c:v>50.511000000000003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78-4DCB-B436-987D8E46B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21120"/>
        <c:axId val="231222656"/>
      </c:lineChart>
      <c:catAx>
        <c:axId val="231221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22656"/>
        <c:crosses val="autoZero"/>
        <c:auto val="1"/>
        <c:lblAlgn val="ctr"/>
        <c:lblOffset val="100"/>
        <c:noMultiLvlLbl val="0"/>
      </c:catAx>
      <c:valAx>
        <c:axId val="2312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2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</a:t>
            </a:r>
            <a:r>
              <a:rPr lang="en-US" baseline="0"/>
              <a:t>e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Income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'AM &amp; SMA'!$E$30:$E$39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'AM &amp; SMA'!$F$30:$F$39</c:f>
              <c:numCache>
                <c:formatCode>0.0</c:formatCode>
                <c:ptCount val="10"/>
                <c:pt idx="0">
                  <c:v>46.162999999999997</c:v>
                </c:pt>
                <c:pt idx="1">
                  <c:v>46.997999999999998</c:v>
                </c:pt>
                <c:pt idx="2">
                  <c:v>47.816000000000003</c:v>
                </c:pt>
                <c:pt idx="3">
                  <c:v>48.311</c:v>
                </c:pt>
                <c:pt idx="4">
                  <c:v>48.758000000000003</c:v>
                </c:pt>
                <c:pt idx="5">
                  <c:v>49.164000000000001</c:v>
                </c:pt>
                <c:pt idx="6">
                  <c:v>49.548000000000002</c:v>
                </c:pt>
                <c:pt idx="7">
                  <c:v>50.314999999999998</c:v>
                </c:pt>
                <c:pt idx="8">
                  <c:v>50.45</c:v>
                </c:pt>
                <c:pt idx="9">
                  <c:v>50.768000000000001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E-4067-987F-047D7B4EF385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'AM &amp; SMA'!$E$30:$E$39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'AM &amp; SMA'!$G$30:$G$39</c:f>
              <c:numCache>
                <c:formatCode>0.0</c:formatCode>
                <c:ptCount val="10"/>
                <c:pt idx="0">
                  <c:v>48.829100000000004</c:v>
                </c:pt>
                <c:pt idx="1">
                  <c:v>48.829100000000004</c:v>
                </c:pt>
                <c:pt idx="2">
                  <c:v>48.829100000000004</c:v>
                </c:pt>
                <c:pt idx="3">
                  <c:v>48.829100000000004</c:v>
                </c:pt>
                <c:pt idx="4">
                  <c:v>48.829100000000004</c:v>
                </c:pt>
                <c:pt idx="5">
                  <c:v>48.829100000000004</c:v>
                </c:pt>
                <c:pt idx="6">
                  <c:v>48.829100000000004</c:v>
                </c:pt>
                <c:pt idx="7">
                  <c:v>48.829100000000004</c:v>
                </c:pt>
                <c:pt idx="8">
                  <c:v>48.829100000000004</c:v>
                </c:pt>
                <c:pt idx="9">
                  <c:v>48.829100000000004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AE-4067-987F-047D7B4EF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745984"/>
        <c:axId val="231022592"/>
      </c:lineChart>
      <c:catAx>
        <c:axId val="23074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22592"/>
        <c:crosses val="autoZero"/>
        <c:auto val="1"/>
        <c:lblAlgn val="ctr"/>
        <c:lblOffset val="100"/>
        <c:noMultiLvlLbl val="0"/>
      </c:catAx>
      <c:valAx>
        <c:axId val="231022592"/>
        <c:scaling>
          <c:orientation val="minMax"/>
          <c:max val="51"/>
          <c:min val="4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4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 Method'!$D$51</c:f>
              <c:strCache>
                <c:ptCount val="1"/>
                <c:pt idx="0">
                  <c:v>Value ( Yt)</c:v>
                </c:pt>
              </c:strCache>
            </c:strRef>
          </c:tx>
          <c:marker>
            <c:symbol val="none"/>
          </c:marker>
          <c:val>
            <c:numRef>
              <c:f>'Moving Average Method'!$D$52:$D$66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D-4278-80D5-AE8AA1EAFFDF}"/>
            </c:ext>
          </c:extLst>
        </c:ser>
        <c:ser>
          <c:idx val="1"/>
          <c:order val="1"/>
          <c:tx>
            <c:strRef>
              <c:f>'Moving Average Method'!$E$51</c:f>
              <c:strCache>
                <c:ptCount val="1"/>
                <c:pt idx="0">
                  <c:v>Forecast ( Trend Value )</c:v>
                </c:pt>
              </c:strCache>
            </c:strRef>
          </c:tx>
          <c:marker>
            <c:symbol val="none"/>
          </c:marker>
          <c:val>
            <c:numRef>
              <c:f>'Moving Average Method'!$E$52:$E$66</c:f>
              <c:numCache>
                <c:formatCode>General</c:formatCode>
                <c:ptCount val="15"/>
                <c:pt idx="2">
                  <c:v>7.1999999999999993</c:v>
                </c:pt>
                <c:pt idx="3">
                  <c:v>15.2</c:v>
                </c:pt>
                <c:pt idx="4">
                  <c:v>14.1</c:v>
                </c:pt>
                <c:pt idx="5">
                  <c:v>15.799999999999999</c:v>
                </c:pt>
                <c:pt idx="6">
                  <c:v>19.5</c:v>
                </c:pt>
                <c:pt idx="7">
                  <c:v>22.1</c:v>
                </c:pt>
                <c:pt idx="8">
                  <c:v>39.699999999999996</c:v>
                </c:pt>
                <c:pt idx="9">
                  <c:v>42.199999999999996</c:v>
                </c:pt>
                <c:pt idx="10">
                  <c:v>51</c:v>
                </c:pt>
                <c:pt idx="11">
                  <c:v>65.900000000000006</c:v>
                </c:pt>
                <c:pt idx="12">
                  <c:v>64.099999999999994</c:v>
                </c:pt>
                <c:pt idx="13">
                  <c:v>70.5</c:v>
                </c:pt>
                <c:pt idx="14">
                  <c:v>81.3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D-4278-80D5-AE8AA1EAF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07680"/>
        <c:axId val="231209216"/>
      </c:lineChart>
      <c:catAx>
        <c:axId val="23120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31209216"/>
        <c:crosses val="autoZero"/>
        <c:auto val="1"/>
        <c:lblAlgn val="ctr"/>
        <c:lblOffset val="100"/>
        <c:noMultiLvlLbl val="0"/>
      </c:catAx>
      <c:valAx>
        <c:axId val="23120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207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 Method'!$D$3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'Moving Average Method'!$D$4:$D$18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C-471E-87CF-984BC63F0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912096"/>
        <c:axId val="431911440"/>
      </c:lineChart>
      <c:catAx>
        <c:axId val="43191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11440"/>
        <c:crosses val="autoZero"/>
        <c:auto val="1"/>
        <c:lblAlgn val="ctr"/>
        <c:lblOffset val="100"/>
        <c:noMultiLvlLbl val="0"/>
      </c:catAx>
      <c:valAx>
        <c:axId val="4319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1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Data Vs Forecast M=3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 Method'!$D$3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'Moving Average Method'!$D$4:$D$18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2-4CC4-A950-5099DCF77137}"/>
            </c:ext>
          </c:extLst>
        </c:ser>
        <c:ser>
          <c:idx val="1"/>
          <c:order val="1"/>
          <c:tx>
            <c:strRef>
              <c:f>'Moving Average Method'!$E$3</c:f>
              <c:strCache>
                <c:ptCount val="1"/>
                <c:pt idx="0">
                  <c:v>Forecast ( Trend Value 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'Moving Average Method'!$E$4:$E$18</c:f>
              <c:numCache>
                <c:formatCode>General</c:formatCode>
                <c:ptCount val="15"/>
                <c:pt idx="2" formatCode="0.00">
                  <c:v>5.666666666666667</c:v>
                </c:pt>
                <c:pt idx="3" formatCode="0.00">
                  <c:v>11.333333333333334</c:v>
                </c:pt>
                <c:pt idx="4" formatCode="0.00">
                  <c:v>13.666666666666666</c:v>
                </c:pt>
                <c:pt idx="5" formatCode="0.00">
                  <c:v>16.333333333333332</c:v>
                </c:pt>
                <c:pt idx="6" formatCode="0.00">
                  <c:v>17</c:v>
                </c:pt>
                <c:pt idx="7" formatCode="0.00">
                  <c:v>20.666666666666668</c:v>
                </c:pt>
                <c:pt idx="8" formatCode="0.00">
                  <c:v>32</c:v>
                </c:pt>
                <c:pt idx="9" formatCode="0.00">
                  <c:v>38.333333333333336</c:v>
                </c:pt>
                <c:pt idx="10" formatCode="0.00">
                  <c:v>49.333333333333336</c:v>
                </c:pt>
                <c:pt idx="11" formatCode="0.00">
                  <c:v>57.333333333333336</c:v>
                </c:pt>
                <c:pt idx="12" formatCode="0.00">
                  <c:v>63.666666666666664</c:v>
                </c:pt>
                <c:pt idx="13" formatCode="0.00">
                  <c:v>70</c:v>
                </c:pt>
                <c:pt idx="14" formatCode="0.00">
                  <c:v>74.333333333333329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2-4CC4-A950-5099DCF77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903263"/>
        <c:axId val="1210920319"/>
      </c:lineChart>
      <c:catAx>
        <c:axId val="1210903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20319"/>
        <c:crosses val="autoZero"/>
        <c:auto val="1"/>
        <c:lblAlgn val="ctr"/>
        <c:lblOffset val="100"/>
        <c:noMultiLvlLbl val="0"/>
      </c:catAx>
      <c:valAx>
        <c:axId val="121092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0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Data Vs Forecast M=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 Method'!$P$3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'Moving Average Method'!$P$4:$P$18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F-460B-92AB-5E77E4CF7245}"/>
            </c:ext>
          </c:extLst>
        </c:ser>
        <c:ser>
          <c:idx val="1"/>
          <c:order val="1"/>
          <c:tx>
            <c:strRef>
              <c:f>'Moving Average Method'!$Q$3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'Moving Average Method'!$Q$4:$Q$18</c:f>
              <c:numCache>
                <c:formatCode>General</c:formatCode>
                <c:ptCount val="15"/>
                <c:pt idx="4" formatCode="0.00">
                  <c:v>9.8000000000000007</c:v>
                </c:pt>
                <c:pt idx="5" formatCode="0.00">
                  <c:v>12.6</c:v>
                </c:pt>
                <c:pt idx="6" formatCode="0.00">
                  <c:v>16</c:v>
                </c:pt>
                <c:pt idx="7" formatCode="0.00">
                  <c:v>18.8</c:v>
                </c:pt>
                <c:pt idx="8" formatCode="0.00">
                  <c:v>25</c:v>
                </c:pt>
                <c:pt idx="9" formatCode="0.00">
                  <c:v>30.8</c:v>
                </c:pt>
                <c:pt idx="10" formatCode="0.00">
                  <c:v>38.6</c:v>
                </c:pt>
                <c:pt idx="11" formatCode="0.00">
                  <c:v>49.2</c:v>
                </c:pt>
                <c:pt idx="12" formatCode="0.00">
                  <c:v>56.6</c:v>
                </c:pt>
                <c:pt idx="13" formatCode="0.00">
                  <c:v>61.4</c:v>
                </c:pt>
                <c:pt idx="14" formatCode="0.00">
                  <c:v>70.8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F-460B-92AB-5E77E4CF7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088527"/>
        <c:axId val="1315076463"/>
      </c:lineChart>
      <c:catAx>
        <c:axId val="1315088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076463"/>
        <c:crosses val="autoZero"/>
        <c:auto val="1"/>
        <c:lblAlgn val="ctr"/>
        <c:lblOffset val="100"/>
        <c:noMultiLvlLbl val="0"/>
      </c:catAx>
      <c:valAx>
        <c:axId val="131507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08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1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493224</xdr:colOff>
      <xdr:row>0</xdr:row>
      <xdr:rowOff>105567</xdr:rowOff>
    </xdr:from>
    <xdr:to>
      <xdr:col>11</xdr:col>
      <xdr:colOff>199441</xdr:colOff>
      <xdr:row>15</xdr:row>
      <xdr:rowOff>9131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484312</xdr:colOff>
      <xdr:row>1</xdr:row>
      <xdr:rowOff>33957</xdr:rowOff>
    </xdr:from>
    <xdr:to>
      <xdr:col>22</xdr:col>
      <xdr:colOff>164976</xdr:colOff>
      <xdr:row>15</xdr:row>
      <xdr:rowOff>135318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114299</xdr:rowOff>
    </xdr:from>
    <xdr:to>
      <xdr:col>15</xdr:col>
      <xdr:colOff>28575</xdr:colOff>
      <xdr:row>19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310910</xdr:colOff>
      <xdr:row>0</xdr:row>
      <xdr:rowOff>0</xdr:rowOff>
    </xdr:from>
    <xdr:to>
      <xdr:col>13</xdr:col>
      <xdr:colOff>4603</xdr:colOff>
      <xdr:row>14</xdr:row>
      <xdr:rowOff>63737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201501</xdr:colOff>
      <xdr:row>0</xdr:row>
      <xdr:rowOff>96537</xdr:rowOff>
    </xdr:from>
    <xdr:to>
      <xdr:col>8</xdr:col>
      <xdr:colOff>590261</xdr:colOff>
      <xdr:row>14</xdr:row>
      <xdr:rowOff>160274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222565</xdr:colOff>
      <xdr:row>0</xdr:row>
      <xdr:rowOff>99022</xdr:rowOff>
    </xdr:from>
    <xdr:to>
      <xdr:col>9</xdr:col>
      <xdr:colOff>536607</xdr:colOff>
      <xdr:row>15</xdr:row>
      <xdr:rowOff>13014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122281</xdr:colOff>
      <xdr:row>7</xdr:row>
      <xdr:rowOff>6436</xdr:rowOff>
    </xdr:from>
    <xdr:to>
      <xdr:col>6</xdr:col>
      <xdr:colOff>534172</xdr:colOff>
      <xdr:row>10</xdr:row>
      <xdr:rowOff>6436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8442ED-1480-49AF-B456-96E8E3361E9A}"/>
            </a:ext>
          </a:extLst>
        </xdr:cNvPr>
        <xdr:cNvSpPr/>
      </xdr:nvSpPr>
      <xdr:spPr>
        <a:xfrm>
          <a:off x="4369916" y="1357956"/>
          <a:ext cx="411891" cy="5792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525678</xdr:colOff>
      <xdr:row>5</xdr:row>
      <xdr:rowOff>42991</xdr:rowOff>
    </xdr:from>
    <xdr:to>
      <xdr:col>8</xdr:col>
      <xdr:colOff>326167</xdr:colOff>
      <xdr:row>8</xdr:row>
      <xdr:rowOff>42991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1D6A4CE-7A37-492F-BC19-7B930E67E9FF}"/>
            </a:ext>
          </a:extLst>
        </xdr:cNvPr>
        <xdr:cNvSpPr/>
      </xdr:nvSpPr>
      <xdr:spPr>
        <a:xfrm>
          <a:off x="5384715" y="1008363"/>
          <a:ext cx="411891" cy="5792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114229</xdr:colOff>
      <xdr:row>29</xdr:row>
      <xdr:rowOff>7684</xdr:rowOff>
    </xdr:from>
    <xdr:to>
      <xdr:col>10</xdr:col>
      <xdr:colOff>1187810</xdr:colOff>
      <xdr:row>42</xdr:row>
      <xdr:rowOff>36602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120139</xdr:colOff>
      <xdr:row>1</xdr:row>
      <xdr:rowOff>47625</xdr:rowOff>
    </xdr:from>
    <xdr:to>
      <xdr:col>12</xdr:col>
      <xdr:colOff>3174856</xdr:colOff>
      <xdr:row>15</xdr:row>
      <xdr:rowOff>109171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44</xdr:row>
      <xdr:rowOff>170158</xdr:rowOff>
    </xdr:from>
    <xdr:to>
      <xdr:col>10</xdr:col>
      <xdr:colOff>1293140</xdr:colOff>
      <xdr:row>58</xdr:row>
      <xdr:rowOff>193083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47625</xdr:colOff>
      <xdr:row>29</xdr:row>
      <xdr:rowOff>87312</xdr:rowOff>
    </xdr:from>
    <xdr:to>
      <xdr:col>14</xdr:col>
      <xdr:colOff>510019</xdr:colOff>
      <xdr:row>42</xdr:row>
      <xdr:rowOff>116230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11940F-F866-40B6-A610-B6CF52260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28</xdr:row>
      <xdr:rowOff>66675</xdr:rowOff>
    </xdr:from>
    <xdr:to>
      <xdr:col>19</xdr:col>
      <xdr:colOff>390525</xdr:colOff>
      <xdr:row>42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85536</xdr:colOff>
      <xdr:row>46</xdr:row>
      <xdr:rowOff>96207</xdr:rowOff>
    </xdr:from>
    <xdr:to>
      <xdr:col>5</xdr:col>
      <xdr:colOff>328718</xdr:colOff>
      <xdr:row>49</xdr:row>
      <xdr:rowOff>95251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2074" y="8917822"/>
          <a:ext cx="1730548" cy="585198"/>
        </a:xfrm>
        <a:prstGeom prst="rect">
          <a:avLst/>
        </a:prstGeom>
      </xdr:spPr>
    </xdr:pic>
    <xdr:clientData/>
  </xdr:twoCellAnchor>
  <xdr:twoCellAnchor editAs="oneCell">
    <xdr:from>
      <xdr:col>5</xdr:col>
      <xdr:colOff>901212</xdr:colOff>
      <xdr:row>46</xdr:row>
      <xdr:rowOff>163065</xdr:rowOff>
    </xdr:from>
    <xdr:to>
      <xdr:col>7</xdr:col>
      <xdr:colOff>656136</xdr:colOff>
      <xdr:row>48</xdr:row>
      <xdr:rowOff>139212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5308" y="8984680"/>
          <a:ext cx="1901712" cy="364474"/>
        </a:xfrm>
        <a:prstGeom prst="rect">
          <a:avLst/>
        </a:prstGeom>
      </xdr:spPr>
    </xdr:pic>
    <xdr:clientData/>
  </xdr:twoCellAnchor>
  <xdr:twoCellAnchor>
    <xdr:from>
      <xdr:col>7</xdr:col>
      <xdr:colOff>234461</xdr:colOff>
      <xdr:row>3</xdr:row>
      <xdr:rowOff>109903</xdr:rowOff>
    </xdr:from>
    <xdr:to>
      <xdr:col>9</xdr:col>
      <xdr:colOff>696058</xdr:colOff>
      <xdr:row>13</xdr:row>
      <xdr:rowOff>117231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747259</xdr:colOff>
      <xdr:row>2</xdr:row>
      <xdr:rowOff>74159</xdr:rowOff>
    </xdr:from>
    <xdr:to>
      <xdr:col>13</xdr:col>
      <xdr:colOff>1146402</xdr:colOff>
      <xdr:row>16</xdr:row>
      <xdr:rowOff>118609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BD6E0-3DBF-4AF2-8F4D-C8B3F41B4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168956</xdr:colOff>
      <xdr:row>5</xdr:row>
      <xdr:rowOff>187551</xdr:rowOff>
    </xdr:from>
    <xdr:to>
      <xdr:col>28</xdr:col>
      <xdr:colOff>284616</xdr:colOff>
      <xdr:row>20</xdr:row>
      <xdr:rowOff>39233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15085-ABE3-4DA5-8DBE-997E54043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opLeftCell="K1" zoomScale="130" zoomScaleNormal="130" workbookViewId="0">
      <selection activeCell="M1" sqref="M1:M6"/>
    </sheetView>
  </sheetViews>
  <sheetFormatPr defaultRowHeight="15"/>
  <cols>
    <col min="2" max="2" width="7.28515625" bestFit="1" customWidth="1"/>
    <col min="3" max="3" width="6.28515625" bestFit="1" customWidth="1"/>
    <col min="13" max="13" width="8.42578125" bestFit="1" customWidth="1"/>
    <col min="14" max="14" width="15.7109375" bestFit="1" customWidth="1"/>
  </cols>
  <sheetData>
    <row r="1" spans="2:14">
      <c r="B1" t="s">
        <v>19</v>
      </c>
      <c r="C1" t="s">
        <v>20</v>
      </c>
      <c r="M1" t="s">
        <v>21</v>
      </c>
      <c r="N1" t="s">
        <v>22</v>
      </c>
    </row>
    <row r="2" spans="2:14">
      <c r="B2" s="15">
        <v>43891</v>
      </c>
      <c r="C2">
        <v>40000</v>
      </c>
      <c r="M2">
        <v>1</v>
      </c>
      <c r="N2">
        <v>48000</v>
      </c>
    </row>
    <row r="3" spans="2:14">
      <c r="B3" s="15">
        <v>43892</v>
      </c>
      <c r="C3">
        <v>41000</v>
      </c>
      <c r="M3">
        <v>2</v>
      </c>
      <c r="N3">
        <v>45000</v>
      </c>
    </row>
    <row r="4" spans="2:14">
      <c r="B4" s="15">
        <v>43893</v>
      </c>
      <c r="C4">
        <v>42200</v>
      </c>
      <c r="M4">
        <v>3</v>
      </c>
      <c r="N4">
        <v>40000</v>
      </c>
    </row>
    <row r="5" spans="2:14">
      <c r="B5" s="15">
        <v>43894</v>
      </c>
      <c r="C5">
        <v>42500</v>
      </c>
      <c r="M5">
        <v>4</v>
      </c>
      <c r="N5">
        <v>30000</v>
      </c>
    </row>
    <row r="6" spans="2:14">
      <c r="B6" s="15">
        <v>43895</v>
      </c>
      <c r="C6">
        <v>43000</v>
      </c>
      <c r="M6">
        <v>5</v>
      </c>
      <c r="N6">
        <v>25000</v>
      </c>
    </row>
    <row r="7" spans="2:14">
      <c r="B7" s="15">
        <v>43896</v>
      </c>
      <c r="C7">
        <v>44000</v>
      </c>
    </row>
    <row r="8" spans="2:14">
      <c r="B8" s="15">
        <v>43897</v>
      </c>
      <c r="C8">
        <v>45000</v>
      </c>
    </row>
    <row r="9" spans="2:14">
      <c r="B9" s="15">
        <v>43898</v>
      </c>
      <c r="C9">
        <v>46200</v>
      </c>
    </row>
    <row r="10" spans="2:14">
      <c r="B10" s="15">
        <v>43899</v>
      </c>
      <c r="C10">
        <v>46300</v>
      </c>
    </row>
    <row r="11" spans="2:14">
      <c r="B11" s="15">
        <v>43900</v>
      </c>
      <c r="C11">
        <v>46400</v>
      </c>
    </row>
    <row r="12" spans="2:14">
      <c r="B12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22"/>
  <sheetViews>
    <sheetView topLeftCell="B5" zoomScale="130" zoomScaleNormal="130" workbookViewId="0">
      <selection activeCell="P11" sqref="P11"/>
    </sheetView>
  </sheetViews>
  <sheetFormatPr defaultRowHeight="15"/>
  <cols>
    <col min="3" max="3" width="5.42578125" bestFit="1" customWidth="1"/>
    <col min="4" max="4" width="14.85546875" bestFit="1" customWidth="1"/>
    <col min="5" max="5" width="6.140625" bestFit="1" customWidth="1"/>
    <col min="6" max="6" width="6.28515625" bestFit="1" customWidth="1"/>
  </cols>
  <sheetData>
    <row r="2" spans="3:5">
      <c r="C2" s="29" t="s">
        <v>9</v>
      </c>
      <c r="D2" s="29" t="s">
        <v>182</v>
      </c>
      <c r="E2" s="29" t="s">
        <v>12</v>
      </c>
    </row>
    <row r="3" spans="3:5">
      <c r="C3" s="1">
        <v>2014</v>
      </c>
      <c r="D3" s="1">
        <v>1</v>
      </c>
      <c r="E3" s="1">
        <v>22</v>
      </c>
    </row>
    <row r="4" spans="3:5">
      <c r="C4" s="1"/>
      <c r="D4" s="1">
        <v>2</v>
      </c>
      <c r="E4" s="1">
        <v>25</v>
      </c>
    </row>
    <row r="5" spans="3:5">
      <c r="C5" s="1"/>
      <c r="D5" s="1">
        <v>3</v>
      </c>
      <c r="E5" s="1">
        <v>44</v>
      </c>
    </row>
    <row r="6" spans="3:5">
      <c r="C6" s="1"/>
      <c r="D6" s="1">
        <v>4</v>
      </c>
      <c r="E6" s="1">
        <v>30</v>
      </c>
    </row>
    <row r="7" spans="3:5">
      <c r="C7" s="1">
        <v>2015</v>
      </c>
      <c r="D7" s="1">
        <v>1</v>
      </c>
      <c r="E7" s="1">
        <v>25</v>
      </c>
    </row>
    <row r="8" spans="3:5">
      <c r="C8" s="1"/>
      <c r="D8" s="1">
        <v>2</v>
      </c>
      <c r="E8" s="1">
        <v>26</v>
      </c>
    </row>
    <row r="9" spans="3:5">
      <c r="C9" s="1"/>
      <c r="D9" s="1">
        <v>3</v>
      </c>
      <c r="E9" s="1">
        <v>46</v>
      </c>
    </row>
    <row r="10" spans="3:5">
      <c r="C10" s="1"/>
      <c r="D10" s="1">
        <v>4</v>
      </c>
      <c r="E10" s="1">
        <v>31</v>
      </c>
    </row>
    <row r="11" spans="3:5">
      <c r="C11" s="1">
        <v>2016</v>
      </c>
      <c r="D11" s="1">
        <v>1</v>
      </c>
      <c r="E11" s="1">
        <v>28</v>
      </c>
    </row>
    <row r="12" spans="3:5">
      <c r="C12" s="1"/>
      <c r="D12" s="1">
        <v>2</v>
      </c>
      <c r="E12" s="1">
        <v>31</v>
      </c>
    </row>
    <row r="13" spans="3:5">
      <c r="C13" s="1"/>
      <c r="D13" s="1">
        <v>3</v>
      </c>
      <c r="E13" s="1">
        <v>49</v>
      </c>
    </row>
    <row r="14" spans="3:5">
      <c r="C14" s="1"/>
      <c r="D14" s="1">
        <v>4</v>
      </c>
      <c r="E14" s="1">
        <v>35</v>
      </c>
    </row>
    <row r="15" spans="3:5">
      <c r="C15" s="1">
        <v>2017</v>
      </c>
      <c r="D15" s="1">
        <v>1</v>
      </c>
      <c r="E15" s="1">
        <v>30</v>
      </c>
    </row>
    <row r="16" spans="3:5">
      <c r="C16" s="1"/>
      <c r="D16" s="1">
        <v>2</v>
      </c>
      <c r="E16" s="1">
        <v>34</v>
      </c>
    </row>
    <row r="17" spans="3:5">
      <c r="C17" s="1"/>
      <c r="D17" s="1">
        <v>3</v>
      </c>
      <c r="E17" s="1">
        <v>54</v>
      </c>
    </row>
    <row r="18" spans="3:5">
      <c r="C18" s="1"/>
      <c r="D18" s="1">
        <v>4</v>
      </c>
      <c r="E18" s="1">
        <v>42</v>
      </c>
    </row>
    <row r="19" spans="3:5">
      <c r="C19" s="1">
        <v>2018</v>
      </c>
      <c r="D19" s="1">
        <v>1</v>
      </c>
      <c r="E19" s="1"/>
    </row>
    <row r="20" spans="3:5">
      <c r="C20" s="1"/>
      <c r="D20" s="1">
        <v>2</v>
      </c>
      <c r="E20" s="1"/>
    </row>
    <row r="21" spans="3:5">
      <c r="C21" s="1"/>
      <c r="D21" s="1">
        <v>3</v>
      </c>
      <c r="E21" s="1"/>
    </row>
    <row r="22" spans="3:5">
      <c r="C22" s="1"/>
      <c r="D22" s="1">
        <v>4</v>
      </c>
      <c r="E2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5"/>
  <sheetViews>
    <sheetView topLeftCell="J3" zoomScale="163" zoomScaleNormal="145" workbookViewId="0">
      <selection activeCell="E5" sqref="E5"/>
    </sheetView>
  </sheetViews>
  <sheetFormatPr defaultRowHeight="15"/>
  <cols>
    <col min="5" max="5" width="26.28515625" bestFit="1" customWidth="1"/>
  </cols>
  <sheetData>
    <row r="1" spans="2:5">
      <c r="B1" t="s">
        <v>11</v>
      </c>
      <c r="C1" t="s">
        <v>12</v>
      </c>
    </row>
    <row r="2" spans="2:5">
      <c r="B2" s="14">
        <v>43101</v>
      </c>
      <c r="C2">
        <v>136</v>
      </c>
    </row>
    <row r="3" spans="2:5">
      <c r="B3" s="14">
        <v>43132</v>
      </c>
      <c r="C3">
        <v>139</v>
      </c>
      <c r="E3" t="s">
        <v>18</v>
      </c>
    </row>
    <row r="4" spans="2:5">
      <c r="B4" s="14">
        <v>43160</v>
      </c>
      <c r="C4">
        <v>119</v>
      </c>
    </row>
    <row r="5" spans="2:5">
      <c r="B5" s="14">
        <v>43191</v>
      </c>
      <c r="C5">
        <v>136</v>
      </c>
    </row>
    <row r="6" spans="2:5">
      <c r="B6" s="14">
        <v>43221</v>
      </c>
      <c r="C6">
        <v>131</v>
      </c>
    </row>
    <row r="7" spans="2:5">
      <c r="B7" s="14">
        <v>43252</v>
      </c>
      <c r="C7">
        <v>131</v>
      </c>
    </row>
    <row r="8" spans="2:5">
      <c r="B8" s="14">
        <v>43282</v>
      </c>
      <c r="C8">
        <v>125</v>
      </c>
    </row>
    <row r="9" spans="2:5">
      <c r="B9" s="14">
        <v>43313</v>
      </c>
      <c r="C9">
        <v>114</v>
      </c>
    </row>
    <row r="10" spans="2:5">
      <c r="B10" s="14">
        <v>43344</v>
      </c>
      <c r="C10">
        <v>150</v>
      </c>
    </row>
    <row r="11" spans="2:5">
      <c r="B11" s="14">
        <v>43374</v>
      </c>
      <c r="C11">
        <v>160</v>
      </c>
    </row>
    <row r="12" spans="2:5">
      <c r="B12" s="14">
        <v>43405</v>
      </c>
      <c r="C12">
        <v>116</v>
      </c>
    </row>
    <row r="13" spans="2:5">
      <c r="B13" s="14">
        <v>43435</v>
      </c>
      <c r="C13">
        <v>400</v>
      </c>
    </row>
    <row r="14" spans="2:5">
      <c r="B14" s="14">
        <v>43466</v>
      </c>
      <c r="C14">
        <v>134</v>
      </c>
    </row>
    <row r="15" spans="2:5">
      <c r="B15" s="14">
        <v>43497</v>
      </c>
      <c r="C15">
        <v>109</v>
      </c>
    </row>
    <row r="16" spans="2:5">
      <c r="B16" s="14">
        <v>43525</v>
      </c>
      <c r="C16">
        <v>119</v>
      </c>
    </row>
    <row r="17" spans="2:3">
      <c r="B17" s="14">
        <v>43556</v>
      </c>
      <c r="C17">
        <v>120</v>
      </c>
    </row>
    <row r="18" spans="2:3">
      <c r="B18" s="14">
        <v>43586</v>
      </c>
      <c r="C18">
        <v>145</v>
      </c>
    </row>
    <row r="19" spans="2:3">
      <c r="B19" s="14">
        <v>43617</v>
      </c>
      <c r="C19">
        <v>119</v>
      </c>
    </row>
    <row r="20" spans="2:3">
      <c r="B20" s="14">
        <v>43647</v>
      </c>
      <c r="C20">
        <v>138</v>
      </c>
    </row>
    <row r="21" spans="2:3">
      <c r="B21" s="14">
        <v>43678</v>
      </c>
      <c r="C21">
        <v>100</v>
      </c>
    </row>
    <row r="22" spans="2:3">
      <c r="B22" s="14">
        <v>43709</v>
      </c>
      <c r="C22">
        <v>108</v>
      </c>
    </row>
    <row r="23" spans="2:3">
      <c r="B23" s="14">
        <v>43739</v>
      </c>
      <c r="C23">
        <v>103</v>
      </c>
    </row>
    <row r="24" spans="2:3">
      <c r="B24" s="14">
        <v>43770</v>
      </c>
      <c r="C24">
        <v>139</v>
      </c>
    </row>
    <row r="25" spans="2:3">
      <c r="B25" s="14">
        <v>43800</v>
      </c>
      <c r="C25">
        <v>450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opLeftCell="A4" zoomScale="145" zoomScaleNormal="145" workbookViewId="0">
      <selection activeCell="J6" sqref="J6"/>
    </sheetView>
  </sheetViews>
  <sheetFormatPr defaultRowHeight="15"/>
  <cols>
    <col min="4" max="4" width="26.28515625" bestFit="1" customWidth="1"/>
  </cols>
  <sheetData>
    <row r="1" spans="1:4">
      <c r="A1" t="s">
        <v>11</v>
      </c>
      <c r="B1" t="s">
        <v>12</v>
      </c>
    </row>
    <row r="2" spans="1:4">
      <c r="A2" s="14">
        <v>43101</v>
      </c>
      <c r="B2">
        <v>101</v>
      </c>
    </row>
    <row r="3" spans="1:4">
      <c r="A3" s="14">
        <v>43132</v>
      </c>
      <c r="B3">
        <v>103</v>
      </c>
      <c r="D3" t="s">
        <v>18</v>
      </c>
    </row>
    <row r="4" spans="1:4">
      <c r="A4" s="14">
        <v>43160</v>
      </c>
      <c r="B4">
        <v>104</v>
      </c>
    </row>
    <row r="5" spans="1:4">
      <c r="A5" s="14">
        <v>43191</v>
      </c>
      <c r="B5">
        <v>101</v>
      </c>
    </row>
    <row r="6" spans="1:4">
      <c r="A6" s="14">
        <v>43221</v>
      </c>
      <c r="B6">
        <v>103</v>
      </c>
    </row>
    <row r="7" spans="1:4">
      <c r="A7" s="14">
        <v>43252</v>
      </c>
      <c r="B7">
        <v>104</v>
      </c>
    </row>
    <row r="8" spans="1:4">
      <c r="A8" s="14">
        <v>43282</v>
      </c>
      <c r="B8">
        <v>103</v>
      </c>
    </row>
    <row r="9" spans="1:4">
      <c r="A9" s="14">
        <v>43313</v>
      </c>
      <c r="B9">
        <v>102</v>
      </c>
    </row>
    <row r="10" spans="1:4">
      <c r="A10" s="14">
        <v>43344</v>
      </c>
      <c r="B10">
        <v>100</v>
      </c>
    </row>
    <row r="11" spans="1:4">
      <c r="A11" s="14">
        <v>43374</v>
      </c>
      <c r="B11">
        <v>105</v>
      </c>
    </row>
    <row r="12" spans="1:4">
      <c r="A12" s="14">
        <v>43405</v>
      </c>
      <c r="B12">
        <v>102</v>
      </c>
    </row>
    <row r="13" spans="1:4">
      <c r="A13" s="14">
        <v>43435</v>
      </c>
      <c r="B13">
        <v>104</v>
      </c>
    </row>
    <row r="14" spans="1:4">
      <c r="A14" s="14">
        <v>43466</v>
      </c>
      <c r="B14">
        <v>105</v>
      </c>
    </row>
    <row r="15" spans="1:4">
      <c r="A15" s="14">
        <v>43497</v>
      </c>
      <c r="B15">
        <v>100</v>
      </c>
    </row>
    <row r="16" spans="1:4">
      <c r="A16" s="14">
        <v>43525</v>
      </c>
      <c r="B16">
        <v>100</v>
      </c>
    </row>
    <row r="17" spans="1:2">
      <c r="A17" s="14">
        <v>43556</v>
      </c>
      <c r="B17">
        <v>101</v>
      </c>
    </row>
    <row r="18" spans="1:2">
      <c r="A18" s="14">
        <v>43586</v>
      </c>
      <c r="B18">
        <v>104</v>
      </c>
    </row>
    <row r="19" spans="1:2">
      <c r="A19" s="14">
        <v>43617</v>
      </c>
      <c r="B19">
        <v>105</v>
      </c>
    </row>
    <row r="20" spans="1:2">
      <c r="A20" s="14">
        <v>43647</v>
      </c>
      <c r="B20">
        <v>101</v>
      </c>
    </row>
    <row r="21" spans="1:2">
      <c r="A21" s="14">
        <v>43678</v>
      </c>
      <c r="B21">
        <v>105</v>
      </c>
    </row>
    <row r="22" spans="1:2">
      <c r="A22" s="14">
        <v>43709</v>
      </c>
      <c r="B22">
        <v>105</v>
      </c>
    </row>
    <row r="23" spans="1:2">
      <c r="A23" s="14">
        <v>43739</v>
      </c>
      <c r="B23">
        <v>101</v>
      </c>
    </row>
    <row r="24" spans="1:2">
      <c r="A24" s="14">
        <v>43770</v>
      </c>
      <c r="B24">
        <v>104</v>
      </c>
    </row>
    <row r="25" spans="1:2">
      <c r="A25" s="14">
        <v>43800</v>
      </c>
      <c r="B25">
        <v>103</v>
      </c>
    </row>
    <row r="26" spans="1:2">
      <c r="A26" s="15">
        <v>43850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5"/>
  <sheetViews>
    <sheetView zoomScale="130" zoomScaleNormal="130" workbookViewId="0">
      <selection activeCell="L8" sqref="L8"/>
    </sheetView>
  </sheetViews>
  <sheetFormatPr defaultRowHeight="15"/>
  <cols>
    <col min="1" max="1" width="17.85546875" bestFit="1" customWidth="1"/>
    <col min="12" max="12" width="15.85546875" bestFit="1" customWidth="1"/>
  </cols>
  <sheetData>
    <row r="1" spans="1:12">
      <c r="A1" s="26" t="s">
        <v>10</v>
      </c>
      <c r="B1" t="s">
        <v>179</v>
      </c>
    </row>
    <row r="2" spans="1:12">
      <c r="A2" s="26" t="s">
        <v>35</v>
      </c>
      <c r="B2">
        <v>112</v>
      </c>
    </row>
    <row r="3" spans="1:12">
      <c r="A3" s="26" t="s">
        <v>36</v>
      </c>
      <c r="B3">
        <v>118</v>
      </c>
    </row>
    <row r="4" spans="1:12">
      <c r="A4" s="26" t="s">
        <v>37</v>
      </c>
      <c r="B4">
        <v>132</v>
      </c>
    </row>
    <row r="5" spans="1:12">
      <c r="A5" s="26" t="s">
        <v>38</v>
      </c>
      <c r="B5">
        <v>129</v>
      </c>
      <c r="L5" t="s">
        <v>207</v>
      </c>
    </row>
    <row r="6" spans="1:12">
      <c r="A6" s="26" t="s">
        <v>39</v>
      </c>
      <c r="B6">
        <v>121</v>
      </c>
      <c r="L6" t="s">
        <v>208</v>
      </c>
    </row>
    <row r="7" spans="1:12">
      <c r="A7" s="26" t="s">
        <v>40</v>
      </c>
      <c r="B7">
        <v>135</v>
      </c>
      <c r="L7" t="s">
        <v>209</v>
      </c>
    </row>
    <row r="8" spans="1:12">
      <c r="A8" s="26" t="s">
        <v>41</v>
      </c>
      <c r="B8">
        <v>148</v>
      </c>
    </row>
    <row r="9" spans="1:12">
      <c r="A9" s="26" t="s">
        <v>42</v>
      </c>
      <c r="B9">
        <v>148</v>
      </c>
    </row>
    <row r="10" spans="1:12">
      <c r="A10" s="26" t="s">
        <v>43</v>
      </c>
      <c r="B10">
        <v>136</v>
      </c>
    </row>
    <row r="11" spans="1:12">
      <c r="A11" s="26" t="s">
        <v>44</v>
      </c>
      <c r="B11">
        <v>119</v>
      </c>
    </row>
    <row r="12" spans="1:12">
      <c r="A12" s="26" t="s">
        <v>45</v>
      </c>
      <c r="B12">
        <v>104</v>
      </c>
    </row>
    <row r="13" spans="1:12">
      <c r="A13" s="26" t="s">
        <v>46</v>
      </c>
      <c r="B13">
        <v>118</v>
      </c>
    </row>
    <row r="14" spans="1:12">
      <c r="A14" s="26" t="s">
        <v>47</v>
      </c>
      <c r="B14">
        <v>115</v>
      </c>
    </row>
    <row r="15" spans="1:12">
      <c r="A15" s="26" t="s">
        <v>48</v>
      </c>
      <c r="B15">
        <v>126</v>
      </c>
    </row>
    <row r="16" spans="1:12">
      <c r="A16" s="26" t="s">
        <v>49</v>
      </c>
      <c r="B16">
        <v>141</v>
      </c>
    </row>
    <row r="17" spans="1:2">
      <c r="A17" s="26" t="s">
        <v>50</v>
      </c>
      <c r="B17">
        <v>135</v>
      </c>
    </row>
    <row r="18" spans="1:2">
      <c r="A18" s="26" t="s">
        <v>51</v>
      </c>
      <c r="B18">
        <v>125</v>
      </c>
    </row>
    <row r="19" spans="1:2">
      <c r="A19" s="26" t="s">
        <v>52</v>
      </c>
      <c r="B19">
        <v>149</v>
      </c>
    </row>
    <row r="20" spans="1:2">
      <c r="A20" s="26" t="s">
        <v>53</v>
      </c>
      <c r="B20">
        <v>170</v>
      </c>
    </row>
    <row r="21" spans="1:2">
      <c r="A21" s="26" t="s">
        <v>54</v>
      </c>
      <c r="B21">
        <v>170</v>
      </c>
    </row>
    <row r="22" spans="1:2">
      <c r="A22" s="26" t="s">
        <v>55</v>
      </c>
      <c r="B22">
        <v>158</v>
      </c>
    </row>
    <row r="23" spans="1:2">
      <c r="A23" s="26" t="s">
        <v>56</v>
      </c>
      <c r="B23">
        <v>133</v>
      </c>
    </row>
    <row r="24" spans="1:2">
      <c r="A24" s="26" t="s">
        <v>57</v>
      </c>
      <c r="B24">
        <v>114</v>
      </c>
    </row>
    <row r="25" spans="1:2">
      <c r="A25" s="26" t="s">
        <v>58</v>
      </c>
      <c r="B25">
        <v>140</v>
      </c>
    </row>
    <row r="26" spans="1:2">
      <c r="A26" s="26" t="s">
        <v>59</v>
      </c>
      <c r="B26">
        <v>145</v>
      </c>
    </row>
    <row r="27" spans="1:2">
      <c r="A27" s="26" t="s">
        <v>60</v>
      </c>
      <c r="B27">
        <v>150</v>
      </c>
    </row>
    <row r="28" spans="1:2">
      <c r="A28" s="26" t="s">
        <v>61</v>
      </c>
      <c r="B28">
        <v>178</v>
      </c>
    </row>
    <row r="29" spans="1:2">
      <c r="A29" s="26" t="s">
        <v>62</v>
      </c>
      <c r="B29">
        <v>163</v>
      </c>
    </row>
    <row r="30" spans="1:2">
      <c r="A30" s="26" t="s">
        <v>63</v>
      </c>
      <c r="B30">
        <v>172</v>
      </c>
    </row>
    <row r="31" spans="1:2">
      <c r="A31" s="26" t="s">
        <v>64</v>
      </c>
      <c r="B31">
        <v>178</v>
      </c>
    </row>
    <row r="32" spans="1:2">
      <c r="A32" s="26" t="s">
        <v>65</v>
      </c>
      <c r="B32">
        <v>199</v>
      </c>
    </row>
    <row r="33" spans="1:2">
      <c r="A33" s="26" t="s">
        <v>66</v>
      </c>
      <c r="B33">
        <v>199</v>
      </c>
    </row>
    <row r="34" spans="1:2">
      <c r="A34" s="26" t="s">
        <v>67</v>
      </c>
      <c r="B34">
        <v>184</v>
      </c>
    </row>
    <row r="35" spans="1:2">
      <c r="A35" s="26" t="s">
        <v>68</v>
      </c>
      <c r="B35">
        <v>162</v>
      </c>
    </row>
    <row r="36" spans="1:2">
      <c r="A36" s="26" t="s">
        <v>69</v>
      </c>
      <c r="B36">
        <v>146</v>
      </c>
    </row>
    <row r="37" spans="1:2">
      <c r="A37" s="26" t="s">
        <v>70</v>
      </c>
      <c r="B37">
        <v>166</v>
      </c>
    </row>
    <row r="38" spans="1:2">
      <c r="A38" s="26" t="s">
        <v>71</v>
      </c>
      <c r="B38">
        <v>171</v>
      </c>
    </row>
    <row r="39" spans="1:2">
      <c r="A39" s="26" t="s">
        <v>72</v>
      </c>
      <c r="B39">
        <v>180</v>
      </c>
    </row>
    <row r="40" spans="1:2">
      <c r="A40" s="26" t="s">
        <v>73</v>
      </c>
      <c r="B40">
        <v>193</v>
      </c>
    </row>
    <row r="41" spans="1:2">
      <c r="A41" s="26" t="s">
        <v>74</v>
      </c>
      <c r="B41">
        <v>181</v>
      </c>
    </row>
    <row r="42" spans="1:2">
      <c r="A42" s="26" t="s">
        <v>75</v>
      </c>
      <c r="B42">
        <v>183</v>
      </c>
    </row>
    <row r="43" spans="1:2">
      <c r="A43" s="26" t="s">
        <v>76</v>
      </c>
      <c r="B43">
        <v>218</v>
      </c>
    </row>
    <row r="44" spans="1:2">
      <c r="A44" s="26" t="s">
        <v>77</v>
      </c>
      <c r="B44">
        <v>230</v>
      </c>
    </row>
    <row r="45" spans="1:2">
      <c r="A45" s="26" t="s">
        <v>78</v>
      </c>
      <c r="B45">
        <v>242</v>
      </c>
    </row>
    <row r="46" spans="1:2">
      <c r="A46" s="26" t="s">
        <v>79</v>
      </c>
      <c r="B46">
        <v>209</v>
      </c>
    </row>
    <row r="47" spans="1:2">
      <c r="A47" s="26" t="s">
        <v>80</v>
      </c>
      <c r="B47">
        <v>191</v>
      </c>
    </row>
    <row r="48" spans="1:2">
      <c r="A48" s="26" t="s">
        <v>81</v>
      </c>
      <c r="B48">
        <v>172</v>
      </c>
    </row>
    <row r="49" spans="1:2">
      <c r="A49" s="26" t="s">
        <v>82</v>
      </c>
      <c r="B49">
        <v>194</v>
      </c>
    </row>
    <row r="50" spans="1:2">
      <c r="A50" s="26" t="s">
        <v>83</v>
      </c>
      <c r="B50">
        <v>196</v>
      </c>
    </row>
    <row r="51" spans="1:2">
      <c r="A51" s="26" t="s">
        <v>84</v>
      </c>
      <c r="B51">
        <v>196</v>
      </c>
    </row>
    <row r="52" spans="1:2">
      <c r="A52" s="26" t="s">
        <v>85</v>
      </c>
      <c r="B52">
        <v>236</v>
      </c>
    </row>
    <row r="53" spans="1:2">
      <c r="A53" s="26" t="s">
        <v>86</v>
      </c>
      <c r="B53">
        <v>235</v>
      </c>
    </row>
    <row r="54" spans="1:2">
      <c r="A54" s="26" t="s">
        <v>87</v>
      </c>
      <c r="B54">
        <v>229</v>
      </c>
    </row>
    <row r="55" spans="1:2">
      <c r="A55" s="26" t="s">
        <v>88</v>
      </c>
      <c r="B55">
        <v>243</v>
      </c>
    </row>
    <row r="56" spans="1:2">
      <c r="A56" s="26" t="s">
        <v>89</v>
      </c>
      <c r="B56">
        <v>264</v>
      </c>
    </row>
    <row r="57" spans="1:2">
      <c r="A57" s="26" t="s">
        <v>90</v>
      </c>
      <c r="B57">
        <v>272</v>
      </c>
    </row>
    <row r="58" spans="1:2">
      <c r="A58" s="26" t="s">
        <v>91</v>
      </c>
      <c r="B58">
        <v>237</v>
      </c>
    </row>
    <row r="59" spans="1:2">
      <c r="A59" s="26" t="s">
        <v>92</v>
      </c>
      <c r="B59">
        <v>211</v>
      </c>
    </row>
    <row r="60" spans="1:2">
      <c r="A60" s="26" t="s">
        <v>93</v>
      </c>
      <c r="B60">
        <v>180</v>
      </c>
    </row>
    <row r="61" spans="1:2">
      <c r="A61" s="26" t="s">
        <v>94</v>
      </c>
      <c r="B61">
        <v>201</v>
      </c>
    </row>
    <row r="62" spans="1:2">
      <c r="A62" s="26" t="s">
        <v>95</v>
      </c>
      <c r="B62">
        <v>204</v>
      </c>
    </row>
    <row r="63" spans="1:2">
      <c r="A63" s="26" t="s">
        <v>96</v>
      </c>
      <c r="B63">
        <v>188</v>
      </c>
    </row>
    <row r="64" spans="1:2">
      <c r="A64" s="26" t="s">
        <v>97</v>
      </c>
      <c r="B64">
        <v>235</v>
      </c>
    </row>
    <row r="65" spans="1:2">
      <c r="A65" s="26" t="s">
        <v>98</v>
      </c>
      <c r="B65">
        <v>227</v>
      </c>
    </row>
    <row r="66" spans="1:2">
      <c r="A66" s="26" t="s">
        <v>99</v>
      </c>
      <c r="B66">
        <v>234</v>
      </c>
    </row>
    <row r="67" spans="1:2">
      <c r="A67" s="26" t="s">
        <v>100</v>
      </c>
      <c r="B67">
        <v>264</v>
      </c>
    </row>
    <row r="68" spans="1:2">
      <c r="A68" s="26" t="s">
        <v>101</v>
      </c>
      <c r="B68">
        <v>302</v>
      </c>
    </row>
    <row r="69" spans="1:2">
      <c r="A69" s="26" t="s">
        <v>102</v>
      </c>
      <c r="B69">
        <v>293</v>
      </c>
    </row>
    <row r="70" spans="1:2">
      <c r="A70" s="26" t="s">
        <v>103</v>
      </c>
      <c r="B70">
        <v>259</v>
      </c>
    </row>
    <row r="71" spans="1:2">
      <c r="A71" s="26" t="s">
        <v>104</v>
      </c>
      <c r="B71">
        <v>229</v>
      </c>
    </row>
    <row r="72" spans="1:2">
      <c r="A72" s="26" t="s">
        <v>105</v>
      </c>
      <c r="B72">
        <v>203</v>
      </c>
    </row>
    <row r="73" spans="1:2">
      <c r="A73" s="26" t="s">
        <v>106</v>
      </c>
      <c r="B73">
        <v>229</v>
      </c>
    </row>
    <row r="74" spans="1:2">
      <c r="A74" s="26" t="s">
        <v>107</v>
      </c>
      <c r="B74">
        <v>242</v>
      </c>
    </row>
    <row r="75" spans="1:2">
      <c r="A75" s="26" t="s">
        <v>108</v>
      </c>
      <c r="B75">
        <v>233</v>
      </c>
    </row>
    <row r="76" spans="1:2">
      <c r="A76" s="26" t="s">
        <v>109</v>
      </c>
      <c r="B76">
        <v>267</v>
      </c>
    </row>
    <row r="77" spans="1:2">
      <c r="A77" s="26" t="s">
        <v>110</v>
      </c>
      <c r="B77">
        <v>269</v>
      </c>
    </row>
    <row r="78" spans="1:2">
      <c r="A78" s="26" t="s">
        <v>111</v>
      </c>
      <c r="B78">
        <v>270</v>
      </c>
    </row>
    <row r="79" spans="1:2">
      <c r="A79" s="26" t="s">
        <v>112</v>
      </c>
      <c r="B79">
        <v>315</v>
      </c>
    </row>
    <row r="80" spans="1:2">
      <c r="A80" s="26" t="s">
        <v>113</v>
      </c>
      <c r="B80">
        <v>364</v>
      </c>
    </row>
    <row r="81" spans="1:2">
      <c r="A81" s="26" t="s">
        <v>114</v>
      </c>
      <c r="B81">
        <v>347</v>
      </c>
    </row>
    <row r="82" spans="1:2">
      <c r="A82" s="26" t="s">
        <v>115</v>
      </c>
      <c r="B82">
        <v>312</v>
      </c>
    </row>
    <row r="83" spans="1:2">
      <c r="A83" s="26" t="s">
        <v>116</v>
      </c>
      <c r="B83">
        <v>274</v>
      </c>
    </row>
    <row r="84" spans="1:2">
      <c r="A84" s="26" t="s">
        <v>117</v>
      </c>
      <c r="B84">
        <v>237</v>
      </c>
    </row>
    <row r="85" spans="1:2">
      <c r="A85" s="26" t="s">
        <v>118</v>
      </c>
      <c r="B85">
        <v>278</v>
      </c>
    </row>
    <row r="86" spans="1:2">
      <c r="A86" s="26" t="s">
        <v>119</v>
      </c>
      <c r="B86">
        <v>284</v>
      </c>
    </row>
    <row r="87" spans="1:2">
      <c r="A87" s="26" t="s">
        <v>120</v>
      </c>
      <c r="B87">
        <v>277</v>
      </c>
    </row>
    <row r="88" spans="1:2">
      <c r="A88" s="26" t="s">
        <v>121</v>
      </c>
      <c r="B88">
        <v>317</v>
      </c>
    </row>
    <row r="89" spans="1:2">
      <c r="A89" s="26" t="s">
        <v>122</v>
      </c>
      <c r="B89">
        <v>313</v>
      </c>
    </row>
    <row r="90" spans="1:2">
      <c r="A90" s="26" t="s">
        <v>123</v>
      </c>
      <c r="B90">
        <v>318</v>
      </c>
    </row>
    <row r="91" spans="1:2">
      <c r="A91" s="26" t="s">
        <v>124</v>
      </c>
      <c r="B91">
        <v>374</v>
      </c>
    </row>
    <row r="92" spans="1:2">
      <c r="A92" s="26" t="s">
        <v>125</v>
      </c>
      <c r="B92">
        <v>413</v>
      </c>
    </row>
    <row r="93" spans="1:2">
      <c r="A93" s="26" t="s">
        <v>126</v>
      </c>
      <c r="B93">
        <v>405</v>
      </c>
    </row>
    <row r="94" spans="1:2">
      <c r="A94" s="26" t="s">
        <v>127</v>
      </c>
      <c r="B94">
        <v>355</v>
      </c>
    </row>
    <row r="95" spans="1:2">
      <c r="A95" s="26" t="s">
        <v>128</v>
      </c>
      <c r="B95">
        <v>306</v>
      </c>
    </row>
    <row r="96" spans="1:2">
      <c r="A96" s="26" t="s">
        <v>129</v>
      </c>
      <c r="B96">
        <v>271</v>
      </c>
    </row>
    <row r="97" spans="1:2">
      <c r="A97" s="26" t="s">
        <v>130</v>
      </c>
      <c r="B97">
        <v>306</v>
      </c>
    </row>
    <row r="98" spans="1:2">
      <c r="A98" s="26" t="s">
        <v>131</v>
      </c>
      <c r="B98">
        <v>315</v>
      </c>
    </row>
    <row r="99" spans="1:2">
      <c r="A99" s="26" t="s">
        <v>132</v>
      </c>
      <c r="B99">
        <v>301</v>
      </c>
    </row>
    <row r="100" spans="1:2">
      <c r="A100" s="26" t="s">
        <v>133</v>
      </c>
      <c r="B100">
        <v>356</v>
      </c>
    </row>
    <row r="101" spans="1:2">
      <c r="A101" s="26" t="s">
        <v>134</v>
      </c>
      <c r="B101">
        <v>348</v>
      </c>
    </row>
    <row r="102" spans="1:2">
      <c r="A102" s="26" t="s">
        <v>135</v>
      </c>
      <c r="B102">
        <v>355</v>
      </c>
    </row>
    <row r="103" spans="1:2">
      <c r="A103" s="26" t="s">
        <v>136</v>
      </c>
      <c r="B103">
        <v>422</v>
      </c>
    </row>
    <row r="104" spans="1:2">
      <c r="A104" s="26" t="s">
        <v>137</v>
      </c>
      <c r="B104">
        <v>465</v>
      </c>
    </row>
    <row r="105" spans="1:2">
      <c r="A105" s="26" t="s">
        <v>138</v>
      </c>
      <c r="B105">
        <v>467</v>
      </c>
    </row>
    <row r="106" spans="1:2">
      <c r="A106" s="26" t="s">
        <v>139</v>
      </c>
      <c r="B106">
        <v>404</v>
      </c>
    </row>
    <row r="107" spans="1:2">
      <c r="A107" s="26" t="s">
        <v>140</v>
      </c>
      <c r="B107">
        <v>347</v>
      </c>
    </row>
    <row r="108" spans="1:2">
      <c r="A108" s="26" t="s">
        <v>141</v>
      </c>
      <c r="B108">
        <v>305</v>
      </c>
    </row>
    <row r="109" spans="1:2">
      <c r="A109" s="26" t="s">
        <v>142</v>
      </c>
      <c r="B109">
        <v>336</v>
      </c>
    </row>
    <row r="110" spans="1:2">
      <c r="A110" s="26" t="s">
        <v>143</v>
      </c>
      <c r="B110">
        <v>340</v>
      </c>
    </row>
    <row r="111" spans="1:2">
      <c r="A111" s="26" t="s">
        <v>144</v>
      </c>
      <c r="B111">
        <v>318</v>
      </c>
    </row>
    <row r="112" spans="1:2">
      <c r="A112" s="26" t="s">
        <v>145</v>
      </c>
      <c r="B112">
        <v>362</v>
      </c>
    </row>
    <row r="113" spans="1:2">
      <c r="A113" s="26" t="s">
        <v>146</v>
      </c>
      <c r="B113">
        <v>348</v>
      </c>
    </row>
    <row r="114" spans="1:2">
      <c r="A114" s="26" t="s">
        <v>147</v>
      </c>
      <c r="B114">
        <v>363</v>
      </c>
    </row>
    <row r="115" spans="1:2">
      <c r="A115" s="26" t="s">
        <v>148</v>
      </c>
      <c r="B115">
        <v>435</v>
      </c>
    </row>
    <row r="116" spans="1:2">
      <c r="A116" s="26" t="s">
        <v>149</v>
      </c>
      <c r="B116">
        <v>491</v>
      </c>
    </row>
    <row r="117" spans="1:2">
      <c r="A117" s="26" t="s">
        <v>150</v>
      </c>
      <c r="B117">
        <v>505</v>
      </c>
    </row>
    <row r="118" spans="1:2">
      <c r="A118" s="26" t="s">
        <v>151</v>
      </c>
      <c r="B118">
        <v>404</v>
      </c>
    </row>
    <row r="119" spans="1:2">
      <c r="A119" s="26" t="s">
        <v>152</v>
      </c>
      <c r="B119">
        <v>359</v>
      </c>
    </row>
    <row r="120" spans="1:2">
      <c r="A120" s="26" t="s">
        <v>153</v>
      </c>
      <c r="B120">
        <v>310</v>
      </c>
    </row>
    <row r="121" spans="1:2">
      <c r="A121" s="26" t="s">
        <v>154</v>
      </c>
      <c r="B121">
        <v>337</v>
      </c>
    </row>
    <row r="122" spans="1:2">
      <c r="A122" s="26" t="s">
        <v>155</v>
      </c>
      <c r="B122">
        <v>360</v>
      </c>
    </row>
    <row r="123" spans="1:2">
      <c r="A123" s="26" t="s">
        <v>156</v>
      </c>
      <c r="B123">
        <v>342</v>
      </c>
    </row>
    <row r="124" spans="1:2">
      <c r="A124" s="26" t="s">
        <v>157</v>
      </c>
      <c r="B124">
        <v>406</v>
      </c>
    </row>
    <row r="125" spans="1:2">
      <c r="A125" s="26" t="s">
        <v>158</v>
      </c>
      <c r="B125">
        <v>396</v>
      </c>
    </row>
    <row r="126" spans="1:2">
      <c r="A126" s="26" t="s">
        <v>159</v>
      </c>
      <c r="B126">
        <v>420</v>
      </c>
    </row>
    <row r="127" spans="1:2">
      <c r="A127" s="26" t="s">
        <v>160</v>
      </c>
      <c r="B127">
        <v>472</v>
      </c>
    </row>
    <row r="128" spans="1:2">
      <c r="A128" s="26" t="s">
        <v>161</v>
      </c>
      <c r="B128">
        <v>548</v>
      </c>
    </row>
    <row r="129" spans="1:2">
      <c r="A129" s="26" t="s">
        <v>162</v>
      </c>
      <c r="B129">
        <v>559</v>
      </c>
    </row>
    <row r="130" spans="1:2">
      <c r="A130" s="26" t="s">
        <v>163</v>
      </c>
      <c r="B130">
        <v>463</v>
      </c>
    </row>
    <row r="131" spans="1:2">
      <c r="A131" s="26" t="s">
        <v>164</v>
      </c>
      <c r="B131">
        <v>407</v>
      </c>
    </row>
    <row r="132" spans="1:2">
      <c r="A132" s="26" t="s">
        <v>165</v>
      </c>
      <c r="B132">
        <v>362</v>
      </c>
    </row>
    <row r="133" spans="1:2">
      <c r="A133" s="26" t="s">
        <v>166</v>
      </c>
      <c r="B133">
        <v>405</v>
      </c>
    </row>
    <row r="134" spans="1:2">
      <c r="A134" s="26" t="s">
        <v>167</v>
      </c>
      <c r="B134">
        <v>417</v>
      </c>
    </row>
    <row r="135" spans="1:2">
      <c r="A135" s="26" t="s">
        <v>168</v>
      </c>
      <c r="B135">
        <v>391</v>
      </c>
    </row>
    <row r="136" spans="1:2">
      <c r="A136" s="26" t="s">
        <v>169</v>
      </c>
      <c r="B136">
        <v>419</v>
      </c>
    </row>
    <row r="137" spans="1:2">
      <c r="A137" s="26" t="s">
        <v>170</v>
      </c>
      <c r="B137">
        <v>461</v>
      </c>
    </row>
    <row r="138" spans="1:2">
      <c r="A138" s="26" t="s">
        <v>171</v>
      </c>
      <c r="B138">
        <v>472</v>
      </c>
    </row>
    <row r="139" spans="1:2">
      <c r="A139" s="26" t="s">
        <v>172</v>
      </c>
      <c r="B139">
        <v>535</v>
      </c>
    </row>
    <row r="140" spans="1:2">
      <c r="A140" s="26" t="s">
        <v>173</v>
      </c>
      <c r="B140">
        <v>622</v>
      </c>
    </row>
    <row r="141" spans="1:2">
      <c r="A141" s="26" t="s">
        <v>174</v>
      </c>
      <c r="B141">
        <v>606</v>
      </c>
    </row>
    <row r="142" spans="1:2">
      <c r="A142" s="26" t="s">
        <v>175</v>
      </c>
      <c r="B142">
        <v>508</v>
      </c>
    </row>
    <row r="143" spans="1:2">
      <c r="A143" s="26" t="s">
        <v>176</v>
      </c>
      <c r="B143">
        <v>461</v>
      </c>
    </row>
    <row r="144" spans="1:2">
      <c r="A144" s="26" t="s">
        <v>177</v>
      </c>
      <c r="B144">
        <v>390</v>
      </c>
    </row>
    <row r="145" spans="1:2">
      <c r="A145" s="26" t="s">
        <v>178</v>
      </c>
      <c r="B145">
        <v>432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2"/>
  <sheetViews>
    <sheetView topLeftCell="C33" zoomScale="70" zoomScaleNormal="70" workbookViewId="0">
      <selection activeCell="I62" sqref="I62"/>
    </sheetView>
  </sheetViews>
  <sheetFormatPr defaultRowHeight="15"/>
  <cols>
    <col min="4" max="4" width="31.85546875" bestFit="1" customWidth="1"/>
    <col min="5" max="5" width="8.42578125" bestFit="1" customWidth="1"/>
    <col min="6" max="6" width="21" bestFit="1" customWidth="1"/>
    <col min="7" max="7" width="11.28515625" bestFit="1" customWidth="1"/>
    <col min="8" max="8" width="26.42578125" bestFit="1" customWidth="1"/>
    <col min="9" max="9" width="19.42578125" bestFit="1" customWidth="1"/>
    <col min="10" max="10" width="50.5703125" bestFit="1" customWidth="1"/>
    <col min="11" max="11" width="19.85546875" bestFit="1" customWidth="1"/>
    <col min="12" max="12" width="3" bestFit="1" customWidth="1"/>
    <col min="13" max="13" width="50.5703125" bestFit="1" customWidth="1"/>
  </cols>
  <sheetData>
    <row r="1" spans="4:14" ht="15.75" thickBot="1">
      <c r="D1" s="27" t="s">
        <v>180</v>
      </c>
      <c r="F1" t="s">
        <v>189</v>
      </c>
      <c r="G1" t="s">
        <v>190</v>
      </c>
      <c r="H1" t="s">
        <v>191</v>
      </c>
    </row>
    <row r="2" spans="4:14">
      <c r="E2" s="5" t="s">
        <v>23</v>
      </c>
      <c r="F2" s="5" t="s">
        <v>24</v>
      </c>
      <c r="G2" s="6" t="s">
        <v>25</v>
      </c>
      <c r="H2" s="4" t="s">
        <v>1</v>
      </c>
      <c r="I2" s="1" t="s">
        <v>206</v>
      </c>
      <c r="N2" s="16"/>
    </row>
    <row r="3" spans="4:14">
      <c r="D3" t="s">
        <v>197</v>
      </c>
      <c r="E3" s="29">
        <v>1</v>
      </c>
      <c r="F3" s="29">
        <v>9</v>
      </c>
      <c r="G3" s="1">
        <f>$F$15</f>
        <v>0</v>
      </c>
      <c r="H3" s="33">
        <f>F3-G3</f>
        <v>9</v>
      </c>
      <c r="I3" s="4">
        <f>H3^2</f>
        <v>81</v>
      </c>
      <c r="J3" s="16" t="s">
        <v>27</v>
      </c>
      <c r="N3" s="16"/>
    </row>
    <row r="4" spans="4:14">
      <c r="D4" t="s">
        <v>198</v>
      </c>
      <c r="E4" s="38">
        <v>2</v>
      </c>
      <c r="F4" s="38">
        <v>8</v>
      </c>
      <c r="G4" s="1">
        <f t="shared" ref="G4:G14" si="0">$F$15</f>
        <v>0</v>
      </c>
      <c r="H4" s="33">
        <f>F4-G4</f>
        <v>8</v>
      </c>
      <c r="I4" s="4">
        <f>H4^2</f>
        <v>64</v>
      </c>
    </row>
    <row r="5" spans="4:14">
      <c r="E5" s="1">
        <v>3</v>
      </c>
      <c r="F5" s="1">
        <v>9</v>
      </c>
      <c r="G5" s="1">
        <f t="shared" si="0"/>
        <v>0</v>
      </c>
      <c r="H5" s="4">
        <f t="shared" ref="H5:H14" si="1">F5-G5</f>
        <v>9</v>
      </c>
      <c r="I5" s="4">
        <f t="shared" ref="I5:I14" si="2">H5^2</f>
        <v>81</v>
      </c>
    </row>
    <row r="6" spans="4:14">
      <c r="E6" s="1">
        <v>4</v>
      </c>
      <c r="F6" s="1">
        <v>12</v>
      </c>
      <c r="G6" s="1">
        <f t="shared" si="0"/>
        <v>0</v>
      </c>
      <c r="H6" s="4">
        <f t="shared" si="1"/>
        <v>12</v>
      </c>
      <c r="I6" s="4">
        <f t="shared" si="2"/>
        <v>144</v>
      </c>
    </row>
    <row r="7" spans="4:14">
      <c r="E7" s="1">
        <v>5</v>
      </c>
      <c r="F7" s="1">
        <v>9</v>
      </c>
      <c r="G7" s="1">
        <f t="shared" si="0"/>
        <v>0</v>
      </c>
      <c r="H7" s="4">
        <f t="shared" si="1"/>
        <v>9</v>
      </c>
      <c r="I7" s="4">
        <f t="shared" si="2"/>
        <v>81</v>
      </c>
    </row>
    <row r="8" spans="4:14">
      <c r="E8" s="1">
        <v>6</v>
      </c>
      <c r="F8" s="1">
        <v>12</v>
      </c>
      <c r="G8" s="1">
        <f t="shared" si="0"/>
        <v>0</v>
      </c>
      <c r="H8" s="4">
        <f t="shared" si="1"/>
        <v>12</v>
      </c>
      <c r="I8" s="4">
        <f t="shared" si="2"/>
        <v>144</v>
      </c>
    </row>
    <row r="9" spans="4:14">
      <c r="E9" s="1">
        <v>7</v>
      </c>
      <c r="F9" s="1">
        <v>11</v>
      </c>
      <c r="G9" s="1">
        <f t="shared" si="0"/>
        <v>0</v>
      </c>
      <c r="H9" s="4">
        <f t="shared" si="1"/>
        <v>11</v>
      </c>
      <c r="I9" s="4">
        <f t="shared" si="2"/>
        <v>121</v>
      </c>
    </row>
    <row r="10" spans="4:14">
      <c r="E10" s="1">
        <v>8</v>
      </c>
      <c r="F10" s="1">
        <v>7</v>
      </c>
      <c r="G10" s="1">
        <f t="shared" si="0"/>
        <v>0</v>
      </c>
      <c r="H10" s="4">
        <f t="shared" si="1"/>
        <v>7</v>
      </c>
      <c r="I10" s="4">
        <f t="shared" si="2"/>
        <v>49</v>
      </c>
    </row>
    <row r="11" spans="4:14">
      <c r="E11" s="1">
        <v>9</v>
      </c>
      <c r="F11" s="1">
        <v>13</v>
      </c>
      <c r="G11" s="1">
        <f t="shared" si="0"/>
        <v>0</v>
      </c>
      <c r="H11" s="4">
        <f t="shared" si="1"/>
        <v>13</v>
      </c>
      <c r="I11" s="4">
        <f t="shared" si="2"/>
        <v>169</v>
      </c>
    </row>
    <row r="12" spans="4:14">
      <c r="E12" s="1">
        <v>10</v>
      </c>
      <c r="F12" s="1">
        <v>9</v>
      </c>
      <c r="G12" s="1">
        <f t="shared" si="0"/>
        <v>0</v>
      </c>
      <c r="H12" s="4">
        <f t="shared" si="1"/>
        <v>9</v>
      </c>
      <c r="I12" s="4">
        <f t="shared" si="2"/>
        <v>81</v>
      </c>
    </row>
    <row r="13" spans="4:14">
      <c r="E13" s="1">
        <v>11</v>
      </c>
      <c r="F13" s="1">
        <v>11</v>
      </c>
      <c r="G13" s="1">
        <f t="shared" si="0"/>
        <v>0</v>
      </c>
      <c r="H13" s="4">
        <f t="shared" si="1"/>
        <v>11</v>
      </c>
      <c r="I13" s="4">
        <f t="shared" si="2"/>
        <v>121</v>
      </c>
    </row>
    <row r="14" spans="4:14" ht="15.75" thickBot="1">
      <c r="E14" s="17">
        <v>12</v>
      </c>
      <c r="F14" s="17">
        <v>10</v>
      </c>
      <c r="G14" s="1">
        <f t="shared" si="0"/>
        <v>0</v>
      </c>
      <c r="H14" s="4">
        <f t="shared" si="1"/>
        <v>10</v>
      </c>
      <c r="I14" s="4">
        <f t="shared" si="2"/>
        <v>100</v>
      </c>
    </row>
    <row r="15" spans="4:14" ht="15.75" thickBot="1">
      <c r="D15" s="18" t="s">
        <v>25</v>
      </c>
      <c r="E15" s="19">
        <v>13</v>
      </c>
      <c r="F15" s="42"/>
      <c r="G15" s="3"/>
      <c r="H15" s="3"/>
      <c r="I15" s="20"/>
    </row>
    <row r="16" spans="4:14">
      <c r="G16" s="3"/>
      <c r="H16" s="3"/>
      <c r="I16" s="20"/>
    </row>
    <row r="17" spans="1:9">
      <c r="D17" s="1" t="s">
        <v>29</v>
      </c>
      <c r="E17" s="28">
        <f>SUM(I3:I14)</f>
        <v>1236</v>
      </c>
    </row>
    <row r="18" spans="1:9">
      <c r="D18" s="29" t="s">
        <v>192</v>
      </c>
      <c r="E18" s="36">
        <f>AVERAGE(I3:I14)</f>
        <v>103</v>
      </c>
      <c r="H18" s="55" t="s">
        <v>210</v>
      </c>
      <c r="I18" s="55"/>
    </row>
    <row r="19" spans="1:9">
      <c r="D19" s="39" t="s">
        <v>201</v>
      </c>
      <c r="E19" s="28">
        <f>SQRT(E18)</f>
        <v>10.148891565092219</v>
      </c>
    </row>
    <row r="20" spans="1:9">
      <c r="D20" s="41"/>
      <c r="E20" s="1"/>
    </row>
    <row r="21" spans="1:9">
      <c r="E21" s="29" t="s">
        <v>202</v>
      </c>
      <c r="F21" s="54" t="s">
        <v>197</v>
      </c>
      <c r="G21" s="54"/>
      <c r="H21" s="54"/>
      <c r="I21" s="54"/>
    </row>
    <row r="22" spans="1:9">
      <c r="D22" s="21" t="s">
        <v>31</v>
      </c>
      <c r="E22" s="29">
        <v>10</v>
      </c>
      <c r="F22" s="1">
        <v>7</v>
      </c>
      <c r="G22" s="1">
        <v>8</v>
      </c>
      <c r="H22" s="1">
        <v>9</v>
      </c>
      <c r="I22" s="1">
        <v>13</v>
      </c>
    </row>
    <row r="23" spans="1:9" hidden="1">
      <c r="D23" s="22" t="s">
        <v>32</v>
      </c>
      <c r="E23" s="1">
        <v>36</v>
      </c>
      <c r="F23" s="1">
        <v>144</v>
      </c>
      <c r="G23" s="1">
        <v>84</v>
      </c>
      <c r="H23" s="1">
        <v>48</v>
      </c>
      <c r="I23" s="1">
        <v>144</v>
      </c>
    </row>
    <row r="24" spans="1:9">
      <c r="D24" s="22" t="s">
        <v>3</v>
      </c>
      <c r="E24" s="1">
        <v>3</v>
      </c>
      <c r="F24" s="1">
        <v>12</v>
      </c>
      <c r="G24" s="1">
        <v>7</v>
      </c>
      <c r="H24" s="1">
        <v>4</v>
      </c>
      <c r="I24" s="1">
        <v>12</v>
      </c>
    </row>
    <row r="25" spans="1:9" s="1" customFormat="1">
      <c r="A25"/>
      <c r="B25"/>
      <c r="C25"/>
      <c r="D25" s="1" t="s">
        <v>8</v>
      </c>
      <c r="E25" s="36">
        <f>SQRT(E24)</f>
        <v>1.7320508075688772</v>
      </c>
      <c r="F25" s="28">
        <v>8</v>
      </c>
      <c r="G25" s="4">
        <f t="shared" ref="G25:I25" si="3">SQRT(G24)</f>
        <v>2.6457513110645907</v>
      </c>
      <c r="H25" s="4">
        <f t="shared" si="3"/>
        <v>2</v>
      </c>
      <c r="I25" s="4">
        <f t="shared" si="3"/>
        <v>3.4641016151377544</v>
      </c>
    </row>
    <row r="26" spans="1:9" ht="15.75" thickBot="1"/>
    <row r="27" spans="1:9" ht="15.75" thickBot="1">
      <c r="E27" s="51" t="s">
        <v>212</v>
      </c>
      <c r="F27" s="52"/>
      <c r="G27" s="52"/>
      <c r="H27" s="52"/>
      <c r="I27" s="53"/>
    </row>
    <row r="28" spans="1:9">
      <c r="E28" t="s">
        <v>199</v>
      </c>
    </row>
    <row r="29" spans="1:9">
      <c r="E29" s="13" t="s">
        <v>9</v>
      </c>
      <c r="F29" s="13" t="s">
        <v>33</v>
      </c>
      <c r="G29" s="43" t="s">
        <v>25</v>
      </c>
      <c r="H29" s="1" t="s">
        <v>1</v>
      </c>
      <c r="I29" s="1" t="s">
        <v>206</v>
      </c>
    </row>
    <row r="30" spans="1:9">
      <c r="E30" s="1">
        <v>2009</v>
      </c>
      <c r="F30" s="28">
        <v>46.162999999999997</v>
      </c>
      <c r="G30" s="28">
        <f>$F$40</f>
        <v>48.829100000000004</v>
      </c>
      <c r="H30" s="36">
        <f>F30-G30</f>
        <v>-2.6661000000000072</v>
      </c>
      <c r="I30" s="28">
        <f>H30^2</f>
        <v>7.1080892100000383</v>
      </c>
    </row>
    <row r="31" spans="1:9">
      <c r="E31" s="1">
        <v>2010</v>
      </c>
      <c r="F31" s="28">
        <v>46.997999999999998</v>
      </c>
      <c r="G31" s="28">
        <f t="shared" ref="G31:G39" si="4">$F$40</f>
        <v>48.829100000000004</v>
      </c>
      <c r="H31" s="28">
        <f>F31-G31</f>
        <v>-1.8311000000000064</v>
      </c>
      <c r="I31" s="28">
        <f>H31^2</f>
        <v>3.3529272100000234</v>
      </c>
    </row>
    <row r="32" spans="1:9">
      <c r="E32" s="1">
        <v>2011</v>
      </c>
      <c r="F32" s="28">
        <v>47.816000000000003</v>
      </c>
      <c r="G32" s="28">
        <f t="shared" si="4"/>
        <v>48.829100000000004</v>
      </c>
      <c r="H32" s="28">
        <f t="shared" ref="H32:H39" si="5">F32-G32</f>
        <v>-1.0131000000000014</v>
      </c>
      <c r="I32" s="28">
        <f t="shared" ref="I32:I39" si="6">H32^2</f>
        <v>1.0263716100000029</v>
      </c>
    </row>
    <row r="33" spans="4:9">
      <c r="E33" s="1">
        <v>2012</v>
      </c>
      <c r="F33" s="28">
        <v>48.311</v>
      </c>
      <c r="G33" s="28">
        <f t="shared" si="4"/>
        <v>48.829100000000004</v>
      </c>
      <c r="H33" s="28">
        <f t="shared" si="5"/>
        <v>-0.518100000000004</v>
      </c>
      <c r="I33" s="28">
        <f t="shared" si="6"/>
        <v>0.26842761000000415</v>
      </c>
    </row>
    <row r="34" spans="4:9">
      <c r="E34" s="1">
        <v>2013</v>
      </c>
      <c r="F34" s="28">
        <v>48.758000000000003</v>
      </c>
      <c r="G34" s="28">
        <f t="shared" si="4"/>
        <v>48.829100000000004</v>
      </c>
      <c r="H34" s="28">
        <f t="shared" si="5"/>
        <v>-7.1100000000001273E-2</v>
      </c>
      <c r="I34" s="28">
        <f t="shared" si="6"/>
        <v>5.0552100000001814E-3</v>
      </c>
    </row>
    <row r="35" spans="4:9">
      <c r="E35" s="1">
        <v>2014</v>
      </c>
      <c r="F35" s="28">
        <v>49.164000000000001</v>
      </c>
      <c r="G35" s="28">
        <f t="shared" si="4"/>
        <v>48.829100000000004</v>
      </c>
      <c r="H35" s="28">
        <f t="shared" si="5"/>
        <v>0.33489999999999753</v>
      </c>
      <c r="I35" s="28">
        <f t="shared" si="6"/>
        <v>0.11215800999999835</v>
      </c>
    </row>
    <row r="36" spans="4:9">
      <c r="E36" s="1">
        <v>2015</v>
      </c>
      <c r="F36" s="28">
        <v>49.548000000000002</v>
      </c>
      <c r="G36" s="28">
        <f t="shared" si="4"/>
        <v>48.829100000000004</v>
      </c>
      <c r="H36" s="28">
        <f t="shared" si="5"/>
        <v>0.71889999999999787</v>
      </c>
      <c r="I36" s="28">
        <f t="shared" si="6"/>
        <v>0.51681720999999692</v>
      </c>
    </row>
    <row r="37" spans="4:9">
      <c r="E37" s="1">
        <v>2016</v>
      </c>
      <c r="F37" s="28">
        <v>50.314999999999998</v>
      </c>
      <c r="G37" s="28">
        <f t="shared" si="4"/>
        <v>48.829100000000004</v>
      </c>
      <c r="H37" s="28">
        <f t="shared" si="5"/>
        <v>1.4858999999999938</v>
      </c>
      <c r="I37" s="28">
        <f t="shared" si="6"/>
        <v>2.2078988099999814</v>
      </c>
    </row>
    <row r="38" spans="4:9">
      <c r="E38" s="1">
        <v>2017</v>
      </c>
      <c r="F38" s="28">
        <v>50.45</v>
      </c>
      <c r="G38" s="28">
        <f t="shared" si="4"/>
        <v>48.829100000000004</v>
      </c>
      <c r="H38" s="28">
        <f t="shared" si="5"/>
        <v>1.6208999999999989</v>
      </c>
      <c r="I38" s="28">
        <f t="shared" si="6"/>
        <v>2.6273168099999964</v>
      </c>
    </row>
    <row r="39" spans="4:9">
      <c r="E39" s="1">
        <v>2018</v>
      </c>
      <c r="F39" s="28">
        <v>50.768000000000001</v>
      </c>
      <c r="G39" s="28">
        <f t="shared" si="4"/>
        <v>48.829100000000004</v>
      </c>
      <c r="H39" s="28">
        <f t="shared" si="5"/>
        <v>1.9388999999999967</v>
      </c>
      <c r="I39" s="28">
        <f t="shared" si="6"/>
        <v>3.7593332099999874</v>
      </c>
    </row>
    <row r="40" spans="4:9" ht="15.75" thickBot="1">
      <c r="D40" s="1" t="s">
        <v>25</v>
      </c>
      <c r="E40" s="24">
        <v>2019</v>
      </c>
      <c r="F40" s="37">
        <f>AVERAGE(F30:F39)</f>
        <v>48.829100000000004</v>
      </c>
      <c r="H40" s="28"/>
      <c r="I40" s="3"/>
    </row>
    <row r="41" spans="4:9">
      <c r="H41" s="13" t="s">
        <v>29</v>
      </c>
      <c r="I41" s="4">
        <f>SUM(I30:I39)</f>
        <v>20.98439490000003</v>
      </c>
    </row>
    <row r="42" spans="4:9">
      <c r="H42" s="13" t="s">
        <v>30</v>
      </c>
      <c r="I42" s="33">
        <f>AVERAGE(I30:I39)</f>
        <v>2.0984394900000032</v>
      </c>
    </row>
    <row r="43" spans="4:9">
      <c r="H43" s="13" t="s">
        <v>204</v>
      </c>
      <c r="I43" s="4">
        <f>SQRT(I42)</f>
        <v>1.4485991474524631</v>
      </c>
    </row>
    <row r="44" spans="4:9" ht="15.75" thickBot="1"/>
    <row r="45" spans="4:9">
      <c r="D45" s="23" t="s">
        <v>213</v>
      </c>
    </row>
    <row r="46" spans="4:9">
      <c r="D46" s="5" t="s">
        <v>34</v>
      </c>
      <c r="E46" s="5">
        <v>3</v>
      </c>
    </row>
    <row r="47" spans="4:9">
      <c r="D47" t="s">
        <v>194</v>
      </c>
    </row>
    <row r="48" spans="4:9">
      <c r="E48" s="21" t="s">
        <v>9</v>
      </c>
      <c r="F48" s="21" t="s">
        <v>33</v>
      </c>
      <c r="G48" s="1" t="s">
        <v>25</v>
      </c>
      <c r="H48" s="1" t="s">
        <v>1</v>
      </c>
      <c r="I48" s="1" t="s">
        <v>26</v>
      </c>
    </row>
    <row r="49" spans="4:9">
      <c r="E49" s="1">
        <v>2009</v>
      </c>
      <c r="F49" s="28">
        <v>46.162999999999997</v>
      </c>
      <c r="G49" s="1"/>
      <c r="H49" s="4"/>
      <c r="I49" s="4"/>
    </row>
    <row r="50" spans="4:9">
      <c r="E50" s="1">
        <v>2010</v>
      </c>
      <c r="F50" s="28">
        <v>46.997999999999998</v>
      </c>
      <c r="G50" s="1"/>
      <c r="H50" s="4"/>
      <c r="I50" s="4"/>
    </row>
    <row r="51" spans="4:9">
      <c r="E51" s="1">
        <v>2011</v>
      </c>
      <c r="F51" s="45">
        <v>47.816000000000003</v>
      </c>
      <c r="G51" s="45">
        <f>AVERAGE(F49:F51)</f>
        <v>46.992333333333335</v>
      </c>
      <c r="H51" s="28">
        <f>F51-G51</f>
        <v>0.82366666666666788</v>
      </c>
      <c r="I51" s="4">
        <f>H51^2</f>
        <v>0.67842677777777982</v>
      </c>
    </row>
    <row r="52" spans="4:9">
      <c r="E52" s="1">
        <v>2012</v>
      </c>
      <c r="F52" s="28">
        <v>48.311</v>
      </c>
      <c r="G52" s="36">
        <f>AVERAGE(F50:F52)</f>
        <v>47.708333333333336</v>
      </c>
      <c r="H52" s="4">
        <f t="shared" ref="H52:H58" si="7">F52-G52</f>
        <v>0.60266666666666424</v>
      </c>
      <c r="I52" s="4">
        <f t="shared" ref="I52:I58" si="8">H52^2</f>
        <v>0.36320711111110821</v>
      </c>
    </row>
    <row r="53" spans="4:9">
      <c r="E53" s="1">
        <v>2013</v>
      </c>
      <c r="F53" s="28">
        <v>48.758000000000003</v>
      </c>
      <c r="G53" s="36">
        <f>AVERAGE(F51:F53)</f>
        <v>48.295000000000009</v>
      </c>
      <c r="H53" s="4">
        <f t="shared" si="7"/>
        <v>0.46299999999999386</v>
      </c>
      <c r="I53" s="4">
        <f t="shared" si="8"/>
        <v>0.21436899999999431</v>
      </c>
    </row>
    <row r="54" spans="4:9">
      <c r="E54" s="1">
        <v>2014</v>
      </c>
      <c r="F54" s="28">
        <v>49.164000000000001</v>
      </c>
      <c r="G54" s="36">
        <f>AVERAGE(F52:F54)</f>
        <v>48.744333333333337</v>
      </c>
      <c r="H54" s="4">
        <f t="shared" si="7"/>
        <v>0.41966666666666441</v>
      </c>
      <c r="I54" s="4">
        <f t="shared" si="8"/>
        <v>0.17612011111110923</v>
      </c>
    </row>
    <row r="55" spans="4:9">
      <c r="E55" s="1">
        <v>2015</v>
      </c>
      <c r="F55" s="28">
        <v>49.548000000000002</v>
      </c>
      <c r="G55" s="36">
        <f t="shared" ref="G55:G58" si="9">AVERAGE(F53:F55)</f>
        <v>49.156666666666666</v>
      </c>
      <c r="H55" s="4">
        <f t="shared" si="7"/>
        <v>0.39133333333333553</v>
      </c>
      <c r="I55" s="4">
        <f t="shared" si="8"/>
        <v>0.15314177777777949</v>
      </c>
    </row>
    <row r="56" spans="4:9">
      <c r="E56" s="1">
        <v>2016</v>
      </c>
      <c r="F56" s="28">
        <v>50.314999999999998</v>
      </c>
      <c r="G56" s="36">
        <f t="shared" si="9"/>
        <v>49.675666666666665</v>
      </c>
      <c r="H56" s="4">
        <f t="shared" si="7"/>
        <v>0.63933333333333309</v>
      </c>
      <c r="I56" s="4">
        <f t="shared" si="8"/>
        <v>0.40874711111111078</v>
      </c>
    </row>
    <row r="57" spans="4:9">
      <c r="E57" s="1">
        <v>2017</v>
      </c>
      <c r="F57" s="28">
        <v>50.45</v>
      </c>
      <c r="G57" s="36">
        <f t="shared" si="9"/>
        <v>50.104333333333329</v>
      </c>
      <c r="H57" s="4">
        <f t="shared" si="7"/>
        <v>0.34566666666667345</v>
      </c>
      <c r="I57" s="4">
        <f t="shared" si="8"/>
        <v>0.11948544444444914</v>
      </c>
    </row>
    <row r="58" spans="4:9" ht="15.75" thickBot="1">
      <c r="E58" s="1">
        <v>2018</v>
      </c>
      <c r="F58" s="28">
        <v>50.768000000000001</v>
      </c>
      <c r="G58" s="36">
        <f t="shared" si="9"/>
        <v>50.511000000000003</v>
      </c>
      <c r="H58" s="4">
        <f t="shared" si="7"/>
        <v>0.2569999999999979</v>
      </c>
      <c r="I58" s="4">
        <f t="shared" si="8"/>
        <v>6.6048999999998914E-2</v>
      </c>
    </row>
    <row r="59" spans="4:9" ht="15.75" thickBot="1">
      <c r="D59" s="18" t="s">
        <v>28</v>
      </c>
      <c r="E59" s="24">
        <v>2019</v>
      </c>
      <c r="H59" s="3"/>
      <c r="I59" s="3"/>
    </row>
    <row r="60" spans="4:9">
      <c r="H60" s="25" t="s">
        <v>29</v>
      </c>
      <c r="I60" s="4">
        <f>SUM(I49:I58)</f>
        <v>2.17954633333333</v>
      </c>
    </row>
    <row r="61" spans="4:9">
      <c r="H61" s="25" t="s">
        <v>30</v>
      </c>
      <c r="I61" s="33">
        <f>AVERAGE(I49:I58)</f>
        <v>0.27244329166666625</v>
      </c>
    </row>
    <row r="62" spans="4:9">
      <c r="H62" s="25" t="s">
        <v>204</v>
      </c>
      <c r="I62" s="33">
        <f>SQRT(I61)</f>
        <v>0.52196100588709327</v>
      </c>
    </row>
  </sheetData>
  <mergeCells count="3">
    <mergeCell ref="E27:I27"/>
    <mergeCell ref="F21:I21"/>
    <mergeCell ref="H18:I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Y71"/>
  <sheetViews>
    <sheetView tabSelected="1" topLeftCell="H61" zoomScale="160" zoomScaleNormal="160" workbookViewId="0">
      <selection activeCell="K71" sqref="K71"/>
    </sheetView>
  </sheetViews>
  <sheetFormatPr defaultRowHeight="15"/>
  <cols>
    <col min="3" max="3" width="22.28515625" bestFit="1" customWidth="1"/>
    <col min="4" max="4" width="27.140625" bestFit="1" customWidth="1"/>
    <col min="5" max="5" width="22.28515625" bestFit="1" customWidth="1"/>
    <col min="6" max="6" width="22.28515625" customWidth="1"/>
    <col min="7" max="7" width="9.85546875" customWidth="1"/>
    <col min="8" max="8" width="13.140625" customWidth="1"/>
    <col min="9" max="9" width="25" customWidth="1"/>
    <col min="10" max="10" width="22.5703125" bestFit="1" customWidth="1"/>
    <col min="11" max="11" width="13.7109375" bestFit="1" customWidth="1"/>
    <col min="12" max="12" width="18.140625" bestFit="1" customWidth="1"/>
    <col min="13" max="13" width="22.7109375" bestFit="1" customWidth="1"/>
    <col min="14" max="14" width="22.7109375" customWidth="1"/>
    <col min="15" max="15" width="10.140625" bestFit="1" customWidth="1"/>
    <col min="16" max="16" width="6.140625" bestFit="1" customWidth="1"/>
    <col min="17" max="17" width="10" bestFit="1" customWidth="1"/>
    <col min="18" max="18" width="13.140625" bestFit="1" customWidth="1"/>
    <col min="19" max="19" width="8.140625" bestFit="1" customWidth="1"/>
    <col min="20" max="20" width="6" bestFit="1" customWidth="1"/>
    <col min="21" max="21" width="8" bestFit="1" customWidth="1"/>
    <col min="22" max="22" width="10.140625" bestFit="1" customWidth="1"/>
    <col min="23" max="23" width="7.7109375" bestFit="1" customWidth="1"/>
  </cols>
  <sheetData>
    <row r="1" spans="2:25" ht="15.75" thickBot="1">
      <c r="C1" s="9" t="s">
        <v>188</v>
      </c>
      <c r="D1" t="s">
        <v>194</v>
      </c>
    </row>
    <row r="2" spans="2:25" ht="15.75" thickBot="1">
      <c r="C2" s="9" t="s">
        <v>13</v>
      </c>
      <c r="D2" s="10">
        <v>3</v>
      </c>
      <c r="E2" t="s">
        <v>185</v>
      </c>
      <c r="F2" t="s">
        <v>186</v>
      </c>
      <c r="O2" s="9" t="s">
        <v>13</v>
      </c>
      <c r="P2" s="10">
        <v>5</v>
      </c>
      <c r="Q2" t="s">
        <v>195</v>
      </c>
      <c r="U2" s="11" t="s">
        <v>13</v>
      </c>
      <c r="V2" s="13" t="s">
        <v>3</v>
      </c>
      <c r="W2" s="13" t="s">
        <v>8</v>
      </c>
    </row>
    <row r="3" spans="2:25">
      <c r="B3" s="64">
        <v>2021</v>
      </c>
      <c r="C3" s="8" t="s">
        <v>10</v>
      </c>
      <c r="D3" s="8" t="s">
        <v>12</v>
      </c>
      <c r="E3" s="6" t="s">
        <v>193</v>
      </c>
      <c r="F3" s="5" t="s">
        <v>1</v>
      </c>
      <c r="G3" s="7" t="s">
        <v>2</v>
      </c>
      <c r="I3" t="s">
        <v>5</v>
      </c>
      <c r="O3" s="8" t="s">
        <v>0</v>
      </c>
      <c r="P3" s="8" t="s">
        <v>12</v>
      </c>
      <c r="Q3" s="6" t="s">
        <v>25</v>
      </c>
      <c r="R3" s="5" t="s">
        <v>1</v>
      </c>
      <c r="S3" s="7" t="s">
        <v>2</v>
      </c>
      <c r="U3" s="1">
        <v>5</v>
      </c>
      <c r="V3" s="4">
        <f>S21</f>
        <v>210.78545454545454</v>
      </c>
      <c r="W3" s="4">
        <f>T21</f>
        <v>14.51845220901507</v>
      </c>
      <c r="Y3" t="s">
        <v>200</v>
      </c>
    </row>
    <row r="4" spans="2:25">
      <c r="B4" s="64"/>
      <c r="C4" s="1" t="s">
        <v>214</v>
      </c>
      <c r="D4" s="1">
        <v>3</v>
      </c>
      <c r="E4" s="1"/>
      <c r="F4" s="1"/>
      <c r="G4" s="1"/>
      <c r="O4" s="1">
        <v>1</v>
      </c>
      <c r="P4" s="1">
        <v>3</v>
      </c>
      <c r="Q4" s="1"/>
      <c r="R4" s="1"/>
      <c r="S4" s="1"/>
      <c r="U4" s="29">
        <v>3</v>
      </c>
      <c r="V4" s="33">
        <f>F21</f>
        <v>82.290598290598297</v>
      </c>
      <c r="W4" s="33">
        <f>G21</f>
        <v>9.0714165536920586</v>
      </c>
    </row>
    <row r="5" spans="2:25">
      <c r="B5" s="64"/>
      <c r="C5" s="1" t="s">
        <v>215</v>
      </c>
      <c r="D5" s="1">
        <v>5</v>
      </c>
      <c r="E5" s="1"/>
      <c r="F5" s="4"/>
      <c r="G5" s="1"/>
      <c r="O5" s="1">
        <v>2</v>
      </c>
      <c r="P5" s="1">
        <v>5</v>
      </c>
      <c r="Q5" s="1"/>
      <c r="R5" s="1"/>
      <c r="S5" s="1"/>
      <c r="U5" s="1">
        <v>4</v>
      </c>
      <c r="V5" s="4">
        <v>127.34375</v>
      </c>
      <c r="W5" s="4">
        <v>11.284668803292368</v>
      </c>
    </row>
    <row r="6" spans="2:25">
      <c r="B6" s="64"/>
      <c r="C6" s="1" t="s">
        <v>216</v>
      </c>
      <c r="D6" s="1">
        <v>9</v>
      </c>
      <c r="E6" s="4">
        <f>AVERAGE(D4:D6)</f>
        <v>5.666666666666667</v>
      </c>
      <c r="F6" s="4">
        <f>D6-E6</f>
        <v>3.333333333333333</v>
      </c>
      <c r="G6" s="4">
        <f>F6*F6</f>
        <v>11.111111111111109</v>
      </c>
      <c r="O6" s="1">
        <v>3</v>
      </c>
      <c r="P6" s="1">
        <v>9</v>
      </c>
      <c r="Q6" s="1"/>
      <c r="R6" s="1"/>
      <c r="S6" s="1"/>
    </row>
    <row r="7" spans="2:25">
      <c r="B7" s="64"/>
      <c r="C7" s="1" t="s">
        <v>217</v>
      </c>
      <c r="D7" s="1">
        <v>20</v>
      </c>
      <c r="E7" s="4">
        <f>AVERAGE(D5:D7)</f>
        <v>11.333333333333334</v>
      </c>
      <c r="F7" s="4">
        <f t="shared" ref="F7:F18" si="0">D7-E7</f>
        <v>8.6666666666666661</v>
      </c>
      <c r="G7" s="4">
        <f t="shared" ref="G7:G18" si="1">F7*F7</f>
        <v>75.1111111111111</v>
      </c>
      <c r="O7" s="1">
        <v>4</v>
      </c>
      <c r="P7" s="1">
        <v>20</v>
      </c>
      <c r="Q7" s="4"/>
      <c r="R7" s="4"/>
      <c r="S7" s="4"/>
    </row>
    <row r="8" spans="2:25">
      <c r="B8" s="64"/>
      <c r="C8" s="1" t="s">
        <v>218</v>
      </c>
      <c r="D8" s="1">
        <v>12</v>
      </c>
      <c r="E8" s="4">
        <f t="shared" ref="E8:E18" si="2">AVERAGE(D6:D8)</f>
        <v>13.666666666666666</v>
      </c>
      <c r="F8" s="4">
        <f t="shared" si="0"/>
        <v>-1.6666666666666661</v>
      </c>
      <c r="G8" s="4">
        <f t="shared" si="1"/>
        <v>2.7777777777777759</v>
      </c>
      <c r="O8" s="1">
        <v>5</v>
      </c>
      <c r="P8" s="1">
        <v>12</v>
      </c>
      <c r="Q8" s="4">
        <f>AVERAGE(P4:P8)</f>
        <v>9.8000000000000007</v>
      </c>
      <c r="R8" s="4">
        <f t="shared" ref="R8" si="3">P8-Q8</f>
        <v>2.1999999999999993</v>
      </c>
      <c r="S8" s="4">
        <f t="shared" ref="S8" si="4">R8*R8</f>
        <v>4.8399999999999972</v>
      </c>
    </row>
    <row r="9" spans="2:25">
      <c r="B9" s="64"/>
      <c r="C9" s="1" t="s">
        <v>219</v>
      </c>
      <c r="D9" s="1">
        <v>17</v>
      </c>
      <c r="E9" s="4">
        <f t="shared" si="2"/>
        <v>16.333333333333332</v>
      </c>
      <c r="F9" s="4">
        <f t="shared" si="0"/>
        <v>0.66666666666666785</v>
      </c>
      <c r="G9" s="4">
        <f t="shared" si="1"/>
        <v>0.44444444444444603</v>
      </c>
      <c r="O9" s="1">
        <v>6</v>
      </c>
      <c r="P9" s="1">
        <v>17</v>
      </c>
      <c r="Q9" s="4">
        <f>AVERAGE(P5:P9)</f>
        <v>12.6</v>
      </c>
      <c r="R9" s="4">
        <f t="shared" ref="R9:R18" si="5">P9-Q9</f>
        <v>4.4000000000000004</v>
      </c>
      <c r="S9" s="4">
        <f t="shared" ref="S9:S18" si="6">R9*R9</f>
        <v>19.360000000000003</v>
      </c>
    </row>
    <row r="10" spans="2:25">
      <c r="B10" s="64"/>
      <c r="C10" s="1" t="s">
        <v>220</v>
      </c>
      <c r="D10" s="1">
        <v>22</v>
      </c>
      <c r="E10" s="4">
        <f t="shared" si="2"/>
        <v>17</v>
      </c>
      <c r="F10" s="4">
        <f t="shared" si="0"/>
        <v>5</v>
      </c>
      <c r="G10" s="4">
        <f t="shared" si="1"/>
        <v>25</v>
      </c>
      <c r="O10" s="1">
        <v>7</v>
      </c>
      <c r="P10" s="1">
        <v>22</v>
      </c>
      <c r="Q10" s="4">
        <f t="shared" ref="Q10:Q18" si="7">AVERAGE(P6:P10)</f>
        <v>16</v>
      </c>
      <c r="R10" s="4">
        <f t="shared" si="5"/>
        <v>6</v>
      </c>
      <c r="S10" s="4">
        <f t="shared" si="6"/>
        <v>36</v>
      </c>
    </row>
    <row r="11" spans="2:25">
      <c r="B11" s="64"/>
      <c r="C11" s="1" t="s">
        <v>221</v>
      </c>
      <c r="D11" s="1">
        <v>23</v>
      </c>
      <c r="E11" s="4">
        <f t="shared" si="2"/>
        <v>20.666666666666668</v>
      </c>
      <c r="F11" s="4">
        <f t="shared" si="0"/>
        <v>2.3333333333333321</v>
      </c>
      <c r="G11" s="4">
        <f t="shared" si="1"/>
        <v>5.4444444444444393</v>
      </c>
      <c r="O11" s="1">
        <v>8</v>
      </c>
      <c r="P11" s="1">
        <v>23</v>
      </c>
      <c r="Q11" s="4">
        <f t="shared" si="7"/>
        <v>18.8</v>
      </c>
      <c r="R11" s="4">
        <f t="shared" si="5"/>
        <v>4.1999999999999993</v>
      </c>
      <c r="S11" s="4">
        <f t="shared" si="6"/>
        <v>17.639999999999993</v>
      </c>
    </row>
    <row r="12" spans="2:25">
      <c r="B12" s="64"/>
      <c r="C12" s="1" t="s">
        <v>222</v>
      </c>
      <c r="D12" s="1">
        <v>51</v>
      </c>
      <c r="E12" s="4">
        <f t="shared" si="2"/>
        <v>32</v>
      </c>
      <c r="F12" s="4">
        <f t="shared" si="0"/>
        <v>19</v>
      </c>
      <c r="G12" s="4">
        <f t="shared" si="1"/>
        <v>361</v>
      </c>
      <c r="O12" s="1">
        <v>9</v>
      </c>
      <c r="P12" s="1">
        <v>51</v>
      </c>
      <c r="Q12" s="4">
        <f t="shared" si="7"/>
        <v>25</v>
      </c>
      <c r="R12" s="4">
        <f t="shared" si="5"/>
        <v>26</v>
      </c>
      <c r="S12" s="4">
        <f t="shared" si="6"/>
        <v>676</v>
      </c>
    </row>
    <row r="13" spans="2:25">
      <c r="B13" s="64"/>
      <c r="C13" s="1" t="s">
        <v>223</v>
      </c>
      <c r="D13" s="1">
        <v>41</v>
      </c>
      <c r="E13" s="4">
        <f t="shared" si="2"/>
        <v>38.333333333333336</v>
      </c>
      <c r="F13" s="4">
        <f t="shared" si="0"/>
        <v>2.6666666666666643</v>
      </c>
      <c r="G13" s="4">
        <f t="shared" si="1"/>
        <v>7.1111111111110983</v>
      </c>
      <c r="O13" s="1">
        <v>10</v>
      </c>
      <c r="P13" s="1">
        <v>41</v>
      </c>
      <c r="Q13" s="4">
        <f t="shared" si="7"/>
        <v>30.8</v>
      </c>
      <c r="R13" s="4">
        <f t="shared" si="5"/>
        <v>10.199999999999999</v>
      </c>
      <c r="S13" s="4">
        <f t="shared" si="6"/>
        <v>104.03999999999999</v>
      </c>
    </row>
    <row r="14" spans="2:25">
      <c r="B14" s="64"/>
      <c r="C14" s="1" t="s">
        <v>224</v>
      </c>
      <c r="D14" s="1">
        <v>56</v>
      </c>
      <c r="E14" s="4">
        <f t="shared" si="2"/>
        <v>49.333333333333336</v>
      </c>
      <c r="F14" s="4">
        <f t="shared" si="0"/>
        <v>6.6666666666666643</v>
      </c>
      <c r="G14" s="4">
        <f t="shared" si="1"/>
        <v>44.444444444444414</v>
      </c>
      <c r="O14" s="1">
        <v>11</v>
      </c>
      <c r="P14" s="1">
        <v>56</v>
      </c>
      <c r="Q14" s="4">
        <f t="shared" si="7"/>
        <v>38.6</v>
      </c>
      <c r="R14" s="4">
        <f t="shared" si="5"/>
        <v>17.399999999999999</v>
      </c>
      <c r="S14" s="4">
        <f t="shared" si="6"/>
        <v>302.75999999999993</v>
      </c>
    </row>
    <row r="15" spans="2:25">
      <c r="B15" s="64"/>
      <c r="C15" s="1" t="s">
        <v>225</v>
      </c>
      <c r="D15" s="1">
        <v>75</v>
      </c>
      <c r="E15" s="4">
        <f t="shared" si="2"/>
        <v>57.333333333333336</v>
      </c>
      <c r="F15" s="4">
        <f t="shared" si="0"/>
        <v>17.666666666666664</v>
      </c>
      <c r="G15" s="4">
        <f t="shared" si="1"/>
        <v>312.11111111111103</v>
      </c>
      <c r="O15" s="1">
        <v>12</v>
      </c>
      <c r="P15" s="1">
        <v>75</v>
      </c>
      <c r="Q15" s="4">
        <f t="shared" si="7"/>
        <v>49.2</v>
      </c>
      <c r="R15" s="4">
        <f t="shared" si="5"/>
        <v>25.799999999999997</v>
      </c>
      <c r="S15" s="4">
        <f t="shared" si="6"/>
        <v>665.63999999999987</v>
      </c>
    </row>
    <row r="16" spans="2:25">
      <c r="B16" s="64">
        <v>2022</v>
      </c>
      <c r="C16" s="1" t="s">
        <v>214</v>
      </c>
      <c r="D16" s="1">
        <v>60</v>
      </c>
      <c r="E16" s="4">
        <f t="shared" si="2"/>
        <v>63.666666666666664</v>
      </c>
      <c r="F16" s="4">
        <f t="shared" si="0"/>
        <v>-3.6666666666666643</v>
      </c>
      <c r="G16" s="4">
        <f t="shared" si="1"/>
        <v>13.444444444444427</v>
      </c>
      <c r="O16" s="1">
        <v>13</v>
      </c>
      <c r="P16" s="1">
        <v>60</v>
      </c>
      <c r="Q16" s="4">
        <f t="shared" si="7"/>
        <v>56.6</v>
      </c>
      <c r="R16" s="4">
        <f t="shared" si="5"/>
        <v>3.3999999999999986</v>
      </c>
      <c r="S16" s="4">
        <f t="shared" si="6"/>
        <v>11.55999999999999</v>
      </c>
    </row>
    <row r="17" spans="2:20">
      <c r="B17" s="64"/>
      <c r="C17" s="1" t="s">
        <v>215</v>
      </c>
      <c r="D17" s="1">
        <v>75</v>
      </c>
      <c r="E17" s="4">
        <f t="shared" si="2"/>
        <v>70</v>
      </c>
      <c r="F17" s="4">
        <f t="shared" si="0"/>
        <v>5</v>
      </c>
      <c r="G17" s="4">
        <f t="shared" si="1"/>
        <v>25</v>
      </c>
      <c r="O17" s="1">
        <v>14</v>
      </c>
      <c r="P17" s="1">
        <v>75</v>
      </c>
      <c r="Q17" s="4">
        <f t="shared" si="7"/>
        <v>61.4</v>
      </c>
      <c r="R17" s="4">
        <f t="shared" si="5"/>
        <v>13.600000000000001</v>
      </c>
      <c r="S17" s="4">
        <f t="shared" si="6"/>
        <v>184.96000000000004</v>
      </c>
    </row>
    <row r="18" spans="2:20">
      <c r="B18" s="64"/>
      <c r="C18" s="1" t="s">
        <v>216</v>
      </c>
      <c r="D18" s="1">
        <v>88</v>
      </c>
      <c r="E18" s="4">
        <f t="shared" si="2"/>
        <v>74.333333333333329</v>
      </c>
      <c r="F18" s="4">
        <f t="shared" si="0"/>
        <v>13.666666666666671</v>
      </c>
      <c r="G18" s="4">
        <f t="shared" si="1"/>
        <v>186.77777777777791</v>
      </c>
      <c r="O18" s="1">
        <v>15</v>
      </c>
      <c r="P18" s="1">
        <v>88</v>
      </c>
      <c r="Q18" s="4">
        <f t="shared" si="7"/>
        <v>70.8</v>
      </c>
      <c r="R18" s="4">
        <f t="shared" si="5"/>
        <v>17.200000000000003</v>
      </c>
      <c r="S18" s="4">
        <f t="shared" si="6"/>
        <v>295.84000000000009</v>
      </c>
    </row>
    <row r="19" spans="2:20">
      <c r="B19" s="1" t="s">
        <v>227</v>
      </c>
      <c r="C19" s="1" t="s">
        <v>226</v>
      </c>
      <c r="F19" s="3"/>
      <c r="G19" s="3"/>
      <c r="O19" t="s">
        <v>14</v>
      </c>
      <c r="R19" s="3"/>
      <c r="S19" s="3"/>
    </row>
    <row r="20" spans="2:20">
      <c r="F20" s="29" t="s">
        <v>3</v>
      </c>
      <c r="G20" s="29" t="s">
        <v>8</v>
      </c>
      <c r="R20" s="1" t="s">
        <v>4</v>
      </c>
      <c r="S20" s="1" t="s">
        <v>3</v>
      </c>
      <c r="T20" s="1" t="s">
        <v>8</v>
      </c>
    </row>
    <row r="21" spans="2:20">
      <c r="F21" s="4">
        <f>AVERAGE(G6:G18)</f>
        <v>82.290598290598297</v>
      </c>
      <c r="G21" s="4">
        <f>SQRT(F21)</f>
        <v>9.0714165536920586</v>
      </c>
      <c r="R21" s="4">
        <f>AVERAGE(R7:R18)</f>
        <v>11.854545454545452</v>
      </c>
      <c r="S21" s="4">
        <f>AVERAGE(S7:S18)</f>
        <v>210.78545454545454</v>
      </c>
      <c r="T21" s="33">
        <f>SQRT(S21)</f>
        <v>14.51845220901507</v>
      </c>
    </row>
    <row r="22" spans="2:20" ht="15.75" thickBot="1">
      <c r="F22" s="3"/>
      <c r="R22" s="3"/>
    </row>
    <row r="23" spans="2:20">
      <c r="C23" s="58" t="s">
        <v>183</v>
      </c>
      <c r="D23" s="59"/>
      <c r="E23" t="s">
        <v>184</v>
      </c>
      <c r="F23" s="3"/>
      <c r="G23" s="31"/>
      <c r="H23" s="32"/>
    </row>
    <row r="24" spans="2:20">
      <c r="C24" s="29" t="s">
        <v>17</v>
      </c>
      <c r="D24" s="29">
        <v>4</v>
      </c>
      <c r="F24" s="3"/>
      <c r="G24" s="31"/>
      <c r="H24" s="32"/>
    </row>
    <row r="25" spans="2:20">
      <c r="C25" s="5" t="s">
        <v>10</v>
      </c>
      <c r="D25" s="5" t="s">
        <v>15</v>
      </c>
      <c r="E25" s="6" t="s">
        <v>193</v>
      </c>
      <c r="F25" s="5" t="s">
        <v>1</v>
      </c>
      <c r="G25" s="7" t="s">
        <v>7</v>
      </c>
    </row>
    <row r="26" spans="2:20">
      <c r="C26" s="1" t="s">
        <v>214</v>
      </c>
      <c r="D26" s="1">
        <v>3</v>
      </c>
      <c r="E26" s="1"/>
      <c r="F26" s="4"/>
      <c r="G26" s="4"/>
    </row>
    <row r="27" spans="2:20">
      <c r="C27" s="1" t="s">
        <v>215</v>
      </c>
      <c r="D27" s="1">
        <v>5</v>
      </c>
      <c r="E27" s="1"/>
      <c r="F27" s="4"/>
      <c r="G27" s="4"/>
    </row>
    <row r="28" spans="2:20">
      <c r="C28" s="1" t="s">
        <v>216</v>
      </c>
      <c r="D28" s="1">
        <v>9</v>
      </c>
      <c r="E28" s="1"/>
      <c r="F28" s="4"/>
      <c r="G28" s="4"/>
    </row>
    <row r="29" spans="2:20">
      <c r="C29" s="1" t="s">
        <v>217</v>
      </c>
      <c r="D29" s="1">
        <v>20</v>
      </c>
      <c r="E29" s="1">
        <f>AVERAGE(D26:D29)</f>
        <v>9.25</v>
      </c>
      <c r="F29" s="4">
        <f>D29-E29</f>
        <v>10.75</v>
      </c>
      <c r="G29" s="30">
        <f t="shared" ref="G29:G40" si="8">F29^2</f>
        <v>115.5625</v>
      </c>
    </row>
    <row r="30" spans="2:20">
      <c r="C30" s="1" t="s">
        <v>218</v>
      </c>
      <c r="D30" s="1">
        <v>12</v>
      </c>
      <c r="E30" s="1">
        <f>AVERAGE(D27:D30)</f>
        <v>11.5</v>
      </c>
      <c r="F30" s="4">
        <f t="shared" ref="F30:F40" si="9">D30-E30</f>
        <v>0.5</v>
      </c>
      <c r="G30" s="30">
        <f t="shared" si="8"/>
        <v>0.25</v>
      </c>
    </row>
    <row r="31" spans="2:20">
      <c r="C31" s="1" t="s">
        <v>219</v>
      </c>
      <c r="D31" s="1">
        <v>17</v>
      </c>
      <c r="E31" s="1">
        <f>AVERAGE(D28:D31)</f>
        <v>14.5</v>
      </c>
      <c r="F31" s="4">
        <f t="shared" si="9"/>
        <v>2.5</v>
      </c>
      <c r="G31" s="30">
        <f t="shared" si="8"/>
        <v>6.25</v>
      </c>
    </row>
    <row r="32" spans="2:20">
      <c r="C32" s="1" t="s">
        <v>220</v>
      </c>
      <c r="D32" s="1">
        <v>22</v>
      </c>
      <c r="E32" s="1">
        <f t="shared" ref="E32:E40" si="10">AVERAGE(D29:D32)</f>
        <v>17.75</v>
      </c>
      <c r="F32" s="4">
        <f t="shared" si="9"/>
        <v>4.25</v>
      </c>
      <c r="G32" s="30">
        <f t="shared" si="8"/>
        <v>18.0625</v>
      </c>
    </row>
    <row r="33" spans="3:7">
      <c r="C33" s="1" t="s">
        <v>221</v>
      </c>
      <c r="D33" s="1">
        <v>23</v>
      </c>
      <c r="E33" s="1">
        <f t="shared" si="10"/>
        <v>18.5</v>
      </c>
      <c r="F33" s="4">
        <f t="shared" si="9"/>
        <v>4.5</v>
      </c>
      <c r="G33" s="30">
        <f t="shared" si="8"/>
        <v>20.25</v>
      </c>
    </row>
    <row r="34" spans="3:7">
      <c r="C34" s="1" t="s">
        <v>222</v>
      </c>
      <c r="D34" s="1">
        <v>51</v>
      </c>
      <c r="E34" s="1">
        <f t="shared" si="10"/>
        <v>28.25</v>
      </c>
      <c r="F34" s="4">
        <f t="shared" si="9"/>
        <v>22.75</v>
      </c>
      <c r="G34" s="30">
        <f t="shared" si="8"/>
        <v>517.5625</v>
      </c>
    </row>
    <row r="35" spans="3:7">
      <c r="C35" s="1" t="s">
        <v>223</v>
      </c>
      <c r="D35" s="1">
        <v>41</v>
      </c>
      <c r="E35" s="1">
        <f t="shared" si="10"/>
        <v>34.25</v>
      </c>
      <c r="F35" s="4">
        <f t="shared" si="9"/>
        <v>6.75</v>
      </c>
      <c r="G35" s="30">
        <f t="shared" si="8"/>
        <v>45.5625</v>
      </c>
    </row>
    <row r="36" spans="3:7">
      <c r="C36" s="1" t="s">
        <v>224</v>
      </c>
      <c r="D36" s="1">
        <v>56</v>
      </c>
      <c r="E36" s="1">
        <f t="shared" si="10"/>
        <v>42.75</v>
      </c>
      <c r="F36" s="4">
        <f t="shared" si="9"/>
        <v>13.25</v>
      </c>
      <c r="G36" s="30">
        <f t="shared" si="8"/>
        <v>175.5625</v>
      </c>
    </row>
    <row r="37" spans="3:7">
      <c r="C37" s="1" t="s">
        <v>225</v>
      </c>
      <c r="D37" s="1">
        <v>75</v>
      </c>
      <c r="E37" s="1">
        <f t="shared" si="10"/>
        <v>55.75</v>
      </c>
      <c r="F37" s="4">
        <f t="shared" si="9"/>
        <v>19.25</v>
      </c>
      <c r="G37" s="30">
        <f t="shared" si="8"/>
        <v>370.5625</v>
      </c>
    </row>
    <row r="38" spans="3:7">
      <c r="C38" s="1" t="s">
        <v>214</v>
      </c>
      <c r="D38" s="1">
        <v>60</v>
      </c>
      <c r="E38" s="1">
        <f t="shared" si="10"/>
        <v>58</v>
      </c>
      <c r="F38" s="4">
        <f t="shared" si="9"/>
        <v>2</v>
      </c>
      <c r="G38" s="30">
        <f t="shared" si="8"/>
        <v>4</v>
      </c>
    </row>
    <row r="39" spans="3:7">
      <c r="C39" s="1" t="s">
        <v>215</v>
      </c>
      <c r="D39" s="1">
        <v>75</v>
      </c>
      <c r="E39" s="1">
        <f t="shared" si="10"/>
        <v>66.5</v>
      </c>
      <c r="F39" s="4">
        <f t="shared" si="9"/>
        <v>8.5</v>
      </c>
      <c r="G39" s="30">
        <f t="shared" si="8"/>
        <v>72.25</v>
      </c>
    </row>
    <row r="40" spans="3:7">
      <c r="C40" s="1" t="s">
        <v>216</v>
      </c>
      <c r="D40" s="1">
        <v>88</v>
      </c>
      <c r="E40" s="1">
        <f t="shared" si="10"/>
        <v>74.5</v>
      </c>
      <c r="F40" s="4">
        <f t="shared" si="9"/>
        <v>13.5</v>
      </c>
      <c r="G40" s="30">
        <f t="shared" si="8"/>
        <v>182.25</v>
      </c>
    </row>
    <row r="41" spans="3:7">
      <c r="C41" s="1" t="s">
        <v>226</v>
      </c>
      <c r="D41" s="1"/>
      <c r="E41" s="1"/>
      <c r="F41" s="1"/>
      <c r="G41" s="1"/>
    </row>
    <row r="42" spans="3:7">
      <c r="F42" s="34" t="s">
        <v>3</v>
      </c>
      <c r="G42" s="34" t="s">
        <v>8</v>
      </c>
    </row>
    <row r="43" spans="3:7">
      <c r="F43" s="4">
        <f>AVERAGE(G29:G40)</f>
        <v>127.34375</v>
      </c>
      <c r="G43" s="33">
        <f>SQRT(F43)</f>
        <v>11.284668803292368</v>
      </c>
    </row>
    <row r="45" spans="3:7">
      <c r="D45" s="15"/>
    </row>
    <row r="48" spans="3:7" ht="15.75" thickBot="1"/>
    <row r="49" spans="3:13" ht="15.75" thickBot="1">
      <c r="C49" s="56" t="s">
        <v>6</v>
      </c>
      <c r="D49" s="57"/>
    </row>
    <row r="50" spans="3:13">
      <c r="H50" t="s">
        <v>181</v>
      </c>
      <c r="J50" t="s">
        <v>181</v>
      </c>
    </row>
    <row r="51" spans="3:13" ht="15.75">
      <c r="C51" s="5" t="s">
        <v>10</v>
      </c>
      <c r="D51" s="5" t="s">
        <v>15</v>
      </c>
      <c r="E51" s="6" t="s">
        <v>193</v>
      </c>
      <c r="F51" s="5" t="s">
        <v>1</v>
      </c>
      <c r="G51" s="7" t="s">
        <v>7</v>
      </c>
      <c r="H51" s="13" t="s">
        <v>17</v>
      </c>
      <c r="J51" s="12" t="s">
        <v>16</v>
      </c>
    </row>
    <row r="52" spans="3:13" ht="15.75">
      <c r="C52" s="1" t="s">
        <v>214</v>
      </c>
      <c r="D52" s="1">
        <v>3</v>
      </c>
      <c r="E52" s="1"/>
      <c r="F52" s="1"/>
      <c r="G52" s="1"/>
      <c r="H52" s="1">
        <v>3</v>
      </c>
      <c r="J52" s="2">
        <v>0.1</v>
      </c>
    </row>
    <row r="53" spans="3:13" ht="15.75">
      <c r="C53" s="1" t="s">
        <v>215</v>
      </c>
      <c r="D53" s="1">
        <v>5</v>
      </c>
      <c r="E53" s="1"/>
      <c r="F53" s="1"/>
      <c r="G53" s="1"/>
      <c r="J53" s="2">
        <v>0.3</v>
      </c>
    </row>
    <row r="54" spans="3:13" ht="16.5" thickBot="1">
      <c r="C54" s="1" t="s">
        <v>216</v>
      </c>
      <c r="D54" s="1">
        <v>9</v>
      </c>
      <c r="E54" s="1">
        <f>D52*$J$52+D53*$J$53+D54*$J$54</f>
        <v>7.1999999999999993</v>
      </c>
      <c r="F54" s="1">
        <f t="shared" ref="F54:F66" si="11">(D54-E54)</f>
        <v>1.8000000000000007</v>
      </c>
      <c r="G54" s="1">
        <f>F54*F54</f>
        <v>3.2400000000000024</v>
      </c>
      <c r="J54" s="35">
        <v>0.6</v>
      </c>
    </row>
    <row r="55" spans="3:13" ht="16.5" thickBot="1">
      <c r="C55" s="1" t="s">
        <v>217</v>
      </c>
      <c r="D55" s="1">
        <v>20</v>
      </c>
      <c r="E55" s="1">
        <f>D53*$J$52+D54*$J$53+D55*$J$54</f>
        <v>15.2</v>
      </c>
      <c r="F55" s="1">
        <f t="shared" si="11"/>
        <v>4.8000000000000007</v>
      </c>
      <c r="G55" s="1">
        <f t="shared" ref="G55:G66" si="12">F55*F55</f>
        <v>23.040000000000006</v>
      </c>
      <c r="I55" s="19" t="s">
        <v>205</v>
      </c>
      <c r="J55" s="44">
        <f>SUM(J52:J54)</f>
        <v>1</v>
      </c>
    </row>
    <row r="56" spans="3:13">
      <c r="C56" s="1" t="s">
        <v>218</v>
      </c>
      <c r="D56" s="1">
        <v>12</v>
      </c>
      <c r="E56" s="1">
        <f t="shared" ref="E56:E66" si="13">D54*$J$52+D55*$J$53+D56*$J$54</f>
        <v>14.1</v>
      </c>
      <c r="F56" s="1">
        <f t="shared" si="11"/>
        <v>-2.0999999999999996</v>
      </c>
      <c r="G56" s="1">
        <f t="shared" si="12"/>
        <v>4.4099999999999984</v>
      </c>
    </row>
    <row r="57" spans="3:13" ht="15.75" thickBot="1">
      <c r="C57" s="1" t="s">
        <v>219</v>
      </c>
      <c r="D57" s="1">
        <v>17</v>
      </c>
      <c r="E57" s="1">
        <f t="shared" si="13"/>
        <v>15.799999999999999</v>
      </c>
      <c r="F57" s="1">
        <f t="shared" si="11"/>
        <v>1.2000000000000011</v>
      </c>
      <c r="G57" s="1">
        <f t="shared" si="12"/>
        <v>1.4400000000000026</v>
      </c>
      <c r="J57" s="46" t="s">
        <v>187</v>
      </c>
      <c r="M57" s="47" t="s">
        <v>203</v>
      </c>
    </row>
    <row r="58" spans="3:13" ht="15.75" thickBot="1">
      <c r="C58" s="1" t="s">
        <v>220</v>
      </c>
      <c r="D58" s="1">
        <v>22</v>
      </c>
      <c r="E58" s="1">
        <f t="shared" si="13"/>
        <v>19.5</v>
      </c>
      <c r="F58" s="1">
        <f t="shared" si="11"/>
        <v>2.5</v>
      </c>
      <c r="G58" s="1">
        <f t="shared" si="12"/>
        <v>6.25</v>
      </c>
      <c r="J58" s="61" t="s">
        <v>211</v>
      </c>
      <c r="K58" s="62"/>
      <c r="L58" s="62"/>
      <c r="M58" s="63"/>
    </row>
    <row r="59" spans="3:13" ht="15.75">
      <c r="C59" s="1" t="s">
        <v>221</v>
      </c>
      <c r="D59" s="1">
        <v>23</v>
      </c>
      <c r="E59" s="1">
        <f t="shared" si="13"/>
        <v>22.1</v>
      </c>
      <c r="F59" s="1">
        <f t="shared" si="11"/>
        <v>0.89999999999999858</v>
      </c>
      <c r="G59" s="1">
        <f t="shared" si="12"/>
        <v>0.80999999999999739</v>
      </c>
      <c r="J59" s="48">
        <v>0.1</v>
      </c>
      <c r="K59" s="48">
        <v>0.1</v>
      </c>
      <c r="L59" s="49">
        <v>0.1</v>
      </c>
      <c r="M59" s="49">
        <v>0.05</v>
      </c>
    </row>
    <row r="60" spans="3:13" ht="15.75">
      <c r="C60" s="1" t="s">
        <v>222</v>
      </c>
      <c r="D60" s="1">
        <v>51</v>
      </c>
      <c r="E60" s="1">
        <f t="shared" si="13"/>
        <v>39.699999999999996</v>
      </c>
      <c r="F60" s="1">
        <f t="shared" si="11"/>
        <v>11.300000000000004</v>
      </c>
      <c r="G60" s="1">
        <f t="shared" si="12"/>
        <v>127.6900000000001</v>
      </c>
      <c r="J60" s="1">
        <v>0.3</v>
      </c>
      <c r="K60" s="1">
        <v>0.2</v>
      </c>
      <c r="L60" s="2">
        <v>0.35</v>
      </c>
      <c r="M60" s="2">
        <v>0.15</v>
      </c>
    </row>
    <row r="61" spans="3:13" ht="15.75">
      <c r="C61" s="1" t="s">
        <v>223</v>
      </c>
      <c r="D61" s="1">
        <v>41</v>
      </c>
      <c r="E61" s="1">
        <f t="shared" si="13"/>
        <v>42.199999999999996</v>
      </c>
      <c r="F61" s="1">
        <f t="shared" si="11"/>
        <v>-1.1999999999999957</v>
      </c>
      <c r="G61" s="1">
        <f t="shared" si="12"/>
        <v>1.4399999999999897</v>
      </c>
      <c r="J61" s="17">
        <v>0.6</v>
      </c>
      <c r="K61" s="17">
        <v>0.7</v>
      </c>
      <c r="L61" s="35">
        <v>0.55000000000000004</v>
      </c>
      <c r="M61" s="35">
        <v>0.8</v>
      </c>
    </row>
    <row r="62" spans="3:13" ht="15.75">
      <c r="C62" s="1" t="s">
        <v>224</v>
      </c>
      <c r="D62" s="1">
        <v>56</v>
      </c>
      <c r="E62" s="1">
        <f t="shared" si="13"/>
        <v>51</v>
      </c>
      <c r="F62" s="1">
        <f t="shared" si="11"/>
        <v>5</v>
      </c>
      <c r="G62" s="1">
        <f t="shared" si="12"/>
        <v>25</v>
      </c>
      <c r="I62" s="1" t="s">
        <v>8</v>
      </c>
      <c r="J62" s="1">
        <v>5.2</v>
      </c>
      <c r="K62" s="1">
        <v>4</v>
      </c>
      <c r="L62" s="2">
        <v>5.9</v>
      </c>
      <c r="M62" s="43">
        <v>2.6</v>
      </c>
    </row>
    <row r="63" spans="3:13">
      <c r="C63" s="1" t="s">
        <v>225</v>
      </c>
      <c r="D63" s="1">
        <v>75</v>
      </c>
      <c r="E63" s="1">
        <f t="shared" si="13"/>
        <v>65.900000000000006</v>
      </c>
      <c r="F63" s="1">
        <f t="shared" si="11"/>
        <v>9.0999999999999943</v>
      </c>
      <c r="G63" s="1">
        <f t="shared" si="12"/>
        <v>82.809999999999903</v>
      </c>
    </row>
    <row r="64" spans="3:13" ht="15.75" thickBot="1">
      <c r="C64" s="1" t="s">
        <v>214</v>
      </c>
      <c r="D64" s="1">
        <v>60</v>
      </c>
      <c r="E64" s="1">
        <f t="shared" si="13"/>
        <v>64.099999999999994</v>
      </c>
      <c r="F64" s="1">
        <f t="shared" si="11"/>
        <v>-4.0999999999999943</v>
      </c>
      <c r="G64" s="1">
        <f t="shared" si="12"/>
        <v>16.809999999999953</v>
      </c>
    </row>
    <row r="65" spans="3:13">
      <c r="C65" s="1" t="s">
        <v>215</v>
      </c>
      <c r="D65" s="1">
        <v>75</v>
      </c>
      <c r="E65" s="1">
        <f t="shared" si="13"/>
        <v>70.5</v>
      </c>
      <c r="F65" s="1">
        <f t="shared" si="11"/>
        <v>4.5</v>
      </c>
      <c r="G65" s="1">
        <f t="shared" si="12"/>
        <v>20.25</v>
      </c>
      <c r="K65" s="11" t="s">
        <v>13</v>
      </c>
      <c r="L65" s="13" t="s">
        <v>3</v>
      </c>
      <c r="M65" s="13" t="s">
        <v>8</v>
      </c>
    </row>
    <row r="66" spans="3:13">
      <c r="C66" s="1" t="s">
        <v>216</v>
      </c>
      <c r="D66" s="1">
        <v>88</v>
      </c>
      <c r="E66" s="1">
        <f t="shared" si="13"/>
        <v>81.3</v>
      </c>
      <c r="F66" s="1">
        <f t="shared" si="11"/>
        <v>6.7000000000000028</v>
      </c>
      <c r="G66" s="1">
        <f t="shared" si="12"/>
        <v>44.890000000000036</v>
      </c>
      <c r="J66" s="60" t="s">
        <v>188</v>
      </c>
      <c r="K66" s="1">
        <v>5</v>
      </c>
      <c r="L66" s="4">
        <f>S21</f>
        <v>210.78545454545454</v>
      </c>
      <c r="M66" s="4">
        <f>T21</f>
        <v>14.51845220901507</v>
      </c>
    </row>
    <row r="67" spans="3:13">
      <c r="C67" s="1" t="s">
        <v>226</v>
      </c>
      <c r="E67" s="40"/>
      <c r="J67" s="60"/>
      <c r="K67" s="1">
        <v>3</v>
      </c>
      <c r="L67" s="28">
        <v>82.290598290598297</v>
      </c>
      <c r="M67" s="28">
        <v>9.0714165536920586</v>
      </c>
    </row>
    <row r="68" spans="3:13">
      <c r="J68" s="60"/>
      <c r="K68" s="1">
        <v>4</v>
      </c>
      <c r="L68" s="28">
        <v>127.34375</v>
      </c>
      <c r="M68" s="28">
        <v>11.284668803292368</v>
      </c>
    </row>
    <row r="69" spans="3:13">
      <c r="G69" s="29" t="s">
        <v>3</v>
      </c>
      <c r="H69" s="29" t="s">
        <v>8</v>
      </c>
      <c r="J69" s="43" t="s">
        <v>196</v>
      </c>
      <c r="K69" s="43">
        <v>3</v>
      </c>
      <c r="L69" s="50">
        <v>6.8861538461538379</v>
      </c>
      <c r="M69" s="50">
        <v>2.6241482134501926</v>
      </c>
    </row>
    <row r="70" spans="3:13">
      <c r="F70" s="3"/>
      <c r="G70" s="4">
        <f>AVERAGE(G54:G66)</f>
        <v>27.544615384615383</v>
      </c>
      <c r="H70" s="28">
        <f>SQRT(G70)</f>
        <v>5.2482964269003887</v>
      </c>
    </row>
    <row r="71" spans="3:13">
      <c r="F71" s="3"/>
    </row>
  </sheetData>
  <mergeCells count="6">
    <mergeCell ref="C49:D49"/>
    <mergeCell ref="C23:D23"/>
    <mergeCell ref="J66:J68"/>
    <mergeCell ref="J58:M58"/>
    <mergeCell ref="B3:B15"/>
    <mergeCell ref="B16:B18"/>
  </mergeCells>
  <phoneticPr fontId="3" type="noConversion"/>
  <pageMargins left="0.7" right="0.7" top="0.75" bottom="0.75" header="0.3" footer="0.3"/>
  <pageSetup orientation="portrait" r:id="rId1"/>
  <ignoredErrors>
    <ignoredError sqref="E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Trend</vt:lpstr>
      <vt:lpstr>Seasonal -Quarter</vt:lpstr>
      <vt:lpstr>Seasonal- Monthly</vt:lpstr>
      <vt:lpstr>Random</vt:lpstr>
      <vt:lpstr>Seasonal &amp; Trend</vt:lpstr>
      <vt:lpstr>AM &amp; SMA</vt:lpstr>
      <vt:lpstr>Moving Average Method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Shaikh</dc:creator>
  <cp:lastModifiedBy>User</cp:lastModifiedBy>
  <dcterms:created xsi:type="dcterms:W3CDTF">2018-06-04T11:50:06Z</dcterms:created>
  <dcterms:modified xsi:type="dcterms:W3CDTF">2022-06-24T05:31:17Z</dcterms:modified>
</cp:coreProperties>
</file>