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Graficos" sheetId="2" r:id="rId5"/>
  </sheets>
  <definedNames/>
  <calcPr/>
  <extLst>
    <ext uri="GoogleSheetsCustomDataVersion1">
      <go:sheetsCustomData xmlns:go="http://customooxmlschemas.google.com/" r:id="rId6" roundtripDataSignature="AMtx7mgy7BIh5dK9mJg97yOGSb1RTnLJ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======
ID#AAAAD_fU7tc
Autor    (2019-12-05 15:35:09)
Total del beneficio de cada tier
5% de comision que se lleva Kickstarter del total conseguido
Aunque el valor sea negativo, no se paga nada. 
Si no se consigue el objetivo no se paga ningun tipo de comision</t>
      </text>
    </comment>
    <comment authorId="0" ref="A2">
      <text>
        <t xml:space="preserve">======
ID#AAAAD_fU7tY
Autor    (2019-12-05 15:35:09)
NOMBRE DEL TIER</t>
      </text>
    </comment>
    <comment authorId="0" ref="H2">
      <text>
        <t xml:space="preserve">======
ID#AAAAD_fU7tU
Autor    (2019-12-05 15:35:09)
Porcentaje del total buscado</t>
      </text>
    </comment>
    <comment authorId="0" ref="G2">
      <text>
        <t xml:space="preserve">======
ID#AAAAD_fU7tQ
Autor    (2019-12-05 15:35:09)
Total con gastos incluidos</t>
      </text>
    </comment>
    <comment authorId="0" ref="D2">
      <text>
        <t xml:space="preserve">======
ID#AAAAD_fU7tM
Autor    (2019-12-05 15:35:09)
Avisa con color rojo por si te has excedido con el numero de backers limite puesto</t>
      </text>
    </comment>
    <comment authorId="0" ref="E2">
      <text>
        <t xml:space="preserve">======
ID#AAAAD_fU7tI
El beneficio hay que calcularlo previamente, hay que quitarle    (2019-12-05 15:35:09)
- IVA
- Gastos de envio
- Gastos de recompensas
- Comisiones
La comision de Kickstarter esta calculada aparte
Evidentemente no se puede hacer de forma automatica</t>
      </text>
    </comment>
    <comment authorId="0" ref="C2">
      <text>
        <t xml:space="preserve">======
ID#AAAAD_fU7tE
Autor    (2019-12-05 15:35:09)
Limite maximo de backers para este tier</t>
      </text>
    </comment>
    <comment authorId="0" ref="B2">
      <text>
        <t xml:space="preserve">======
ID#AAAAD_fU7tA
Autor    (2019-12-05 15:35:09)
PRECIO DEL TIER</t>
      </text>
    </comment>
  </commentList>
  <extLst>
    <ext uri="GoogleSheetsCustomDataVersion1">
      <go:sheetsCustomData xmlns:go="http://customooxmlschemas.google.com/" r:id="rId1" roundtripDataSignature="AMtx7mh6SWx9i8XOG6OnMfu3FjYX5xhKdw=="/>
    </ext>
  </extLst>
</comments>
</file>

<file path=xl/sharedStrings.xml><?xml version="1.0" encoding="utf-8"?>
<sst xmlns="http://schemas.openxmlformats.org/spreadsheetml/2006/main" count="50" uniqueCount="47">
  <si>
    <t>NOMBRE</t>
  </si>
  <si>
    <t>VALOR</t>
  </si>
  <si>
    <t>LIMITE</t>
  </si>
  <si>
    <t>BACKERS</t>
  </si>
  <si>
    <t>BENEFICIO</t>
  </si>
  <si>
    <t>TOTALES</t>
  </si>
  <si>
    <t>TOTAL BN</t>
  </si>
  <si>
    <t>PORCENTAJE</t>
  </si>
  <si>
    <t>TOTAL BUSCADO</t>
  </si>
  <si>
    <t>GOALS</t>
  </si>
  <si>
    <t>TIER 1</t>
  </si>
  <si>
    <t>Objetivo</t>
  </si>
  <si>
    <t>Coste</t>
  </si>
  <si>
    <t>Acumulado</t>
  </si>
  <si>
    <t>TIER 2</t>
  </si>
  <si>
    <t>Beta cerrada</t>
  </si>
  <si>
    <t>TIER 3</t>
  </si>
  <si>
    <t>TOTAL CONSEGUIDO</t>
  </si>
  <si>
    <t>Acc. anticipado DLC 1</t>
  </si>
  <si>
    <t>TIER 4</t>
  </si>
  <si>
    <t>Acc. anticipado DLC 2</t>
  </si>
  <si>
    <t>TIER 5</t>
  </si>
  <si>
    <t>Figura ed. col.</t>
  </si>
  <si>
    <t>TIER 6</t>
  </si>
  <si>
    <t>PORCENTAJE CONSEGUIDO</t>
  </si>
  <si>
    <t>Libro de Arte</t>
  </si>
  <si>
    <t>TIER 7</t>
  </si>
  <si>
    <t>-</t>
  </si>
  <si>
    <t>TIER 8</t>
  </si>
  <si>
    <t>TIER 9</t>
  </si>
  <si>
    <t>TOTAL DESPUES DE PAGOS</t>
  </si>
  <si>
    <t>TIER 10</t>
  </si>
  <si>
    <t>TIER 11</t>
  </si>
  <si>
    <t>TIER 12</t>
  </si>
  <si>
    <t>TOTAL INVERSIONES</t>
  </si>
  <si>
    <t>EN QUE INVERTIR EL DINERO</t>
  </si>
  <si>
    <t>Inversion 1</t>
  </si>
  <si>
    <t>TOTAL BENEFICIO</t>
  </si>
  <si>
    <t>Inversion 2</t>
  </si>
  <si>
    <t>Inversion 3</t>
  </si>
  <si>
    <t>Inversion 4</t>
  </si>
  <si>
    <t>Inversion 5</t>
  </si>
  <si>
    <t>Inversion 6</t>
  </si>
  <si>
    <t>Inversion 7</t>
  </si>
  <si>
    <t>Inversion 8</t>
  </si>
  <si>
    <t>Inversion 9</t>
  </si>
  <si>
    <t>Inversion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</si>
</sst>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&quot;€&quot;"/>
  </numFmts>
  <fonts count="10">
    <font>
      <sz val="11.0"/>
      <color theme="1"/>
      <name val="Arial"/>
    </font>
    <font>
      <b/>
      <sz val="16.0"/>
      <color theme="1"/>
      <name val="Calibri"/>
    </font>
    <font/>
    <font>
      <b/>
      <i/>
      <sz val="11.0"/>
      <color theme="1"/>
      <name val="Calibri"/>
    </font>
    <font>
      <sz val="11.0"/>
      <color theme="1"/>
      <name val="Calibri"/>
    </font>
    <font>
      <sz val="11.0"/>
      <color rgb="FF000000"/>
    </font>
    <font>
      <b/>
      <sz val="14.0"/>
      <color theme="1"/>
    </font>
    <font>
      <sz val="11.0"/>
      <color theme="1"/>
    </font>
    <font>
      <sz val="11.0"/>
      <color rgb="FF000000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7" fillId="0" fontId="4" numFmtId="164" xfId="0" applyAlignment="1" applyBorder="1" applyFont="1" applyNumberFormat="1">
      <alignment horizontal="center" vertical="center"/>
    </xf>
    <xf borderId="6" fillId="0" fontId="4" numFmtId="10" xfId="0" applyAlignment="1" applyBorder="1" applyFont="1" applyNumberFormat="1">
      <alignment horizontal="center" vertical="center"/>
    </xf>
    <xf borderId="8" fillId="0" fontId="5" numFmtId="164" xfId="0" applyAlignment="1" applyBorder="1" applyFont="1" applyNumberFormat="1">
      <alignment horizontal="center" readingOrder="0" vertical="center"/>
    </xf>
    <xf borderId="9" fillId="2" fontId="6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readingOrder="0" vertical="center"/>
    </xf>
    <xf borderId="10" fillId="0" fontId="4" numFmtId="10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165" xfId="0" applyAlignment="1" applyBorder="1" applyFont="1" applyNumberFormat="1">
      <alignment horizontal="center" readingOrder="0" vertical="center"/>
    </xf>
    <xf borderId="13" fillId="0" fontId="4" numFmtId="164" xfId="0" applyAlignment="1" applyBorder="1" applyFont="1" applyNumberFormat="1">
      <alignment readingOrder="0"/>
    </xf>
    <xf borderId="8" fillId="0" fontId="4" numFmtId="164" xfId="0" applyAlignment="1" applyBorder="1" applyFont="1" applyNumberFormat="1">
      <alignment horizontal="center" vertical="center"/>
    </xf>
    <xf borderId="11" fillId="3" fontId="4" numFmtId="0" xfId="0" applyAlignment="1" applyBorder="1" applyFill="1" applyFont="1">
      <alignment horizontal="center" readingOrder="0" vertical="center"/>
    </xf>
    <xf borderId="12" fillId="3" fontId="4" numFmtId="164" xfId="0" applyAlignment="1" applyBorder="1" applyFont="1" applyNumberFormat="1">
      <alignment horizontal="center" readingOrder="0" vertical="center"/>
    </xf>
    <xf borderId="13" fillId="3" fontId="4" numFmtId="164" xfId="0" applyAlignment="1" applyBorder="1" applyFont="1" applyNumberFormat="1">
      <alignment readingOrder="0"/>
    </xf>
    <xf borderId="1" fillId="0" fontId="4" numFmtId="10" xfId="0" applyAlignment="1" applyBorder="1" applyFont="1" applyNumberFormat="1">
      <alignment horizontal="right" vertical="center"/>
    </xf>
    <xf borderId="12" fillId="3" fontId="4" numFmtId="164" xfId="0" applyAlignment="1" applyBorder="1" applyFont="1" applyNumberFormat="1">
      <alignment horizontal="center" vertical="center"/>
    </xf>
    <xf borderId="14" fillId="3" fontId="4" numFmtId="0" xfId="0" applyAlignment="1" applyBorder="1" applyFont="1">
      <alignment horizontal="center" readingOrder="0" vertical="center"/>
    </xf>
    <xf borderId="15" fillId="3" fontId="4" numFmtId="164" xfId="0" applyAlignment="1" applyBorder="1" applyFont="1" applyNumberFormat="1">
      <alignment horizontal="center" vertical="center"/>
    </xf>
    <xf borderId="16" fillId="3" fontId="4" numFmtId="164" xfId="0" applyAlignment="1" applyBorder="1" applyFont="1" applyNumberFormat="1">
      <alignment readingOrder="0"/>
    </xf>
    <xf borderId="10" fillId="0" fontId="7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readingOrder="0" vertical="center"/>
    </xf>
    <xf borderId="17" fillId="0" fontId="4" numFmtId="164" xfId="0" applyAlignment="1" applyBorder="1" applyFont="1" applyNumberFormat="1">
      <alignment horizontal="center" vertical="center"/>
    </xf>
    <xf borderId="8" fillId="0" fontId="4" numFmtId="10" xfId="0" applyAlignment="1" applyBorder="1" applyFont="1" applyNumberFormat="1">
      <alignment horizontal="center" vertical="center"/>
    </xf>
    <xf borderId="18" fillId="2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3" numFmtId="0" xfId="0" applyAlignment="1" applyBorder="1" applyFont="1">
      <alignment horizontal="center" vertical="center"/>
    </xf>
    <xf borderId="22" fillId="0" fontId="2" numFmtId="0" xfId="0" applyBorder="1" applyFont="1"/>
    <xf borderId="21" fillId="0" fontId="8" numFmtId="164" xfId="0" applyAlignment="1" applyBorder="1" applyFont="1" applyNumberForma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7" fillId="0" fontId="2" numFmtId="0" xfId="0" applyBorder="1" applyFont="1"/>
    <xf borderId="23" fillId="0" fontId="8" numFmtId="164" xfId="0" applyAlignment="1" applyBorder="1" applyFont="1" applyNumberFormat="1">
      <alignment horizontal="center" readingOrder="0" vertical="center"/>
    </xf>
    <xf borderId="0" fillId="0" fontId="4" numFmtId="0" xfId="0" applyFont="1"/>
    <xf borderId="23" fillId="0" fontId="4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  <xf borderId="24" fillId="0" fontId="3" numFmtId="0" xfId="0" applyAlignment="1" applyBorder="1" applyFont="1">
      <alignment horizontal="center" vertical="center"/>
    </xf>
    <xf borderId="17" fillId="0" fontId="2" numFmtId="0" xfId="0" applyBorder="1" applyFont="1"/>
    <xf borderId="24" fillId="0" fontId="4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  <dxf>
      <font>
        <color rgb="FF4F6128"/>
      </font>
      <fill>
        <patternFill patternType="solid">
          <fgColor rgb="FFC2D69B"/>
          <bgColor rgb="FFC2D69B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atos-style">
      <tableStyleElement dxfId="7" type="headerRow"/>
      <tableStyleElement dxfId="8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703674540682415"/>
          <c:y val="0.20107716138157425"/>
          <c:w val="0.6598959973753281"/>
          <c:h val="0.758228651195964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36EA1"/>
              </a:solidFill>
            </c:spPr>
          </c:dPt>
          <c:dPt>
            <c:idx val="1"/>
            <c:spPr>
              <a:solidFill>
                <a:srgbClr val="A34441"/>
              </a:solidFill>
            </c:spPr>
          </c:dPt>
          <c:dPt>
            <c:idx val="2"/>
            <c:spPr>
              <a:solidFill>
                <a:srgbClr val="849F4C"/>
              </a:solidFill>
            </c:spPr>
          </c:dPt>
          <c:dPt>
            <c:idx val="3"/>
            <c:spPr>
              <a:solidFill>
                <a:srgbClr val="6D558A"/>
              </a:solidFill>
            </c:spPr>
          </c:dPt>
          <c:dPt>
            <c:idx val="4"/>
            <c:spPr>
              <a:solidFill>
                <a:srgbClr val="4092A8"/>
              </a:solidFill>
            </c:spPr>
          </c:dPt>
          <c:dPt>
            <c:idx val="5"/>
            <c:spPr>
              <a:solidFill>
                <a:srgbClr val="D2803C"/>
              </a:solidFill>
            </c:spPr>
          </c:dPt>
          <c:dPt>
            <c:idx val="6"/>
            <c:spPr>
              <a:solidFill>
                <a:srgbClr val="618EC4"/>
              </a:solidFill>
            </c:spPr>
          </c:dPt>
          <c:dPt>
            <c:idx val="7"/>
            <c:spPr>
              <a:solidFill>
                <a:srgbClr val="C6625F"/>
              </a:solidFill>
            </c:spPr>
          </c:dPt>
          <c:dPt>
            <c:idx val="8"/>
            <c:spPr>
              <a:solidFill>
                <a:srgbClr val="A5C26A"/>
              </a:solidFill>
            </c:spPr>
          </c:dPt>
          <c:dPt>
            <c:idx val="9"/>
            <c:spPr>
              <a:solidFill>
                <a:srgbClr val="8D74AB"/>
              </a:solidFill>
            </c:spPr>
          </c:dPt>
          <c:dPt>
            <c:idx val="10"/>
            <c:spPr>
              <a:solidFill>
                <a:srgbClr val="5DB4CC"/>
              </a:solidFill>
            </c:spPr>
          </c:dPt>
          <c:dPt>
            <c:idx val="11"/>
            <c:spPr>
              <a:solidFill>
                <a:srgbClr val="F8A1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Datos!$A$3:$A$14</c:f>
            </c:strRef>
          </c:cat>
          <c:val>
            <c:numRef>
              <c:f>Datos!$F$3:$F$14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709672160545149"/>
          <c:y val="0.1925133689839572"/>
          <c:w val="0.6744306418219462"/>
          <c:h val="0.77421271538918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36EA1"/>
              </a:solidFill>
            </c:spPr>
          </c:dPt>
          <c:dPt>
            <c:idx val="1"/>
            <c:spPr>
              <a:solidFill>
                <a:srgbClr val="A34441"/>
              </a:solidFill>
            </c:spPr>
          </c:dPt>
          <c:dPt>
            <c:idx val="2"/>
            <c:spPr>
              <a:solidFill>
                <a:srgbClr val="849F4C"/>
              </a:solidFill>
            </c:spPr>
          </c:dPt>
          <c:dPt>
            <c:idx val="3"/>
            <c:spPr>
              <a:solidFill>
                <a:srgbClr val="6D558A"/>
              </a:solidFill>
            </c:spPr>
          </c:dPt>
          <c:dPt>
            <c:idx val="4"/>
            <c:spPr>
              <a:solidFill>
                <a:srgbClr val="4092A8"/>
              </a:solidFill>
            </c:spPr>
          </c:dPt>
          <c:dPt>
            <c:idx val="5"/>
            <c:spPr>
              <a:solidFill>
                <a:srgbClr val="D2803C"/>
              </a:solidFill>
            </c:spPr>
          </c:dPt>
          <c:dPt>
            <c:idx val="6"/>
            <c:spPr>
              <a:solidFill>
                <a:srgbClr val="618EC4"/>
              </a:solidFill>
            </c:spPr>
          </c:dPt>
          <c:dPt>
            <c:idx val="7"/>
            <c:spPr>
              <a:solidFill>
                <a:srgbClr val="C6625F"/>
              </a:solidFill>
            </c:spPr>
          </c:dPt>
          <c:dPt>
            <c:idx val="8"/>
            <c:spPr>
              <a:solidFill>
                <a:srgbClr val="A5C26A"/>
              </a:solidFill>
            </c:spPr>
          </c:dPt>
          <c:dPt>
            <c:idx val="9"/>
            <c:spPr>
              <a:solidFill>
                <a:srgbClr val="8D74AB"/>
              </a:solidFill>
            </c:spPr>
          </c:dPt>
          <c:dPt>
            <c:idx val="10"/>
            <c:spPr>
              <a:solidFill>
                <a:srgbClr val="5DB4CC"/>
              </a:solidFill>
            </c:spPr>
          </c:dPt>
          <c:dPt>
            <c:idx val="11"/>
            <c:spPr>
              <a:solidFill>
                <a:srgbClr val="F8A1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Datos!$A$3:$A$14</c:f>
            </c:strRef>
          </c:cat>
          <c:val>
            <c:numRef>
              <c:f>Datos!$G$3:$G$14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252253106915852"/>
          <c:y val="0.19882131627744484"/>
          <c:w val="0.6633869335610157"/>
          <c:h val="0.751687583420673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36EA1"/>
              </a:solidFill>
            </c:spPr>
          </c:dPt>
          <c:dPt>
            <c:idx val="1"/>
            <c:spPr>
              <a:solidFill>
                <a:srgbClr val="A34441"/>
              </a:solidFill>
            </c:spPr>
          </c:dPt>
          <c:dPt>
            <c:idx val="2"/>
            <c:spPr>
              <a:solidFill>
                <a:srgbClr val="849F4C"/>
              </a:solidFill>
            </c:spPr>
          </c:dPt>
          <c:dPt>
            <c:idx val="3"/>
            <c:spPr>
              <a:solidFill>
                <a:srgbClr val="6D558A"/>
              </a:solidFill>
            </c:spPr>
          </c:dPt>
          <c:dPt>
            <c:idx val="4"/>
            <c:spPr>
              <a:solidFill>
                <a:srgbClr val="4092A8"/>
              </a:solidFill>
            </c:spPr>
          </c:dPt>
          <c:dPt>
            <c:idx val="5"/>
            <c:spPr>
              <a:solidFill>
                <a:srgbClr val="D2803C"/>
              </a:solidFill>
            </c:spPr>
          </c:dPt>
          <c:dPt>
            <c:idx val="6"/>
            <c:spPr>
              <a:solidFill>
                <a:srgbClr val="618EC4"/>
              </a:solidFill>
            </c:spPr>
          </c:dPt>
          <c:dPt>
            <c:idx val="7"/>
            <c:spPr>
              <a:solidFill>
                <a:srgbClr val="C6625F"/>
              </a:solidFill>
            </c:spPr>
          </c:dPt>
          <c:dPt>
            <c:idx val="8"/>
            <c:spPr>
              <a:solidFill>
                <a:srgbClr val="A5C26A"/>
              </a:solidFill>
            </c:spPr>
          </c:dPt>
          <c:dPt>
            <c:idx val="9"/>
            <c:spPr>
              <a:solidFill>
                <a:srgbClr val="8D74AB"/>
              </a:solidFill>
            </c:spPr>
          </c:dPt>
          <c:dPt>
            <c:idx val="10"/>
            <c:spPr>
              <a:solidFill>
                <a:srgbClr val="5DB4CC"/>
              </a:solidFill>
            </c:spPr>
          </c:dPt>
          <c:dPt>
            <c:idx val="11"/>
            <c:spPr>
              <a:solidFill>
                <a:srgbClr val="F8A1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Datos!$A$3:$A$14</c:f>
            </c:strRef>
          </c:cat>
          <c:val>
            <c:numRef>
              <c:f>Datos!$D$3:$D$14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61240310077519"/>
          <c:y val="0.18327060054460823"/>
          <c:w val="0.6901917027813383"/>
          <c:h val="0.758387816514417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36EA1"/>
              </a:solidFill>
            </c:spPr>
          </c:dPt>
          <c:dPt>
            <c:idx val="1"/>
            <c:spPr>
              <a:solidFill>
                <a:srgbClr val="A34441"/>
              </a:solidFill>
            </c:spPr>
          </c:dPt>
          <c:dPt>
            <c:idx val="2"/>
            <c:spPr>
              <a:solidFill>
                <a:srgbClr val="849F4C"/>
              </a:solidFill>
            </c:spPr>
          </c:dPt>
          <c:dPt>
            <c:idx val="3"/>
            <c:spPr>
              <a:solidFill>
                <a:srgbClr val="6D558A"/>
              </a:solidFill>
            </c:spPr>
          </c:dPt>
          <c:dPt>
            <c:idx val="4"/>
            <c:spPr>
              <a:solidFill>
                <a:srgbClr val="4092A8"/>
              </a:solidFill>
            </c:spPr>
          </c:dPt>
          <c:dPt>
            <c:idx val="5"/>
            <c:spPr>
              <a:solidFill>
                <a:srgbClr val="D2803C"/>
              </a:solidFill>
            </c:spPr>
          </c:dPt>
          <c:dPt>
            <c:idx val="6"/>
            <c:spPr>
              <a:solidFill>
                <a:srgbClr val="618EC4"/>
              </a:solidFill>
            </c:spPr>
          </c:dPt>
          <c:dPt>
            <c:idx val="7"/>
            <c:spPr>
              <a:solidFill>
                <a:srgbClr val="C6625F"/>
              </a:solidFill>
            </c:spPr>
          </c:dPt>
          <c:dPt>
            <c:idx val="8"/>
            <c:spPr>
              <a:solidFill>
                <a:srgbClr val="A5C26A"/>
              </a:solidFill>
            </c:spPr>
          </c:dPt>
          <c:dPt>
            <c:idx val="9"/>
            <c:spPr>
              <a:solidFill>
                <a:srgbClr val="8D74A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Datos!$B$17:$B$26</c:f>
            </c:strRef>
          </c:cat>
          <c:val>
            <c:numRef>
              <c:f>Datos!$C$17:$C$26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161925</xdr:rowOff>
    </xdr:from>
    <xdr:ext cx="5715000" cy="5581650"/>
    <xdr:graphicFrame>
      <xdr:nvGraphicFramePr>
        <xdr:cNvPr id="495121641" name="Chart 1" title="BENEFICIO BRU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381000</xdr:colOff>
      <xdr:row>1</xdr:row>
      <xdr:rowOff>171450</xdr:rowOff>
    </xdr:from>
    <xdr:ext cx="5753100" cy="5610225"/>
    <xdr:graphicFrame>
      <xdr:nvGraphicFramePr>
        <xdr:cNvPr id="19540921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31</xdr:row>
      <xdr:rowOff>180975</xdr:rowOff>
    </xdr:from>
    <xdr:ext cx="5743575" cy="5857875"/>
    <xdr:graphicFrame>
      <xdr:nvGraphicFramePr>
        <xdr:cNvPr id="4804857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361950</xdr:colOff>
      <xdr:row>31</xdr:row>
      <xdr:rowOff>161925</xdr:rowOff>
    </xdr:from>
    <xdr:ext cx="5762625" cy="5876925"/>
    <xdr:graphicFrame>
      <xdr:nvGraphicFramePr>
        <xdr:cNvPr id="15493736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3</xdr:row>
      <xdr:rowOff>66675</xdr:rowOff>
    </xdr:from>
    <xdr:ext cx="5715000" cy="419100"/>
    <xdr:sp>
      <xdr:nvSpPr>
        <xdr:cNvPr id="3" name="Shape 3"/>
        <xdr:cNvSpPr txBox="1"/>
      </xdr:nvSpPr>
      <xdr:spPr>
        <a:xfrm>
          <a:off x="2493263" y="3570450"/>
          <a:ext cx="5705475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TOTALES</a:t>
          </a:r>
          <a:endParaRPr sz="1400"/>
        </a:p>
      </xdr:txBody>
    </xdr:sp>
    <xdr:clientData fLocksWithSheet="0"/>
  </xdr:oneCellAnchor>
  <xdr:oneCellAnchor>
    <xdr:from>
      <xdr:col>8</xdr:col>
      <xdr:colOff>381000</xdr:colOff>
      <xdr:row>3</xdr:row>
      <xdr:rowOff>0</xdr:rowOff>
    </xdr:from>
    <xdr:ext cx="5743575" cy="523875"/>
    <xdr:sp>
      <xdr:nvSpPr>
        <xdr:cNvPr id="4" name="Shape 4"/>
        <xdr:cNvSpPr txBox="1"/>
      </xdr:nvSpPr>
      <xdr:spPr>
        <a:xfrm>
          <a:off x="2474213" y="3518063"/>
          <a:ext cx="5743575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TOTALES BENEFICIO REAL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33</xdr:row>
      <xdr:rowOff>0</xdr:rowOff>
    </xdr:from>
    <xdr:ext cx="5743575" cy="704850"/>
    <xdr:sp>
      <xdr:nvSpPr>
        <xdr:cNvPr id="5" name="Shape 5"/>
        <xdr:cNvSpPr txBox="1"/>
      </xdr:nvSpPr>
      <xdr:spPr>
        <a:xfrm>
          <a:off x="2478975" y="3427575"/>
          <a:ext cx="5734050" cy="7048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BACKERS POR TIER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L6:N17" displayName="Table_1" id="1">
  <tableColumns count="3">
    <tableColumn name="Column1" id="1"/>
    <tableColumn name="Column2" id="2"/>
    <tableColumn name="Column3" id="3"/>
  </tableColumns>
  <tableStyleInfo name="Da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2.75"/>
    <col customWidth="1" min="3" max="3" width="8.5"/>
    <col customWidth="1" min="4" max="4" width="11.0"/>
    <col customWidth="1" min="5" max="5" width="12.75"/>
    <col customWidth="1" min="6" max="6" width="10.63"/>
    <col customWidth="1" min="7" max="7" width="12.0"/>
    <col customWidth="1" min="8" max="8" width="15.25"/>
    <col customWidth="1" min="9" max="9" width="5.0"/>
    <col customWidth="1" min="10" max="10" width="30.75"/>
    <col customWidth="1" min="11" max="11" width="7.75"/>
    <col customWidth="1" min="12" max="12" width="16.13"/>
    <col customWidth="1" min="13" max="13" width="9.75"/>
    <col customWidth="1" min="14" max="14" width="12.25"/>
    <col customWidth="1" min="15" max="26" width="8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1" t="s">
        <v>8</v>
      </c>
      <c r="L2" s="3" t="s">
        <v>9</v>
      </c>
      <c r="M2" s="4"/>
      <c r="N2" s="5"/>
    </row>
    <row r="3">
      <c r="A3" s="6" t="s">
        <v>10</v>
      </c>
      <c r="B3" s="7">
        <v>1.0</v>
      </c>
      <c r="C3" s="8">
        <v>10000.0</v>
      </c>
      <c r="D3" s="9">
        <v>389.0</v>
      </c>
      <c r="E3" s="10">
        <v>0.69</v>
      </c>
      <c r="F3" s="7">
        <f t="shared" ref="F3:F14" si="1">D3*B3</f>
        <v>389</v>
      </c>
      <c r="G3" s="7">
        <f t="shared" ref="G3:G14" si="2">E3*D3</f>
        <v>268.41</v>
      </c>
      <c r="H3" s="11">
        <f t="shared" ref="H3:H14" si="3">F3/$J$3</f>
        <v>0.01945</v>
      </c>
      <c r="J3" s="12">
        <v>20000.0</v>
      </c>
      <c r="L3" s="13" t="s">
        <v>11</v>
      </c>
      <c r="M3" s="13" t="s">
        <v>12</v>
      </c>
      <c r="N3" s="13" t="s">
        <v>13</v>
      </c>
    </row>
    <row r="4">
      <c r="A4" s="14" t="s">
        <v>14</v>
      </c>
      <c r="B4" s="15">
        <v>12.0</v>
      </c>
      <c r="C4" s="16">
        <v>50.0</v>
      </c>
      <c r="D4" s="17">
        <v>50.0</v>
      </c>
      <c r="E4" s="10">
        <v>8.92</v>
      </c>
      <c r="F4" s="15">
        <f t="shared" si="1"/>
        <v>600</v>
      </c>
      <c r="G4" s="15">
        <f t="shared" si="2"/>
        <v>446</v>
      </c>
      <c r="H4" s="18">
        <f t="shared" si="3"/>
        <v>0.03</v>
      </c>
      <c r="J4" s="19"/>
      <c r="L4" s="20" t="s">
        <v>15</v>
      </c>
      <c r="M4" s="21">
        <v>5000.0</v>
      </c>
      <c r="N4" s="22">
        <v>20000.0</v>
      </c>
    </row>
    <row r="5">
      <c r="A5" s="14" t="s">
        <v>16</v>
      </c>
      <c r="B5" s="15">
        <v>15.0</v>
      </c>
      <c r="C5" s="16">
        <v>10000.0</v>
      </c>
      <c r="D5" s="17">
        <v>521.0</v>
      </c>
      <c r="E5" s="10">
        <v>11.2</v>
      </c>
      <c r="F5" s="15">
        <f t="shared" si="1"/>
        <v>7815</v>
      </c>
      <c r="G5" s="15">
        <f t="shared" si="2"/>
        <v>5835.2</v>
      </c>
      <c r="H5" s="18">
        <f t="shared" si="3"/>
        <v>0.39075</v>
      </c>
      <c r="J5" s="1" t="s">
        <v>17</v>
      </c>
      <c r="L5" s="20" t="s">
        <v>18</v>
      </c>
      <c r="M5" s="21">
        <v>7500.0</v>
      </c>
      <c r="N5" s="22">
        <v>20000.0</v>
      </c>
    </row>
    <row r="6">
      <c r="A6" s="14" t="s">
        <v>19</v>
      </c>
      <c r="B6" s="15">
        <v>25.0</v>
      </c>
      <c r="C6" s="16">
        <v>10000.0</v>
      </c>
      <c r="D6" s="17">
        <v>235.0</v>
      </c>
      <c r="E6" s="10">
        <v>18.8</v>
      </c>
      <c r="F6" s="15">
        <f t="shared" si="1"/>
        <v>5875</v>
      </c>
      <c r="G6" s="15">
        <f t="shared" si="2"/>
        <v>4418</v>
      </c>
      <c r="H6" s="18">
        <f t="shared" si="3"/>
        <v>0.29375</v>
      </c>
      <c r="J6" s="23">
        <f>(D3*B3)+(D5*B5)+(D6*B6)+(D7*B7)+(D8*B8)+(D9*B9)+(D10*B10)+(D11*B11)+(D12*B12)+(D13*B13)+(D14*B14)+(D4*B4)</f>
        <v>25459</v>
      </c>
      <c r="L6" s="24" t="s">
        <v>20</v>
      </c>
      <c r="M6" s="25">
        <v>9000.0</v>
      </c>
      <c r="N6" s="26">
        <v>20000.0</v>
      </c>
    </row>
    <row r="7">
      <c r="A7" s="14" t="s">
        <v>21</v>
      </c>
      <c r="B7" s="15">
        <v>45.0</v>
      </c>
      <c r="C7" s="16">
        <v>10000.0</v>
      </c>
      <c r="D7" s="17">
        <v>36.0</v>
      </c>
      <c r="E7" s="10">
        <v>24.75</v>
      </c>
      <c r="F7" s="15">
        <f t="shared" si="1"/>
        <v>1620</v>
      </c>
      <c r="G7" s="15">
        <f t="shared" si="2"/>
        <v>891</v>
      </c>
      <c r="H7" s="18">
        <f t="shared" si="3"/>
        <v>0.081</v>
      </c>
      <c r="J7" s="19"/>
      <c r="L7" s="24" t="s">
        <v>22</v>
      </c>
      <c r="M7" s="25">
        <v>12500.0</v>
      </c>
      <c r="N7" s="26">
        <v>20000.0</v>
      </c>
    </row>
    <row r="8">
      <c r="A8" s="14" t="s">
        <v>23</v>
      </c>
      <c r="B8" s="15">
        <v>60.0</v>
      </c>
      <c r="C8" s="16">
        <v>10000.0</v>
      </c>
      <c r="D8" s="17">
        <v>79.0</v>
      </c>
      <c r="E8" s="10">
        <v>28.0</v>
      </c>
      <c r="F8" s="15">
        <f t="shared" si="1"/>
        <v>4740</v>
      </c>
      <c r="G8" s="15">
        <f t="shared" si="2"/>
        <v>2212</v>
      </c>
      <c r="H8" s="18">
        <f t="shared" si="3"/>
        <v>0.237</v>
      </c>
      <c r="J8" s="1" t="s">
        <v>24</v>
      </c>
      <c r="L8" s="24" t="s">
        <v>25</v>
      </c>
      <c r="M8" s="25">
        <v>16000.0</v>
      </c>
      <c r="N8" s="26">
        <v>20000.0</v>
      </c>
    </row>
    <row r="9">
      <c r="A9" s="14" t="s">
        <v>26</v>
      </c>
      <c r="B9" s="15">
        <v>80.0</v>
      </c>
      <c r="C9" s="16">
        <v>50.0</v>
      </c>
      <c r="D9" s="17">
        <v>2.0</v>
      </c>
      <c r="E9" s="10">
        <v>37.76</v>
      </c>
      <c r="F9" s="15">
        <f t="shared" si="1"/>
        <v>160</v>
      </c>
      <c r="G9" s="15">
        <f t="shared" si="2"/>
        <v>75.52</v>
      </c>
      <c r="H9" s="18">
        <f t="shared" si="3"/>
        <v>0.008</v>
      </c>
      <c r="J9" s="27">
        <f>J6/J3</f>
        <v>1.27295</v>
      </c>
      <c r="L9" s="24" t="s">
        <v>27</v>
      </c>
      <c r="M9" s="28"/>
      <c r="N9" s="26">
        <v>20000.0</v>
      </c>
    </row>
    <row r="10">
      <c r="A10" s="14" t="s">
        <v>28</v>
      </c>
      <c r="B10" s="15">
        <v>120.0</v>
      </c>
      <c r="C10" s="16">
        <v>50.0</v>
      </c>
      <c r="D10" s="17">
        <v>23.0</v>
      </c>
      <c r="E10" s="10">
        <v>46.9</v>
      </c>
      <c r="F10" s="15">
        <f t="shared" si="1"/>
        <v>2760</v>
      </c>
      <c r="G10" s="15">
        <f t="shared" si="2"/>
        <v>1078.7</v>
      </c>
      <c r="H10" s="18">
        <f t="shared" si="3"/>
        <v>0.138</v>
      </c>
      <c r="J10" s="19"/>
      <c r="L10" s="24" t="s">
        <v>27</v>
      </c>
      <c r="M10" s="28"/>
      <c r="N10" s="26">
        <v>20000.0</v>
      </c>
    </row>
    <row r="11">
      <c r="A11" s="14" t="s">
        <v>29</v>
      </c>
      <c r="B11" s="15">
        <v>300.0</v>
      </c>
      <c r="C11" s="16">
        <v>8.0</v>
      </c>
      <c r="D11" s="17">
        <v>0.0</v>
      </c>
      <c r="E11" s="10">
        <v>183.7</v>
      </c>
      <c r="F11" s="15">
        <f t="shared" si="1"/>
        <v>0</v>
      </c>
      <c r="G11" s="15">
        <f t="shared" si="2"/>
        <v>0</v>
      </c>
      <c r="H11" s="18">
        <f t="shared" si="3"/>
        <v>0</v>
      </c>
      <c r="J11" s="1" t="s">
        <v>30</v>
      </c>
      <c r="L11" s="24" t="s">
        <v>27</v>
      </c>
      <c r="M11" s="28"/>
      <c r="N11" s="26">
        <v>20000.0</v>
      </c>
    </row>
    <row r="12">
      <c r="A12" s="14" t="s">
        <v>31</v>
      </c>
      <c r="B12" s="15">
        <v>500.0</v>
      </c>
      <c r="C12" s="16">
        <v>5.0</v>
      </c>
      <c r="D12" s="17">
        <v>1.0</v>
      </c>
      <c r="E12" s="10">
        <v>335.2</v>
      </c>
      <c r="F12" s="15">
        <f t="shared" si="1"/>
        <v>500</v>
      </c>
      <c r="G12" s="15">
        <f t="shared" si="2"/>
        <v>335.2</v>
      </c>
      <c r="H12" s="18">
        <f t="shared" si="3"/>
        <v>0.025</v>
      </c>
      <c r="J12" s="23">
        <f>((E3*D3)+(E4*D4)+(E5*D5)+(E6*D6)+(E7*D7)+(E8*D8)+(E9*D9)+(E10*D10)+(E11*D11)+(E12*D12)+(E13*D13)+(E14*D14))-(J3*0.05)</f>
        <v>15460.03</v>
      </c>
      <c r="L12" s="29" t="s">
        <v>27</v>
      </c>
      <c r="M12" s="30"/>
      <c r="N12" s="31">
        <v>20000.0</v>
      </c>
    </row>
    <row r="13">
      <c r="A13" s="14" t="s">
        <v>32</v>
      </c>
      <c r="B13" s="15">
        <v>700.0</v>
      </c>
      <c r="C13" s="16">
        <v>2.0</v>
      </c>
      <c r="D13" s="32">
        <v>0.0</v>
      </c>
      <c r="E13" s="10">
        <v>487.2</v>
      </c>
      <c r="F13" s="15">
        <f t="shared" si="1"/>
        <v>0</v>
      </c>
      <c r="G13" s="15">
        <f t="shared" si="2"/>
        <v>0</v>
      </c>
      <c r="H13" s="18">
        <f t="shared" si="3"/>
        <v>0</v>
      </c>
      <c r="J13" s="19"/>
    </row>
    <row r="14">
      <c r="A14" s="33" t="s">
        <v>33</v>
      </c>
      <c r="B14" s="23">
        <v>1000.0</v>
      </c>
      <c r="C14" s="34">
        <v>1.0</v>
      </c>
      <c r="D14" s="35">
        <v>1.0</v>
      </c>
      <c r="E14" s="36">
        <v>900.0</v>
      </c>
      <c r="F14" s="23">
        <f t="shared" si="1"/>
        <v>1000</v>
      </c>
      <c r="G14" s="23">
        <f t="shared" si="2"/>
        <v>900</v>
      </c>
      <c r="H14" s="37">
        <f t="shared" si="3"/>
        <v>0.05</v>
      </c>
      <c r="J14" s="1" t="s">
        <v>34</v>
      </c>
    </row>
    <row r="15">
      <c r="B15" s="19"/>
      <c r="C15" s="19"/>
      <c r="D15" s="19"/>
      <c r="E15" s="19"/>
      <c r="F15" s="19"/>
      <c r="G15" s="19"/>
      <c r="H15" s="19"/>
      <c r="J15" s="23">
        <f>D17+D18+D19+D20+D21+D22+D23+D24+D25+D26</f>
        <v>7800</v>
      </c>
    </row>
    <row r="16">
      <c r="B16" s="38" t="s">
        <v>35</v>
      </c>
      <c r="C16" s="39"/>
      <c r="D16" s="39"/>
      <c r="E16" s="40"/>
      <c r="F16" s="19"/>
      <c r="G16" s="19"/>
      <c r="H16" s="19"/>
      <c r="J16" s="19"/>
      <c r="K16" s="19"/>
    </row>
    <row r="17">
      <c r="B17" s="41" t="s">
        <v>36</v>
      </c>
      <c r="C17" s="42"/>
      <c r="D17" s="43">
        <v>1000.0</v>
      </c>
      <c r="E17" s="42"/>
      <c r="F17" s="19"/>
      <c r="G17" s="19"/>
      <c r="H17" s="19"/>
      <c r="I17" s="19"/>
      <c r="J17" s="1" t="s">
        <v>37</v>
      </c>
      <c r="K17" s="19"/>
    </row>
    <row r="18">
      <c r="B18" s="44" t="s">
        <v>38</v>
      </c>
      <c r="C18" s="45"/>
      <c r="D18" s="46">
        <v>1550.0</v>
      </c>
      <c r="E18" s="45"/>
      <c r="F18" s="19"/>
      <c r="G18" s="19"/>
      <c r="H18" s="19"/>
      <c r="I18" s="19"/>
      <c r="J18" s="23">
        <f>J12-J15</f>
        <v>7660.03</v>
      </c>
      <c r="K18" s="19"/>
      <c r="L18" s="19"/>
      <c r="M18" s="19"/>
    </row>
    <row r="19">
      <c r="B19" s="44" t="s">
        <v>39</v>
      </c>
      <c r="C19" s="45"/>
      <c r="D19" s="46">
        <v>1150.0</v>
      </c>
      <c r="E19" s="45"/>
    </row>
    <row r="20">
      <c r="B20" s="44" t="s">
        <v>40</v>
      </c>
      <c r="C20" s="45"/>
      <c r="D20" s="46">
        <v>1350.0</v>
      </c>
      <c r="E20" s="45"/>
    </row>
    <row r="21" ht="15.75" customHeight="1">
      <c r="B21" s="44" t="s">
        <v>41</v>
      </c>
      <c r="C21" s="45"/>
      <c r="D21" s="46">
        <v>1400.0</v>
      </c>
      <c r="E21" s="45"/>
      <c r="L21" s="47"/>
    </row>
    <row r="22" ht="15.75" customHeight="1">
      <c r="B22" s="44" t="s">
        <v>42</v>
      </c>
      <c r="C22" s="45"/>
      <c r="D22" s="46">
        <v>900.0</v>
      </c>
      <c r="E22" s="45"/>
    </row>
    <row r="23" ht="15.75" customHeight="1">
      <c r="B23" s="44" t="s">
        <v>43</v>
      </c>
      <c r="C23" s="45"/>
      <c r="D23" s="46">
        <v>450.0</v>
      </c>
      <c r="E23" s="45"/>
    </row>
    <row r="24" ht="15.75" customHeight="1">
      <c r="B24" s="44" t="s">
        <v>44</v>
      </c>
      <c r="C24" s="45"/>
      <c r="D24" s="48">
        <v>0.0</v>
      </c>
      <c r="E24" s="45"/>
    </row>
    <row r="25" ht="15.75" customHeight="1">
      <c r="B25" s="44" t="s">
        <v>45</v>
      </c>
      <c r="C25" s="45"/>
      <c r="D25" s="48">
        <v>0.0</v>
      </c>
      <c r="E25" s="45"/>
      <c r="G25" s="49"/>
    </row>
    <row r="26" ht="15.75" customHeight="1">
      <c r="B26" s="50" t="s">
        <v>46</v>
      </c>
      <c r="C26" s="51"/>
      <c r="D26" s="52">
        <v>0.0</v>
      </c>
      <c r="E26" s="5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6:E16"/>
    <mergeCell ref="B17:C17"/>
    <mergeCell ref="B18:C18"/>
    <mergeCell ref="D18:E18"/>
    <mergeCell ref="D19:E19"/>
    <mergeCell ref="L2:N2"/>
    <mergeCell ref="D17:E17"/>
    <mergeCell ref="B19:C19"/>
    <mergeCell ref="B20:C20"/>
    <mergeCell ref="D20:E20"/>
    <mergeCell ref="B21:C21"/>
    <mergeCell ref="D21:E21"/>
    <mergeCell ref="B22:C22"/>
    <mergeCell ref="D22:E22"/>
    <mergeCell ref="B26:C26"/>
    <mergeCell ref="D26:E26"/>
    <mergeCell ref="B23:C23"/>
    <mergeCell ref="D23:E23"/>
    <mergeCell ref="B24:C24"/>
    <mergeCell ref="D24:E24"/>
    <mergeCell ref="B25:C25"/>
    <mergeCell ref="D25:E25"/>
    <mergeCell ref="G25:H25"/>
  </mergeCells>
  <conditionalFormatting sqref="J6">
    <cfRule type="cellIs" dxfId="0" priority="1" operator="greaterThan">
      <formula>$J$3</formula>
    </cfRule>
  </conditionalFormatting>
  <conditionalFormatting sqref="J6">
    <cfRule type="cellIs" dxfId="1" priority="2" operator="lessThan">
      <formula>$J$3</formula>
    </cfRule>
  </conditionalFormatting>
  <conditionalFormatting sqref="D3">
    <cfRule type="cellIs" dxfId="1" priority="3" operator="greaterThan">
      <formula>$C$3</formula>
    </cfRule>
  </conditionalFormatting>
  <conditionalFormatting sqref="D4">
    <cfRule type="cellIs" dxfId="1" priority="4" operator="greaterThan">
      <formula>$C$4</formula>
    </cfRule>
  </conditionalFormatting>
  <conditionalFormatting sqref="D5">
    <cfRule type="cellIs" dxfId="1" priority="5" operator="greaterThan">
      <formula>$C$5</formula>
    </cfRule>
  </conditionalFormatting>
  <conditionalFormatting sqref="D6">
    <cfRule type="cellIs" dxfId="1" priority="6" operator="greaterThan">
      <formula>$C$6</formula>
    </cfRule>
  </conditionalFormatting>
  <conditionalFormatting sqref="D7">
    <cfRule type="cellIs" dxfId="1" priority="7" operator="greaterThan">
      <formula>$C$7</formula>
    </cfRule>
  </conditionalFormatting>
  <conditionalFormatting sqref="D8">
    <cfRule type="cellIs" dxfId="1" priority="8" operator="greaterThan">
      <formula>$C$8</formula>
    </cfRule>
  </conditionalFormatting>
  <conditionalFormatting sqref="D9">
    <cfRule type="cellIs" dxfId="1" priority="9" operator="greaterThan">
      <formula>$C$9</formula>
    </cfRule>
  </conditionalFormatting>
  <conditionalFormatting sqref="D10">
    <cfRule type="cellIs" dxfId="1" priority="10" operator="greaterThan">
      <formula>$C$10</formula>
    </cfRule>
  </conditionalFormatting>
  <conditionalFormatting sqref="D11">
    <cfRule type="cellIs" dxfId="1" priority="11" operator="greaterThan">
      <formula>$C$11</formula>
    </cfRule>
  </conditionalFormatting>
  <conditionalFormatting sqref="D12">
    <cfRule type="cellIs" dxfId="1" priority="12" operator="greaterThan">
      <formula>$C$12</formula>
    </cfRule>
  </conditionalFormatting>
  <conditionalFormatting sqref="D13">
    <cfRule type="cellIs" dxfId="1" priority="13" operator="greaterThan">
      <formula>$C$13</formula>
    </cfRule>
  </conditionalFormatting>
  <conditionalFormatting sqref="D14">
    <cfRule type="cellIs" dxfId="1" priority="14" operator="greaterThan">
      <formula>$C$14</formula>
    </cfRule>
  </conditionalFormatting>
  <conditionalFormatting sqref="J9">
    <cfRule type="cellIs" dxfId="1" priority="15" operator="lessThan">
      <formula>1</formula>
    </cfRule>
  </conditionalFormatting>
  <conditionalFormatting sqref="J9">
    <cfRule type="cellIs" dxfId="0" priority="16" operator="greaterThan">
      <formula>0.99</formula>
    </cfRule>
  </conditionalFormatting>
  <conditionalFormatting sqref="L4:M4 N4:N5">
    <cfRule type="expression" dxfId="2" priority="17">
      <formula>$M$4=0</formula>
    </cfRule>
  </conditionalFormatting>
  <conditionalFormatting sqref="L4:M4 N4:N5">
    <cfRule type="expression" dxfId="3" priority="18">
      <formula>$N$4&gt;$J$6</formula>
    </cfRule>
  </conditionalFormatting>
  <conditionalFormatting sqref="L4:M4 N4:N5">
    <cfRule type="expression" dxfId="4" priority="19">
      <formula>$N$4&lt;=$J$6</formula>
    </cfRule>
  </conditionalFormatting>
  <conditionalFormatting sqref="L5:N5">
    <cfRule type="expression" dxfId="5" priority="20">
      <formula>$M$5=0</formula>
    </cfRule>
  </conditionalFormatting>
  <conditionalFormatting sqref="L5:N5">
    <cfRule type="expression" dxfId="3" priority="21">
      <formula>$N$5&gt;$J$6</formula>
    </cfRule>
  </conditionalFormatting>
  <conditionalFormatting sqref="L5:N5">
    <cfRule type="expression" dxfId="4" priority="22">
      <formula>$N$5&lt;=$J$6</formula>
    </cfRule>
  </conditionalFormatting>
  <conditionalFormatting sqref="M6:N6">
    <cfRule type="expression" dxfId="5" priority="23">
      <formula>$M$6=0</formula>
    </cfRule>
  </conditionalFormatting>
  <conditionalFormatting sqref="M6:N6">
    <cfRule type="expression" dxfId="4" priority="24">
      <formula>$J$6&gt;=$N$6</formula>
    </cfRule>
  </conditionalFormatting>
  <conditionalFormatting sqref="M6:N6">
    <cfRule type="expression" dxfId="3" priority="25">
      <formula>$J$6&lt;$N$6</formula>
    </cfRule>
  </conditionalFormatting>
  <conditionalFormatting sqref="L6">
    <cfRule type="expression" dxfId="5" priority="26">
      <formula>$M$8=0</formula>
    </cfRule>
  </conditionalFormatting>
  <conditionalFormatting sqref="L6">
    <cfRule type="expression" dxfId="4" priority="27">
      <formula>$J$6&gt;=$N$8</formula>
    </cfRule>
  </conditionalFormatting>
  <conditionalFormatting sqref="L6">
    <cfRule type="expression" dxfId="3" priority="28">
      <formula>$J$6&lt;$N$8</formula>
    </cfRule>
  </conditionalFormatting>
  <conditionalFormatting sqref="L7:N7">
    <cfRule type="expression" dxfId="5" priority="29">
      <formula>$M$7=0</formula>
    </cfRule>
  </conditionalFormatting>
  <conditionalFormatting sqref="L7:N7">
    <cfRule type="expression" dxfId="4" priority="30">
      <formula>$J$6&gt;=$N$7</formula>
    </cfRule>
  </conditionalFormatting>
  <conditionalFormatting sqref="L7:N7">
    <cfRule type="expression" dxfId="3" priority="31">
      <formula>$J$6&lt;$N$7</formula>
    </cfRule>
  </conditionalFormatting>
  <conditionalFormatting sqref="L8:N8">
    <cfRule type="expression" dxfId="5" priority="32">
      <formula>$M$8=0</formula>
    </cfRule>
  </conditionalFormatting>
  <conditionalFormatting sqref="L8:N8">
    <cfRule type="expression" dxfId="4" priority="33">
      <formula>$J$6&gt;=$N$8</formula>
    </cfRule>
  </conditionalFormatting>
  <conditionalFormatting sqref="L8:N8">
    <cfRule type="expression" dxfId="3" priority="34">
      <formula>$J$6&lt;$N$8</formula>
    </cfRule>
  </conditionalFormatting>
  <conditionalFormatting sqref="L9:N9">
    <cfRule type="expression" dxfId="5" priority="35">
      <formula>$M$9=0</formula>
    </cfRule>
  </conditionalFormatting>
  <conditionalFormatting sqref="L9:N9">
    <cfRule type="expression" dxfId="4" priority="36">
      <formula>$J$6&gt;=$N$9</formula>
    </cfRule>
  </conditionalFormatting>
  <conditionalFormatting sqref="L9:N9">
    <cfRule type="expression" dxfId="3" priority="37">
      <formula>$J$6&lt;$N$9</formula>
    </cfRule>
  </conditionalFormatting>
  <conditionalFormatting sqref="L10:N10">
    <cfRule type="expression" dxfId="5" priority="38">
      <formula>$M$10=0</formula>
    </cfRule>
  </conditionalFormatting>
  <conditionalFormatting sqref="L10:N10">
    <cfRule type="expression" dxfId="4" priority="39">
      <formula>$J$6&gt;=$N$10</formula>
    </cfRule>
  </conditionalFormatting>
  <conditionalFormatting sqref="L10:N10">
    <cfRule type="expression" dxfId="3" priority="40">
      <formula>$J$6&lt;$N$10</formula>
    </cfRule>
  </conditionalFormatting>
  <conditionalFormatting sqref="L11:N11">
    <cfRule type="expression" dxfId="5" priority="41">
      <formula>$M$11=0</formula>
    </cfRule>
  </conditionalFormatting>
  <conditionalFormatting sqref="L11:N11">
    <cfRule type="expression" dxfId="4" priority="42">
      <formula>$J$6&gt;=$N$11</formula>
    </cfRule>
  </conditionalFormatting>
  <conditionalFormatting sqref="L11:N11">
    <cfRule type="expression" dxfId="3" priority="43">
      <formula>$J$6&lt;$N$11</formula>
    </cfRule>
  </conditionalFormatting>
  <conditionalFormatting sqref="L12:N12">
    <cfRule type="expression" dxfId="5" priority="44">
      <formula>$M$12=0</formula>
    </cfRule>
  </conditionalFormatting>
  <conditionalFormatting sqref="L12:N12">
    <cfRule type="expression" dxfId="4" priority="45">
      <formula>$J$6&gt;=$N$12</formula>
    </cfRule>
  </conditionalFormatting>
  <conditionalFormatting sqref="L12:N12">
    <cfRule type="expression" dxfId="3" priority="46">
      <formula>$J$6&lt;$N$12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