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TEJAS\Downloads\"/>
    </mc:Choice>
  </mc:AlternateContent>
  <xr:revisionPtr revIDLastSave="0" documentId="13_ncr:1_{2FF63C29-8C14-4D88-85F9-733E97919923}" xr6:coauthVersionLast="47" xr6:coauthVersionMax="47" xr10:uidLastSave="{00000000-0000-0000-0000-000000000000}"/>
  <bookViews>
    <workbookView xWindow="-108" yWindow="-108" windowWidth="24792" windowHeight="14856" xr2:uid="{00000000-000D-0000-FFFF-FFFF00000000}"/>
  </bookViews>
  <sheets>
    <sheet name="1. Stock Price Series" sheetId="1" r:id="rId1"/>
    <sheet name="2. Daily Log Returns" sheetId="2" r:id="rId2"/>
    <sheet name="3. Efficient Frontier" sheetId="3" r:id="rId3"/>
    <sheet name="4. Portfolio with Weights" sheetId="4" r:id="rId4"/>
    <sheet name="5. Minimum Variance Portfolio" sheetId="5" r:id="rId5"/>
    <sheet name="Stock Details" sheetId="6" r:id="rId6"/>
    <sheet name="Bond Historical Price" sheetId="7" r:id="rId7"/>
    <sheet name="6. Efficient Frontier and CAL" sheetId="8" r:id="rId8"/>
    <sheet name="7. Risk Aversion with Utility" sheetId="9" r:id="rId9"/>
    <sheet name="8.0 Market Raw Data" sheetId="10" r:id="rId10"/>
    <sheet name="8.1.Market Data" sheetId="11" r:id="rId11"/>
    <sheet name="8.2 Estimating Beta" sheetId="12" r:id="rId12"/>
    <sheet name="9.1. Predicted Returns Raw Data" sheetId="13" r:id="rId13"/>
    <sheet name="9.2 Predicted Returns" sheetId="14" r:id="rId14"/>
  </sheets>
  <definedNames>
    <definedName name="TRNR_1e611cf493644709873896a434924896_133_1">'9.1. Predicted Returns Raw Data'!$E$1</definedName>
    <definedName name="TRNR_50167c8fbd3f4ef299eb1de21f0f593a_67_1">'9.1. Predicted Returns Raw Data'!$I$1</definedName>
    <definedName name="TRNR_b0020b4b00644088861eb40ea839b0a9_133_1">'9.1. Predicted Returns Raw Data'!$E$1</definedName>
    <definedName name="TRNR_c0f1caf514a04f2d8f993a8f9efeb008_133_1">'9.1. Predicted Returns Raw Data'!$E$1</definedName>
    <definedName name="TRNR_dfe0763fcdc840ce96aa4fde28ae5799_67_1">'9.1. Predicted Returns Raw Data'!$I$1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8" roundtripDataChecksum="2mK25K8zAeTGnPyzjCjhM8qBlE2Y8EwZlKM/NeA2/Ss="/>
    </ext>
  </extLst>
</workbook>
</file>

<file path=xl/calcChain.xml><?xml version="1.0" encoding="utf-8"?>
<calcChain xmlns="http://schemas.openxmlformats.org/spreadsheetml/2006/main">
  <c r="I1260" i="6" l="1"/>
  <c r="I1259" i="6"/>
  <c r="I1258" i="6"/>
  <c r="I1257" i="6"/>
  <c r="I1256" i="6"/>
  <c r="I1255" i="6"/>
  <c r="I1254" i="6"/>
  <c r="I1253" i="6"/>
  <c r="I1252" i="6"/>
  <c r="I1251" i="6"/>
  <c r="I1250" i="6"/>
  <c r="I1249" i="6"/>
  <c r="I1248" i="6"/>
  <c r="I1247" i="6"/>
  <c r="I1246" i="6"/>
  <c r="I1245" i="6"/>
  <c r="I1244" i="6"/>
  <c r="I1243" i="6"/>
  <c r="I1242" i="6"/>
  <c r="I1241" i="6"/>
  <c r="I1240" i="6"/>
  <c r="I1239" i="6"/>
  <c r="I1238" i="6"/>
  <c r="I1237" i="6"/>
  <c r="I1236" i="6"/>
  <c r="I1235" i="6"/>
  <c r="I1234" i="6"/>
  <c r="I1233" i="6"/>
  <c r="I1232" i="6"/>
  <c r="I1231" i="6"/>
  <c r="I1230" i="6"/>
  <c r="I1229" i="6"/>
  <c r="I1228" i="6"/>
  <c r="I1227" i="6"/>
  <c r="I1226" i="6"/>
  <c r="I1225" i="6"/>
  <c r="I1224" i="6"/>
  <c r="I1223" i="6"/>
  <c r="I1222" i="6"/>
  <c r="I1221" i="6"/>
  <c r="I1220" i="6"/>
  <c r="I1219" i="6"/>
  <c r="I1218" i="6"/>
  <c r="I1217" i="6"/>
  <c r="I1216" i="6"/>
  <c r="I1215" i="6"/>
  <c r="I1214" i="6"/>
  <c r="I1213" i="6"/>
  <c r="I1212" i="6"/>
  <c r="I1211" i="6"/>
  <c r="I1210" i="6"/>
  <c r="I1209" i="6"/>
  <c r="I1208" i="6"/>
  <c r="I1207" i="6"/>
  <c r="I1206" i="6"/>
  <c r="I1205" i="6"/>
  <c r="I1204" i="6"/>
  <c r="I1203" i="6"/>
  <c r="I1202" i="6"/>
  <c r="I1201" i="6"/>
  <c r="I1200" i="6"/>
  <c r="I1199" i="6"/>
  <c r="I1198" i="6"/>
  <c r="I1197" i="6"/>
  <c r="I1196" i="6"/>
  <c r="I1195" i="6"/>
  <c r="I1194" i="6"/>
  <c r="I1193" i="6"/>
  <c r="I1192" i="6"/>
  <c r="I1191" i="6"/>
  <c r="I1190" i="6"/>
  <c r="I1189" i="6"/>
  <c r="I1188" i="6"/>
  <c r="I1187" i="6"/>
  <c r="I1186" i="6"/>
  <c r="I1185" i="6"/>
  <c r="I1184" i="6"/>
  <c r="I1183" i="6"/>
  <c r="I1182" i="6"/>
  <c r="I1181" i="6"/>
  <c r="I1180" i="6"/>
  <c r="I1179" i="6"/>
  <c r="I1178" i="6"/>
  <c r="I1177" i="6"/>
  <c r="I1176" i="6"/>
  <c r="I1175" i="6"/>
  <c r="I1174" i="6"/>
  <c r="I1173" i="6"/>
  <c r="I1172" i="6"/>
  <c r="I1171" i="6"/>
  <c r="I1170" i="6"/>
  <c r="I1169" i="6"/>
  <c r="I1168" i="6"/>
  <c r="I1167" i="6"/>
  <c r="I1166" i="6"/>
  <c r="I1165" i="6"/>
  <c r="I1164" i="6"/>
  <c r="I1163" i="6"/>
  <c r="I1162" i="6"/>
  <c r="I1161"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I1117" i="6"/>
  <c r="I1116" i="6"/>
  <c r="I1115" i="6"/>
  <c r="I1114" i="6"/>
  <c r="I1113" i="6"/>
  <c r="I1112" i="6"/>
  <c r="I1111" i="6"/>
  <c r="I1110" i="6"/>
  <c r="I1109" i="6"/>
  <c r="I1108" i="6"/>
  <c r="I1107" i="6"/>
  <c r="I1106" i="6"/>
  <c r="I1105" i="6"/>
  <c r="I1104" i="6"/>
  <c r="I1103" i="6"/>
  <c r="I1102" i="6"/>
  <c r="I1101" i="6"/>
  <c r="I1100" i="6"/>
  <c r="I1099" i="6"/>
  <c r="I1098" i="6"/>
  <c r="I1097" i="6"/>
  <c r="I1096" i="6"/>
  <c r="I1095" i="6"/>
  <c r="I1094" i="6"/>
  <c r="I1093" i="6"/>
  <c r="I1092" i="6"/>
  <c r="I1091" i="6"/>
  <c r="I1090" i="6"/>
  <c r="I1089" i="6"/>
  <c r="I1088" i="6"/>
  <c r="I1087" i="6"/>
  <c r="I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D7" i="8" s="1"/>
  <c r="D1260" i="6"/>
  <c r="D1259" i="6"/>
  <c r="D1258" i="6"/>
  <c r="D1257" i="6"/>
  <c r="D1256" i="6"/>
  <c r="D1255" i="6"/>
  <c r="D1254" i="6"/>
  <c r="D1253" i="6"/>
  <c r="D1252" i="6"/>
  <c r="D1251" i="6"/>
  <c r="D1250" i="6"/>
  <c r="D1249" i="6"/>
  <c r="D1248" i="6"/>
  <c r="D1247" i="6"/>
  <c r="D1246" i="6"/>
  <c r="D1245" i="6"/>
  <c r="D1244" i="6"/>
  <c r="D1243" i="6"/>
  <c r="D1242" i="6"/>
  <c r="D1241" i="6"/>
  <c r="D1240" i="6"/>
  <c r="D1239" i="6"/>
  <c r="D1238" i="6"/>
  <c r="D1237" i="6"/>
  <c r="D1236" i="6"/>
  <c r="D1235" i="6"/>
  <c r="D1234" i="6"/>
  <c r="D1233" i="6"/>
  <c r="D1232" i="6"/>
  <c r="D1231" i="6"/>
  <c r="D1230" i="6"/>
  <c r="D1229" i="6"/>
  <c r="D1228" i="6"/>
  <c r="D1227" i="6"/>
  <c r="D1226" i="6"/>
  <c r="D1225" i="6"/>
  <c r="D1224" i="6"/>
  <c r="D1223" i="6"/>
  <c r="D1222" i="6"/>
  <c r="D1221" i="6"/>
  <c r="D1220" i="6"/>
  <c r="D1219" i="6"/>
  <c r="D1218" i="6"/>
  <c r="D1217" i="6"/>
  <c r="D1216" i="6"/>
  <c r="D1215" i="6"/>
  <c r="D1214" i="6"/>
  <c r="D1213" i="6"/>
  <c r="D1212" i="6"/>
  <c r="D1211" i="6"/>
  <c r="D1210" i="6"/>
  <c r="D1209" i="6"/>
  <c r="D1208" i="6"/>
  <c r="D1207" i="6"/>
  <c r="D1206" i="6"/>
  <c r="D1205" i="6"/>
  <c r="D1204" i="6"/>
  <c r="D1203" i="6"/>
  <c r="D1202" i="6"/>
  <c r="D1201" i="6"/>
  <c r="D1200" i="6"/>
  <c r="D1199" i="6"/>
  <c r="D1198" i="6"/>
  <c r="D1197" i="6"/>
  <c r="D1196" i="6"/>
  <c r="D1195" i="6"/>
  <c r="D1194" i="6"/>
  <c r="D1193" i="6"/>
  <c r="D1192" i="6"/>
  <c r="D1191" i="6"/>
  <c r="D1190" i="6"/>
  <c r="D1189" i="6"/>
  <c r="D1188" i="6"/>
  <c r="D1187" i="6"/>
  <c r="D1186" i="6"/>
  <c r="D1185" i="6"/>
  <c r="D1184" i="6"/>
  <c r="D1183" i="6"/>
  <c r="D1182" i="6"/>
  <c r="D1181" i="6"/>
  <c r="D1180" i="6"/>
  <c r="D1179" i="6"/>
  <c r="D1178" i="6"/>
  <c r="D1177" i="6"/>
  <c r="D1176" i="6"/>
  <c r="D1175" i="6"/>
  <c r="D1174" i="6"/>
  <c r="D1173" i="6"/>
  <c r="D1172" i="6"/>
  <c r="D1171" i="6"/>
  <c r="D1170" i="6"/>
  <c r="D1169" i="6"/>
  <c r="D1168" i="6"/>
  <c r="D1167" i="6"/>
  <c r="D1166" i="6"/>
  <c r="D1165" i="6"/>
  <c r="D1164" i="6"/>
  <c r="D1163" i="6"/>
  <c r="D1162" i="6"/>
  <c r="D1161" i="6"/>
  <c r="D1160" i="6"/>
  <c r="D1159" i="6"/>
  <c r="D1158" i="6"/>
  <c r="D1157" i="6"/>
  <c r="D1156" i="6"/>
  <c r="D1155" i="6"/>
  <c r="D1154" i="6"/>
  <c r="D1153" i="6"/>
  <c r="D1152" i="6"/>
  <c r="D1151" i="6"/>
  <c r="D1150" i="6"/>
  <c r="D1149" i="6"/>
  <c r="D1148" i="6"/>
  <c r="D1147" i="6"/>
  <c r="D1146" i="6"/>
  <c r="D1145" i="6"/>
  <c r="D1144" i="6"/>
  <c r="D1143" i="6"/>
  <c r="D1142" i="6"/>
  <c r="D1141" i="6"/>
  <c r="D1140" i="6"/>
  <c r="D1139" i="6"/>
  <c r="D1138" i="6"/>
  <c r="D1137" i="6"/>
  <c r="D1136" i="6"/>
  <c r="D1135" i="6"/>
  <c r="D1134" i="6"/>
  <c r="D1133" i="6"/>
  <c r="D1132" i="6"/>
  <c r="D1131" i="6"/>
  <c r="D1130" i="6"/>
  <c r="D1129" i="6"/>
  <c r="D1128" i="6"/>
  <c r="D1127" i="6"/>
  <c r="D1126" i="6"/>
  <c r="D1125" i="6"/>
  <c r="D1124" i="6"/>
  <c r="D1123" i="6"/>
  <c r="D1122" i="6"/>
  <c r="D1121" i="6"/>
  <c r="D1120" i="6"/>
  <c r="D1119" i="6"/>
  <c r="D1118" i="6"/>
  <c r="D1117" i="6"/>
  <c r="D1116" i="6"/>
  <c r="D1115" i="6"/>
  <c r="D1114" i="6"/>
  <c r="D1113" i="6"/>
  <c r="D1112" i="6"/>
  <c r="D1111" i="6"/>
  <c r="D1110" i="6"/>
  <c r="D1109" i="6"/>
  <c r="D1108" i="6"/>
  <c r="D1107" i="6"/>
  <c r="D1106" i="6"/>
  <c r="D1105" i="6"/>
  <c r="D1104" i="6"/>
  <c r="D1103" i="6"/>
  <c r="D1102" i="6"/>
  <c r="D1101" i="6"/>
  <c r="D1100" i="6"/>
  <c r="D1099" i="6"/>
  <c r="D1098" i="6"/>
  <c r="D1097" i="6"/>
  <c r="D1096" i="6"/>
  <c r="D1095" i="6"/>
  <c r="D1094" i="6"/>
  <c r="D1093" i="6"/>
  <c r="D1092" i="6"/>
  <c r="D1091" i="6"/>
  <c r="D1090" i="6"/>
  <c r="D1089" i="6"/>
  <c r="D1088" i="6"/>
  <c r="D1087" i="6"/>
  <c r="D1086" i="6"/>
  <c r="D1085" i="6"/>
  <c r="D1084" i="6"/>
  <c r="D1083" i="6"/>
  <c r="D1082" i="6"/>
  <c r="D1081" i="6"/>
  <c r="D1080" i="6"/>
  <c r="D1079" i="6"/>
  <c r="D1078" i="6"/>
  <c r="D1077" i="6"/>
  <c r="D1076" i="6"/>
  <c r="D1075" i="6"/>
  <c r="D1074" i="6"/>
  <c r="D1073" i="6"/>
  <c r="D1072" i="6"/>
  <c r="D1071" i="6"/>
  <c r="D1070" i="6"/>
  <c r="D1069" i="6"/>
  <c r="D1068" i="6"/>
  <c r="D1067" i="6"/>
  <c r="D1066" i="6"/>
  <c r="D1065" i="6"/>
  <c r="D1064" i="6"/>
  <c r="D1063" i="6"/>
  <c r="D1062" i="6"/>
  <c r="D1061" i="6"/>
  <c r="D1060" i="6"/>
  <c r="D1059" i="6"/>
  <c r="D1058" i="6"/>
  <c r="D1057" i="6"/>
  <c r="D1056" i="6"/>
  <c r="D1055" i="6"/>
  <c r="D1054" i="6"/>
  <c r="D1053" i="6"/>
  <c r="D1052" i="6"/>
  <c r="D1051" i="6"/>
  <c r="D1050" i="6"/>
  <c r="D1049" i="6"/>
  <c r="D1048" i="6"/>
  <c r="D1047" i="6"/>
  <c r="D1046" i="6"/>
  <c r="D1045" i="6"/>
  <c r="D1044" i="6"/>
  <c r="D1043" i="6"/>
  <c r="D1042" i="6"/>
  <c r="D1041" i="6"/>
  <c r="D1040" i="6"/>
  <c r="D1039" i="6"/>
  <c r="D1038" i="6"/>
  <c r="D1037" i="6"/>
  <c r="D1036" i="6"/>
  <c r="D1035" i="6"/>
  <c r="D1034" i="6"/>
  <c r="D1033" i="6"/>
  <c r="D1032" i="6"/>
  <c r="D1031" i="6"/>
  <c r="D1030" i="6"/>
  <c r="D1029" i="6"/>
  <c r="D1028" i="6"/>
  <c r="D1027" i="6"/>
  <c r="D1026" i="6"/>
  <c r="D1025" i="6"/>
  <c r="D1024" i="6"/>
  <c r="D1023" i="6"/>
  <c r="D1022" i="6"/>
  <c r="D1021" i="6"/>
  <c r="D1020" i="6"/>
  <c r="D1019" i="6"/>
  <c r="D1018" i="6"/>
  <c r="D1017" i="6"/>
  <c r="D1016" i="6"/>
  <c r="D1015" i="6"/>
  <c r="D1014" i="6"/>
  <c r="D1013" i="6"/>
  <c r="D1012" i="6"/>
  <c r="D1011" i="6"/>
  <c r="D1010" i="6"/>
  <c r="D1009" i="6"/>
  <c r="D1008" i="6"/>
  <c r="D1007" i="6"/>
  <c r="D1006" i="6"/>
  <c r="D1005" i="6"/>
  <c r="D1004" i="6"/>
  <c r="D1003" i="6"/>
  <c r="D1002" i="6"/>
  <c r="D1001" i="6"/>
  <c r="D1000" i="6"/>
  <c r="D999" i="6"/>
  <c r="D998" i="6"/>
  <c r="D997" i="6"/>
  <c r="D996" i="6"/>
  <c r="D995" i="6"/>
  <c r="D994" i="6"/>
  <c r="D993" i="6"/>
  <c r="D992" i="6"/>
  <c r="D991" i="6"/>
  <c r="D990" i="6"/>
  <c r="D989" i="6"/>
  <c r="D988" i="6"/>
  <c r="D987" i="6"/>
  <c r="D986" i="6"/>
  <c r="D985" i="6"/>
  <c r="D984" i="6"/>
  <c r="D983" i="6"/>
  <c r="D982" i="6"/>
  <c r="D981" i="6"/>
  <c r="D980" i="6"/>
  <c r="D979" i="6"/>
  <c r="D978" i="6"/>
  <c r="D977" i="6"/>
  <c r="D976" i="6"/>
  <c r="D975" i="6"/>
  <c r="D974" i="6"/>
  <c r="D973" i="6"/>
  <c r="D972" i="6"/>
  <c r="D971" i="6"/>
  <c r="D970" i="6"/>
  <c r="D969" i="6"/>
  <c r="D968" i="6"/>
  <c r="D967" i="6"/>
  <c r="D966" i="6"/>
  <c r="D965" i="6"/>
  <c r="D964" i="6"/>
  <c r="D963" i="6"/>
  <c r="D962" i="6"/>
  <c r="D961" i="6"/>
  <c r="D960"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D921" i="6"/>
  <c r="D920" i="6"/>
  <c r="D919" i="6"/>
  <c r="D918" i="6"/>
  <c r="D917" i="6"/>
  <c r="D916" i="6"/>
  <c r="D915" i="6"/>
  <c r="D914" i="6"/>
  <c r="D913" i="6"/>
  <c r="D912" i="6"/>
  <c r="D911" i="6"/>
  <c r="D910" i="6"/>
  <c r="D909" i="6"/>
  <c r="D908" i="6"/>
  <c r="D907" i="6"/>
  <c r="D906" i="6"/>
  <c r="D905" i="6"/>
  <c r="D904" i="6"/>
  <c r="D903" i="6"/>
  <c r="D902" i="6"/>
  <c r="D901" i="6"/>
  <c r="D900" i="6"/>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D866" i="6"/>
  <c r="D865" i="6"/>
  <c r="D864" i="6"/>
  <c r="D863" i="6"/>
  <c r="D862" i="6"/>
  <c r="D861" i="6"/>
  <c r="D860" i="6"/>
  <c r="D859" i="6"/>
  <c r="D858" i="6"/>
  <c r="D857" i="6"/>
  <c r="D856" i="6"/>
  <c r="D855" i="6"/>
  <c r="D854" i="6"/>
  <c r="D853" i="6"/>
  <c r="D852" i="6"/>
  <c r="D851" i="6"/>
  <c r="D850" i="6"/>
  <c r="D849" i="6"/>
  <c r="D848" i="6"/>
  <c r="D847" i="6"/>
  <c r="D846" i="6"/>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D752" i="6"/>
  <c r="D751" i="6"/>
  <c r="D750" i="6"/>
  <c r="D749" i="6"/>
  <c r="D748" i="6"/>
  <c r="D747" i="6"/>
  <c r="D746" i="6"/>
  <c r="D745" i="6"/>
  <c r="D744" i="6"/>
  <c r="D743" i="6"/>
  <c r="D742" i="6"/>
  <c r="D741" i="6"/>
  <c r="D740" i="6"/>
  <c r="D739" i="6"/>
  <c r="D738" i="6"/>
  <c r="D737" i="6"/>
  <c r="D736" i="6"/>
  <c r="D735" i="6"/>
  <c r="D734" i="6"/>
  <c r="D733" i="6"/>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C9" i="8" s="1"/>
  <c r="D2" i="7"/>
  <c r="D1259" i="7"/>
  <c r="D1258" i="7"/>
  <c r="D1257" i="7"/>
  <c r="D1256" i="7"/>
  <c r="D1255" i="7"/>
  <c r="D1254" i="7"/>
  <c r="D1253" i="7"/>
  <c r="D1252" i="7"/>
  <c r="D1251" i="7"/>
  <c r="D1250" i="7"/>
  <c r="D1249" i="7"/>
  <c r="D1248" i="7"/>
  <c r="D1247" i="7"/>
  <c r="D1246" i="7"/>
  <c r="D1245" i="7"/>
  <c r="D1244" i="7"/>
  <c r="D1243" i="7"/>
  <c r="D1242" i="7"/>
  <c r="D1241" i="7"/>
  <c r="D1240" i="7"/>
  <c r="D1239" i="7"/>
  <c r="D1238" i="7"/>
  <c r="D1237" i="7"/>
  <c r="D1236" i="7"/>
  <c r="D1235" i="7"/>
  <c r="D1234" i="7"/>
  <c r="D1233" i="7"/>
  <c r="D1232" i="7"/>
  <c r="D1231" i="7"/>
  <c r="D1230" i="7"/>
  <c r="D1229" i="7"/>
  <c r="D1228" i="7"/>
  <c r="D1227" i="7"/>
  <c r="D1226" i="7"/>
  <c r="D1225" i="7"/>
  <c r="D1224" i="7"/>
  <c r="D1223" i="7"/>
  <c r="D1222" i="7"/>
  <c r="D1221" i="7"/>
  <c r="D1220" i="7"/>
  <c r="D1219" i="7"/>
  <c r="D1218" i="7"/>
  <c r="D1217" i="7"/>
  <c r="D1216" i="7"/>
  <c r="D1215" i="7"/>
  <c r="D1214" i="7"/>
  <c r="D1213" i="7"/>
  <c r="D1212" i="7"/>
  <c r="D1211" i="7"/>
  <c r="D1210" i="7"/>
  <c r="D1209" i="7"/>
  <c r="D1208" i="7"/>
  <c r="D1207" i="7"/>
  <c r="D1206" i="7"/>
  <c r="D1205" i="7"/>
  <c r="D1204" i="7"/>
  <c r="D1203" i="7"/>
  <c r="D1202" i="7"/>
  <c r="D1201" i="7"/>
  <c r="D1200" i="7"/>
  <c r="D1199" i="7"/>
  <c r="D1198" i="7"/>
  <c r="D1197" i="7"/>
  <c r="D1196" i="7"/>
  <c r="D1195" i="7"/>
  <c r="D1194" i="7"/>
  <c r="D1193" i="7"/>
  <c r="D1192" i="7"/>
  <c r="D1191" i="7"/>
  <c r="D1190" i="7"/>
  <c r="D1189" i="7"/>
  <c r="D1188" i="7"/>
  <c r="D1187" i="7"/>
  <c r="D1185" i="7"/>
  <c r="D1184" i="7"/>
  <c r="D1183" i="7"/>
  <c r="D1182" i="7"/>
  <c r="D1181" i="7"/>
  <c r="D1180" i="7"/>
  <c r="D1179" i="7"/>
  <c r="D1178" i="7"/>
  <c r="D1177" i="7"/>
  <c r="D1176" i="7"/>
  <c r="D1175" i="7"/>
  <c r="D1174" i="7"/>
  <c r="D1173" i="7"/>
  <c r="D1172" i="7"/>
  <c r="D1171" i="7"/>
  <c r="D1170" i="7"/>
  <c r="D1169" i="7"/>
  <c r="D1168" i="7"/>
  <c r="D1167" i="7"/>
  <c r="D1165" i="7"/>
  <c r="D1164" i="7"/>
  <c r="D1163" i="7"/>
  <c r="D1162" i="7"/>
  <c r="D1161" i="7"/>
  <c r="D1160" i="7"/>
  <c r="D1159"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4" i="7"/>
  <c r="D933" i="7"/>
  <c r="D932" i="7"/>
  <c r="D931" i="7"/>
  <c r="D930" i="7"/>
  <c r="D929" i="7"/>
  <c r="D928" i="7"/>
  <c r="D927" i="7"/>
  <c r="D926" i="7"/>
  <c r="D925" i="7"/>
  <c r="D924" i="7"/>
  <c r="D923" i="7"/>
  <c r="D922" i="7"/>
  <c r="D921" i="7"/>
  <c r="D920" i="7"/>
  <c r="D919" i="7"/>
  <c r="D918" i="7"/>
  <c r="D917" i="7"/>
  <c r="D916" i="7"/>
  <c r="D915" i="7"/>
  <c r="D914"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3" i="7"/>
  <c r="D682" i="7"/>
  <c r="D681" i="7"/>
  <c r="D680" i="7"/>
  <c r="D679" i="7"/>
  <c r="D678" i="7"/>
  <c r="D677" i="7"/>
  <c r="D676" i="7"/>
  <c r="D675" i="7"/>
  <c r="D674" i="7"/>
  <c r="D673" i="7"/>
  <c r="D672" i="7"/>
  <c r="D671" i="7"/>
  <c r="D670" i="7"/>
  <c r="D669" i="7"/>
  <c r="D668" i="7"/>
  <c r="D667" i="7"/>
  <c r="D666" i="7"/>
  <c r="D665" i="7"/>
  <c r="D664" i="7"/>
  <c r="D663" i="7"/>
  <c r="D662"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2" i="7"/>
  <c r="D431" i="7"/>
  <c r="D430" i="7"/>
  <c r="D429" i="7"/>
  <c r="D428" i="7"/>
  <c r="D427" i="7"/>
  <c r="D426" i="7"/>
  <c r="D425" i="7"/>
  <c r="D424" i="7"/>
  <c r="D423" i="7"/>
  <c r="D422" i="7"/>
  <c r="D421" i="7"/>
  <c r="D420" i="7"/>
  <c r="D419" i="7"/>
  <c r="D418" i="7"/>
  <c r="D417" i="7"/>
  <c r="D416" i="7"/>
  <c r="D415" i="7"/>
  <c r="D414" i="7"/>
  <c r="D413" i="7"/>
  <c r="D412" i="7"/>
  <c r="D411"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E2" i="7" l="1" a="1"/>
  <c r="E2" i="7" s="1"/>
  <c r="C10" i="8" s="1"/>
  <c r="C6" i="8"/>
  <c r="C7" i="8"/>
  <c r="C19" i="14"/>
  <c r="C18" i="14"/>
  <c r="C16" i="14"/>
  <c r="C15" i="14"/>
  <c r="C13" i="14"/>
  <c r="C12" i="14"/>
  <c r="K24" i="13"/>
  <c r="E19" i="14" s="1"/>
  <c r="G24" i="13"/>
  <c r="E18" i="14" s="1"/>
  <c r="K23" i="13"/>
  <c r="G23" i="13"/>
  <c r="C23" i="13"/>
  <c r="B7" i="14" s="1"/>
  <c r="D7" i="14" s="1"/>
  <c r="K22" i="13"/>
  <c r="G22" i="13"/>
  <c r="C22" i="13"/>
  <c r="K21" i="13"/>
  <c r="G21" i="13"/>
  <c r="C21" i="13"/>
  <c r="K20" i="13"/>
  <c r="G20" i="13"/>
  <c r="C20" i="13"/>
  <c r="K19" i="13"/>
  <c r="E16" i="14" s="1"/>
  <c r="G19" i="13"/>
  <c r="E15" i="14" s="1"/>
  <c r="C19" i="13"/>
  <c r="K18" i="13"/>
  <c r="G18" i="13"/>
  <c r="C18" i="13"/>
  <c r="B6" i="14" s="1"/>
  <c r="D6" i="14" s="1"/>
  <c r="K17" i="13"/>
  <c r="G17" i="13"/>
  <c r="C17" i="13"/>
  <c r="K16" i="13"/>
  <c r="G16" i="13"/>
  <c r="C16" i="13"/>
  <c r="K15" i="13"/>
  <c r="G15" i="13"/>
  <c r="C15" i="13"/>
  <c r="K14" i="13"/>
  <c r="G14" i="13"/>
  <c r="C14" i="13"/>
  <c r="K13" i="13"/>
  <c r="G13" i="13"/>
  <c r="C13" i="13"/>
  <c r="K12" i="13"/>
  <c r="G12" i="13"/>
  <c r="C12" i="13"/>
  <c r="K11" i="13"/>
  <c r="G11" i="13"/>
  <c r="C11" i="13"/>
  <c r="K10" i="13"/>
  <c r="G10" i="13"/>
  <c r="C10" i="13"/>
  <c r="K9" i="13"/>
  <c r="G9" i="13"/>
  <c r="C9" i="13"/>
  <c r="K8" i="13"/>
  <c r="E13" i="14" s="1"/>
  <c r="G8" i="13"/>
  <c r="E12" i="14" s="1"/>
  <c r="C8" i="13"/>
  <c r="K7" i="13"/>
  <c r="G7" i="13"/>
  <c r="C7" i="13"/>
  <c r="B5" i="14" s="1"/>
  <c r="D5" i="14" s="1"/>
  <c r="K6" i="13"/>
  <c r="G6" i="13"/>
  <c r="C6" i="13"/>
  <c r="K5" i="13"/>
  <c r="G5" i="13"/>
  <c r="C5" i="13"/>
  <c r="O4" i="13"/>
  <c r="P4" i="13" s="1"/>
  <c r="C7" i="14" s="1"/>
  <c r="K4" i="13"/>
  <c r="G4" i="13"/>
  <c r="C4" i="13"/>
  <c r="O3" i="13"/>
  <c r="P3" i="13" s="1"/>
  <c r="C6" i="14" s="1"/>
  <c r="K3" i="13"/>
  <c r="G3" i="13"/>
  <c r="C3" i="13"/>
  <c r="P2" i="13"/>
  <c r="C5" i="14" s="1"/>
  <c r="O2" i="13"/>
  <c r="I1" i="13"/>
  <c r="E1" i="13"/>
  <c r="F1250" i="11"/>
  <c r="E1250" i="11"/>
  <c r="F1249" i="11"/>
  <c r="E1249" i="11"/>
  <c r="C1249" i="11"/>
  <c r="K1248" i="11"/>
  <c r="F1248" i="11"/>
  <c r="J1248" i="11" s="1"/>
  <c r="E1248" i="11"/>
  <c r="C1248" i="11"/>
  <c r="G1248" i="11" s="1"/>
  <c r="F1247" i="11"/>
  <c r="E1247" i="11"/>
  <c r="C1247" i="11"/>
  <c r="J1246" i="11"/>
  <c r="F1246" i="11"/>
  <c r="E1246" i="11"/>
  <c r="C1246" i="11"/>
  <c r="K1245" i="11"/>
  <c r="F1245" i="11"/>
  <c r="J1245" i="11" s="1"/>
  <c r="E1245" i="11"/>
  <c r="C1245" i="11"/>
  <c r="G1245" i="11" s="1"/>
  <c r="K1244" i="11"/>
  <c r="E1244" i="11"/>
  <c r="F1244" i="11" s="1"/>
  <c r="C1244" i="11"/>
  <c r="F1243" i="11"/>
  <c r="E1243" i="11"/>
  <c r="C1243" i="11"/>
  <c r="K1242" i="11"/>
  <c r="F1242" i="11"/>
  <c r="J1242" i="11" s="1"/>
  <c r="E1242" i="11"/>
  <c r="C1242" i="11"/>
  <c r="G1242" i="11" s="1"/>
  <c r="F1241" i="11"/>
  <c r="E1241" i="11"/>
  <c r="C1241" i="11"/>
  <c r="J1240" i="11"/>
  <c r="F1240" i="11"/>
  <c r="E1240" i="11"/>
  <c r="C1240" i="11"/>
  <c r="K1239" i="11"/>
  <c r="F1239" i="11"/>
  <c r="J1239" i="11" s="1"/>
  <c r="E1239" i="11"/>
  <c r="C1239" i="11"/>
  <c r="G1239" i="11" s="1"/>
  <c r="F1238" i="11"/>
  <c r="E1238" i="11"/>
  <c r="C1238" i="11"/>
  <c r="F1237" i="11"/>
  <c r="E1237" i="11"/>
  <c r="C1237" i="11"/>
  <c r="K1236" i="11"/>
  <c r="F1236" i="11"/>
  <c r="J1236" i="11" s="1"/>
  <c r="E1236" i="11"/>
  <c r="C1236" i="11"/>
  <c r="G1236" i="11" s="1"/>
  <c r="E1235" i="11"/>
  <c r="F1235" i="11" s="1"/>
  <c r="C1235" i="11"/>
  <c r="F1234" i="11"/>
  <c r="E1234" i="11"/>
  <c r="C1234" i="11"/>
  <c r="K1233" i="11"/>
  <c r="F1233" i="11"/>
  <c r="J1233" i="11" s="1"/>
  <c r="E1233" i="11"/>
  <c r="C1233" i="11"/>
  <c r="G1233" i="11" s="1"/>
  <c r="F1232" i="11"/>
  <c r="E1232" i="11"/>
  <c r="C1232" i="11"/>
  <c r="J1231" i="11"/>
  <c r="F1231" i="11"/>
  <c r="E1231" i="11"/>
  <c r="C1231" i="11"/>
  <c r="K1230" i="11"/>
  <c r="F1230" i="11"/>
  <c r="J1230" i="11" s="1"/>
  <c r="E1230" i="11"/>
  <c r="C1230" i="11"/>
  <c r="G1230" i="11" s="1"/>
  <c r="F1229" i="11"/>
  <c r="E1229" i="11"/>
  <c r="C1229" i="11"/>
  <c r="F1228" i="11"/>
  <c r="E1228" i="11"/>
  <c r="C1228" i="11"/>
  <c r="K1227" i="11"/>
  <c r="F1227" i="11"/>
  <c r="J1227" i="11" s="1"/>
  <c r="E1227" i="11"/>
  <c r="C1227" i="11"/>
  <c r="G1227" i="11" s="1"/>
  <c r="E1226" i="11"/>
  <c r="F1226" i="11" s="1"/>
  <c r="C1226" i="11"/>
  <c r="F1225" i="11"/>
  <c r="E1225" i="11"/>
  <c r="C1225" i="11"/>
  <c r="K1224" i="11"/>
  <c r="F1224" i="11"/>
  <c r="J1224" i="11" s="1"/>
  <c r="E1224" i="11"/>
  <c r="C1224" i="11"/>
  <c r="G1224" i="11" s="1"/>
  <c r="F1223" i="11"/>
  <c r="J1223" i="11" s="1"/>
  <c r="E1223" i="11"/>
  <c r="C1223" i="11"/>
  <c r="F1222" i="11"/>
  <c r="E1222" i="11"/>
  <c r="C1222" i="11"/>
  <c r="K1221" i="11"/>
  <c r="F1221" i="11"/>
  <c r="J1221" i="11" s="1"/>
  <c r="E1221" i="11"/>
  <c r="C1221" i="11"/>
  <c r="G1221" i="11" s="1"/>
  <c r="G1220" i="11"/>
  <c r="F1220" i="11"/>
  <c r="J1220" i="11" s="1"/>
  <c r="E1220" i="11"/>
  <c r="C1220" i="11"/>
  <c r="F1219" i="11"/>
  <c r="E1219" i="11"/>
  <c r="C1219" i="11"/>
  <c r="K1218" i="11"/>
  <c r="F1218" i="11"/>
  <c r="J1218" i="11" s="1"/>
  <c r="E1218" i="11"/>
  <c r="C1218" i="11"/>
  <c r="G1218" i="11" s="1"/>
  <c r="K1217" i="11"/>
  <c r="E1217" i="11"/>
  <c r="F1217" i="11" s="1"/>
  <c r="C1217" i="11"/>
  <c r="J1216" i="11"/>
  <c r="F1216" i="11"/>
  <c r="E1216" i="11"/>
  <c r="C1216" i="11"/>
  <c r="K1215" i="11"/>
  <c r="F1215" i="11"/>
  <c r="J1215" i="11" s="1"/>
  <c r="E1215" i="11"/>
  <c r="C1215" i="11"/>
  <c r="G1215" i="11" s="1"/>
  <c r="E1214" i="11"/>
  <c r="F1214" i="11" s="1"/>
  <c r="C1214" i="11"/>
  <c r="F1213" i="11"/>
  <c r="E1213" i="11"/>
  <c r="C1213" i="11"/>
  <c r="K1212" i="11"/>
  <c r="F1212" i="11"/>
  <c r="J1212" i="11" s="1"/>
  <c r="E1212" i="11"/>
  <c r="C1212" i="11"/>
  <c r="G1212" i="11" s="1"/>
  <c r="K1211" i="11"/>
  <c r="G1211" i="11"/>
  <c r="E1211" i="11"/>
  <c r="F1211" i="11" s="1"/>
  <c r="J1211" i="11" s="1"/>
  <c r="C1211" i="11"/>
  <c r="F1210" i="11"/>
  <c r="E1210" i="11"/>
  <c r="C1210" i="11"/>
  <c r="K1209" i="11"/>
  <c r="F1209" i="11"/>
  <c r="J1209" i="11" s="1"/>
  <c r="E1209" i="11"/>
  <c r="C1209" i="11"/>
  <c r="G1209" i="11" s="1"/>
  <c r="F1208" i="11"/>
  <c r="E1208" i="11"/>
  <c r="C1208" i="11"/>
  <c r="F1207" i="11"/>
  <c r="E1207" i="11"/>
  <c r="C1207" i="11"/>
  <c r="K1206" i="11"/>
  <c r="F1206" i="11"/>
  <c r="J1206" i="11" s="1"/>
  <c r="E1206" i="11"/>
  <c r="C1206" i="11"/>
  <c r="G1206" i="11" s="1"/>
  <c r="F1205" i="11"/>
  <c r="J1205" i="11" s="1"/>
  <c r="E1205" i="11"/>
  <c r="C1205" i="11"/>
  <c r="J1204" i="11"/>
  <c r="F1204" i="11"/>
  <c r="E1204" i="11"/>
  <c r="C1204" i="11"/>
  <c r="K1203" i="11"/>
  <c r="F1203" i="11"/>
  <c r="J1203" i="11" s="1"/>
  <c r="E1203" i="11"/>
  <c r="C1203" i="11"/>
  <c r="G1203" i="11" s="1"/>
  <c r="E1202" i="11"/>
  <c r="F1202" i="11" s="1"/>
  <c r="C1202" i="11"/>
  <c r="F1201" i="11"/>
  <c r="E1201" i="11"/>
  <c r="C1201" i="11"/>
  <c r="K1200" i="11"/>
  <c r="F1200" i="11"/>
  <c r="J1200" i="11" s="1"/>
  <c r="E1200" i="11"/>
  <c r="C1200" i="11"/>
  <c r="G1200" i="11" s="1"/>
  <c r="E1199" i="11"/>
  <c r="F1199" i="11" s="1"/>
  <c r="C1199" i="11"/>
  <c r="F1198" i="11"/>
  <c r="E1198" i="11"/>
  <c r="C1198" i="11"/>
  <c r="K1197" i="11"/>
  <c r="F1197" i="11"/>
  <c r="J1197" i="11" s="1"/>
  <c r="E1197" i="11"/>
  <c r="C1197" i="11"/>
  <c r="G1197" i="11" s="1"/>
  <c r="E1196" i="11"/>
  <c r="F1196" i="11" s="1"/>
  <c r="C1196" i="11"/>
  <c r="J1195" i="11"/>
  <c r="F1195" i="11"/>
  <c r="E1195" i="11"/>
  <c r="C1195" i="11"/>
  <c r="K1194" i="11"/>
  <c r="F1194" i="11"/>
  <c r="J1194" i="11" s="1"/>
  <c r="E1194" i="11"/>
  <c r="C1194" i="11"/>
  <c r="G1194" i="11" s="1"/>
  <c r="K1193" i="11"/>
  <c r="G1193" i="11"/>
  <c r="F1193" i="11"/>
  <c r="J1193" i="11" s="1"/>
  <c r="E1193" i="11"/>
  <c r="C1193" i="11"/>
  <c r="J1192" i="11"/>
  <c r="F1192" i="11"/>
  <c r="E1192" i="11"/>
  <c r="C1192" i="11"/>
  <c r="K1191" i="11"/>
  <c r="F1191" i="11"/>
  <c r="J1191" i="11" s="1"/>
  <c r="E1191" i="11"/>
  <c r="C1191" i="11"/>
  <c r="G1191" i="11" s="1"/>
  <c r="E1190" i="11"/>
  <c r="F1190" i="11" s="1"/>
  <c r="C1190" i="11"/>
  <c r="F1189" i="11"/>
  <c r="E1189" i="11"/>
  <c r="C1189" i="11"/>
  <c r="K1188" i="11"/>
  <c r="F1188" i="11"/>
  <c r="J1188" i="11" s="1"/>
  <c r="E1188" i="11"/>
  <c r="C1188" i="11"/>
  <c r="G1188" i="11" s="1"/>
  <c r="F1187" i="11"/>
  <c r="J1187" i="11" s="1"/>
  <c r="E1187" i="11"/>
  <c r="C1187" i="11"/>
  <c r="J1186" i="11"/>
  <c r="F1186" i="11"/>
  <c r="E1186" i="11"/>
  <c r="C1186" i="11"/>
  <c r="K1185" i="11"/>
  <c r="F1185" i="11"/>
  <c r="J1185" i="11" s="1"/>
  <c r="E1185" i="11"/>
  <c r="C1185" i="11"/>
  <c r="G1185" i="11" s="1"/>
  <c r="E1184" i="11"/>
  <c r="F1184" i="11" s="1"/>
  <c r="C1184" i="11"/>
  <c r="F1183" i="11"/>
  <c r="E1183" i="11"/>
  <c r="C1183" i="11"/>
  <c r="K1182" i="11"/>
  <c r="F1182" i="11"/>
  <c r="J1182" i="11" s="1"/>
  <c r="E1182" i="11"/>
  <c r="C1182" i="11"/>
  <c r="G1182" i="11" s="1"/>
  <c r="E1181" i="11"/>
  <c r="F1181" i="11" s="1"/>
  <c r="C1181" i="11"/>
  <c r="F1180" i="11"/>
  <c r="E1180" i="11"/>
  <c r="C1180" i="11"/>
  <c r="K1179" i="11"/>
  <c r="F1179" i="11"/>
  <c r="J1179" i="11" s="1"/>
  <c r="E1179" i="11"/>
  <c r="C1179" i="11"/>
  <c r="G1179" i="11" s="1"/>
  <c r="G1178" i="11"/>
  <c r="F1178" i="11"/>
  <c r="J1178" i="11" s="1"/>
  <c r="E1178" i="11"/>
  <c r="C1178" i="11"/>
  <c r="J1177" i="11"/>
  <c r="F1177" i="11"/>
  <c r="E1177" i="11"/>
  <c r="C1177" i="11"/>
  <c r="K1176" i="11"/>
  <c r="F1176" i="11"/>
  <c r="J1176" i="11" s="1"/>
  <c r="E1176" i="11"/>
  <c r="C1176" i="11"/>
  <c r="G1176" i="11" s="1"/>
  <c r="E1175" i="11"/>
  <c r="F1175" i="11" s="1"/>
  <c r="C1175" i="11"/>
  <c r="F1174" i="11"/>
  <c r="E1174" i="11"/>
  <c r="C1174" i="11"/>
  <c r="K1173" i="11"/>
  <c r="F1173" i="11"/>
  <c r="J1173" i="11" s="1"/>
  <c r="E1173" i="11"/>
  <c r="C1173" i="11"/>
  <c r="G1173" i="11" s="1"/>
  <c r="E1172" i="11"/>
  <c r="F1172" i="11" s="1"/>
  <c r="C1172" i="11"/>
  <c r="F1171" i="11"/>
  <c r="E1171" i="11"/>
  <c r="C1171" i="11"/>
  <c r="K1170" i="11"/>
  <c r="F1170" i="11"/>
  <c r="J1170" i="11" s="1"/>
  <c r="E1170" i="11"/>
  <c r="C1170" i="11"/>
  <c r="G1170" i="11" s="1"/>
  <c r="F1169" i="11"/>
  <c r="J1169" i="11" s="1"/>
  <c r="E1169" i="11"/>
  <c r="C1169" i="11"/>
  <c r="F1168" i="11"/>
  <c r="E1168" i="11"/>
  <c r="C1168" i="11"/>
  <c r="K1167" i="11"/>
  <c r="F1167" i="11"/>
  <c r="J1167" i="11" s="1"/>
  <c r="E1167" i="11"/>
  <c r="C1167" i="11"/>
  <c r="G1167" i="11" s="1"/>
  <c r="F1166" i="11"/>
  <c r="E1166" i="11"/>
  <c r="C1166" i="11"/>
  <c r="F1165" i="11"/>
  <c r="E1165" i="11"/>
  <c r="C1165" i="11"/>
  <c r="K1164" i="11"/>
  <c r="F1164" i="11"/>
  <c r="J1164" i="11" s="1"/>
  <c r="E1164" i="11"/>
  <c r="C1164" i="11"/>
  <c r="G1164" i="11" s="1"/>
  <c r="E1163" i="11"/>
  <c r="F1163" i="11" s="1"/>
  <c r="C1163" i="11"/>
  <c r="F1162" i="11"/>
  <c r="E1162" i="11"/>
  <c r="C1162" i="11"/>
  <c r="K1161" i="11"/>
  <c r="F1161" i="11"/>
  <c r="J1161" i="11" s="1"/>
  <c r="E1161" i="11"/>
  <c r="C1161" i="11"/>
  <c r="G1161" i="11" s="1"/>
  <c r="F1160" i="11"/>
  <c r="E1160" i="11"/>
  <c r="C1160" i="11"/>
  <c r="J1159" i="11"/>
  <c r="F1159" i="11"/>
  <c r="E1159" i="11"/>
  <c r="C1159" i="11"/>
  <c r="K1158" i="11"/>
  <c r="F1158" i="11"/>
  <c r="J1158" i="11" s="1"/>
  <c r="E1158" i="11"/>
  <c r="C1158" i="11"/>
  <c r="G1158" i="11" s="1"/>
  <c r="G1157" i="11"/>
  <c r="E1157" i="11"/>
  <c r="F1157" i="11" s="1"/>
  <c r="J1157" i="11" s="1"/>
  <c r="C1157" i="11"/>
  <c r="F1156" i="11"/>
  <c r="E1156" i="11"/>
  <c r="C1156" i="11"/>
  <c r="K1155" i="11"/>
  <c r="F1155" i="11"/>
  <c r="J1155" i="11" s="1"/>
  <c r="E1155" i="11"/>
  <c r="C1155" i="11"/>
  <c r="G1155" i="11" s="1"/>
  <c r="K1154" i="11"/>
  <c r="E1154" i="11"/>
  <c r="F1154" i="11" s="1"/>
  <c r="C1154" i="11"/>
  <c r="F1153" i="11"/>
  <c r="E1153" i="11"/>
  <c r="C1153" i="11"/>
  <c r="K1152" i="11"/>
  <c r="F1152" i="11"/>
  <c r="J1152" i="11" s="1"/>
  <c r="E1152" i="11"/>
  <c r="C1152" i="11"/>
  <c r="G1152" i="11" s="1"/>
  <c r="E1151" i="11"/>
  <c r="F1151" i="11" s="1"/>
  <c r="J1151" i="11" s="1"/>
  <c r="C1151" i="11"/>
  <c r="J1150" i="11"/>
  <c r="F1150" i="11"/>
  <c r="E1150" i="11"/>
  <c r="C1150" i="11"/>
  <c r="K1149" i="11"/>
  <c r="F1149" i="11"/>
  <c r="J1149" i="11" s="1"/>
  <c r="E1149" i="11"/>
  <c r="C1149" i="11"/>
  <c r="G1149" i="11" s="1"/>
  <c r="E1148" i="11"/>
  <c r="F1148" i="11" s="1"/>
  <c r="C1148" i="11"/>
  <c r="F1147" i="11"/>
  <c r="E1147" i="11"/>
  <c r="C1147" i="11"/>
  <c r="K1146" i="11"/>
  <c r="F1146" i="11"/>
  <c r="J1146" i="11" s="1"/>
  <c r="E1146" i="11"/>
  <c r="C1146" i="11"/>
  <c r="G1146" i="11" s="1"/>
  <c r="K1145" i="11"/>
  <c r="E1145" i="11"/>
  <c r="F1145" i="11" s="1"/>
  <c r="C1145" i="11"/>
  <c r="F1144" i="11"/>
  <c r="E1144" i="11"/>
  <c r="C1144" i="11"/>
  <c r="K1143" i="11"/>
  <c r="F1143" i="11"/>
  <c r="J1143" i="11" s="1"/>
  <c r="E1143" i="11"/>
  <c r="C1143" i="11"/>
  <c r="G1143" i="11" s="1"/>
  <c r="G1142" i="11"/>
  <c r="F1142" i="11"/>
  <c r="E1142" i="11"/>
  <c r="C1142" i="11"/>
  <c r="F1141" i="11"/>
  <c r="E1141" i="11"/>
  <c r="C1141" i="11"/>
  <c r="K1140" i="11"/>
  <c r="F1140" i="11"/>
  <c r="J1140" i="11" s="1"/>
  <c r="E1140" i="11"/>
  <c r="C1140" i="11"/>
  <c r="G1140" i="11" s="1"/>
  <c r="G1139" i="11"/>
  <c r="E1139" i="11"/>
  <c r="F1139" i="11" s="1"/>
  <c r="C1139" i="11"/>
  <c r="F1138" i="11"/>
  <c r="E1138" i="11"/>
  <c r="C1138" i="11"/>
  <c r="K1137" i="11"/>
  <c r="F1137" i="11"/>
  <c r="J1137" i="11" s="1"/>
  <c r="E1137" i="11"/>
  <c r="C1137" i="11"/>
  <c r="G1137" i="11" s="1"/>
  <c r="E1136" i="11"/>
  <c r="F1136" i="11" s="1"/>
  <c r="C1136" i="11"/>
  <c r="F1135" i="11"/>
  <c r="E1135" i="11"/>
  <c r="C1135" i="11"/>
  <c r="K1134" i="11"/>
  <c r="F1134" i="11"/>
  <c r="J1134" i="11" s="1"/>
  <c r="E1134" i="11"/>
  <c r="C1134" i="11"/>
  <c r="G1134" i="11" s="1"/>
  <c r="K1133" i="11"/>
  <c r="G1133" i="11"/>
  <c r="E1133" i="11"/>
  <c r="F1133" i="11" s="1"/>
  <c r="J1133" i="11" s="1"/>
  <c r="C1133" i="11"/>
  <c r="J1132" i="11"/>
  <c r="F1132" i="11"/>
  <c r="E1132" i="11"/>
  <c r="C1132" i="11"/>
  <c r="K1131" i="11"/>
  <c r="F1131" i="11"/>
  <c r="J1131" i="11" s="1"/>
  <c r="E1131" i="11"/>
  <c r="C1131" i="11"/>
  <c r="G1131" i="11" s="1"/>
  <c r="E1130" i="11"/>
  <c r="F1130" i="11" s="1"/>
  <c r="C1130" i="11"/>
  <c r="F1129" i="11"/>
  <c r="E1129" i="11"/>
  <c r="C1129" i="11"/>
  <c r="K1128" i="11"/>
  <c r="F1128" i="11"/>
  <c r="J1128" i="11" s="1"/>
  <c r="E1128" i="11"/>
  <c r="C1128" i="11"/>
  <c r="G1128" i="11" s="1"/>
  <c r="F1127" i="11"/>
  <c r="E1127" i="11"/>
  <c r="C1127" i="11"/>
  <c r="F1126" i="11"/>
  <c r="E1126" i="11"/>
  <c r="C1126" i="11"/>
  <c r="K1125" i="11"/>
  <c r="F1125" i="11"/>
  <c r="J1125" i="11" s="1"/>
  <c r="E1125" i="11"/>
  <c r="C1125" i="11"/>
  <c r="G1125" i="11" s="1"/>
  <c r="E1124" i="11"/>
  <c r="F1124" i="11" s="1"/>
  <c r="C1124" i="11"/>
  <c r="F1123" i="11"/>
  <c r="E1123" i="11"/>
  <c r="C1123" i="11"/>
  <c r="K1122" i="11"/>
  <c r="F1122" i="11"/>
  <c r="J1122" i="11" s="1"/>
  <c r="E1122" i="11"/>
  <c r="C1122" i="11"/>
  <c r="G1122" i="11" s="1"/>
  <c r="F1121" i="11"/>
  <c r="J1121" i="11" s="1"/>
  <c r="E1121" i="11"/>
  <c r="C1121" i="11"/>
  <c r="J1120" i="11"/>
  <c r="F1120" i="11"/>
  <c r="K1120" i="11" s="1"/>
  <c r="E1120" i="11"/>
  <c r="C1120" i="11"/>
  <c r="K1119" i="11"/>
  <c r="F1119" i="11"/>
  <c r="J1119" i="11" s="1"/>
  <c r="E1119" i="11"/>
  <c r="C1119" i="11"/>
  <c r="G1119" i="11" s="1"/>
  <c r="E1118" i="11"/>
  <c r="F1118" i="11" s="1"/>
  <c r="C1118" i="11"/>
  <c r="F1117" i="11"/>
  <c r="K1117" i="11" s="1"/>
  <c r="E1117" i="11"/>
  <c r="C1117" i="11"/>
  <c r="K1116" i="11"/>
  <c r="F1116" i="11"/>
  <c r="J1116" i="11" s="1"/>
  <c r="E1116" i="11"/>
  <c r="C1116" i="11"/>
  <c r="G1116" i="11" s="1"/>
  <c r="E1115" i="11"/>
  <c r="F1115" i="11" s="1"/>
  <c r="C1115" i="11"/>
  <c r="F1114" i="11"/>
  <c r="K1114" i="11" s="1"/>
  <c r="E1114" i="11"/>
  <c r="C1114" i="11"/>
  <c r="K1113" i="11"/>
  <c r="F1113" i="11"/>
  <c r="J1113" i="11" s="1"/>
  <c r="E1113" i="11"/>
  <c r="C1113" i="11"/>
  <c r="G1113" i="11" s="1"/>
  <c r="F1112" i="11"/>
  <c r="J1112" i="11" s="1"/>
  <c r="E1112" i="11"/>
  <c r="C1112" i="11"/>
  <c r="J1111" i="11"/>
  <c r="G1111" i="11"/>
  <c r="F1111" i="11"/>
  <c r="K1111" i="11" s="1"/>
  <c r="E1111" i="11"/>
  <c r="C1111" i="11"/>
  <c r="K1110" i="11"/>
  <c r="F1110" i="11"/>
  <c r="J1110" i="11" s="1"/>
  <c r="E1110" i="11"/>
  <c r="C1110" i="11"/>
  <c r="G1110" i="11" s="1"/>
  <c r="K1109" i="11"/>
  <c r="E1109" i="11"/>
  <c r="F1109" i="11" s="1"/>
  <c r="C1109" i="11"/>
  <c r="G1108" i="11"/>
  <c r="F1108" i="11"/>
  <c r="K1108" i="11" s="1"/>
  <c r="E1108" i="11"/>
  <c r="C1108" i="11"/>
  <c r="K1107" i="11"/>
  <c r="F1107" i="11"/>
  <c r="J1107" i="11" s="1"/>
  <c r="E1107" i="11"/>
  <c r="C1107" i="11"/>
  <c r="G1107" i="11" s="1"/>
  <c r="E1106" i="11"/>
  <c r="F1106" i="11" s="1"/>
  <c r="C1106" i="11"/>
  <c r="J1105" i="11"/>
  <c r="F1105" i="11"/>
  <c r="K1105" i="11" s="1"/>
  <c r="E1105" i="11"/>
  <c r="C1105" i="11"/>
  <c r="K1104" i="11"/>
  <c r="F1104" i="11"/>
  <c r="J1104" i="11" s="1"/>
  <c r="E1104" i="11"/>
  <c r="C1104" i="11"/>
  <c r="G1104" i="11" s="1"/>
  <c r="K1103" i="11"/>
  <c r="G1103" i="11"/>
  <c r="F1103" i="11"/>
  <c r="J1103" i="11" s="1"/>
  <c r="E1103" i="11"/>
  <c r="C1103" i="11"/>
  <c r="J1102" i="11"/>
  <c r="F1102" i="11"/>
  <c r="K1102" i="11" s="1"/>
  <c r="E1102" i="11"/>
  <c r="C1102" i="11"/>
  <c r="K1101" i="11"/>
  <c r="F1101" i="11"/>
  <c r="J1101" i="11" s="1"/>
  <c r="E1101" i="11"/>
  <c r="C1101" i="11"/>
  <c r="G1101" i="11" s="1"/>
  <c r="E1100" i="11"/>
  <c r="F1100" i="11" s="1"/>
  <c r="C1100" i="11"/>
  <c r="J1099" i="11"/>
  <c r="G1099" i="11"/>
  <c r="F1099" i="11"/>
  <c r="K1099" i="11" s="1"/>
  <c r="E1099" i="11"/>
  <c r="C1099" i="11"/>
  <c r="K1098" i="11"/>
  <c r="F1098" i="11"/>
  <c r="J1098" i="11" s="1"/>
  <c r="E1098" i="11"/>
  <c r="C1098" i="11"/>
  <c r="G1098" i="11" s="1"/>
  <c r="G1097" i="11"/>
  <c r="E1097" i="11"/>
  <c r="F1097" i="11" s="1"/>
  <c r="J1097" i="11" s="1"/>
  <c r="C1097" i="11"/>
  <c r="G1096" i="11"/>
  <c r="F1096" i="11"/>
  <c r="E1096" i="11"/>
  <c r="C1096" i="11"/>
  <c r="F1095" i="11"/>
  <c r="E1095" i="11"/>
  <c r="C1095" i="11"/>
  <c r="F1094" i="11"/>
  <c r="E1094" i="11"/>
  <c r="C1094" i="11"/>
  <c r="J1093" i="11"/>
  <c r="F1093" i="11"/>
  <c r="K1093" i="11" s="1"/>
  <c r="E1093" i="11"/>
  <c r="C1093" i="11"/>
  <c r="F1092" i="11"/>
  <c r="J1092" i="11" s="1"/>
  <c r="E1092" i="11"/>
  <c r="C1092" i="11"/>
  <c r="G1092" i="11" s="1"/>
  <c r="E1091" i="11"/>
  <c r="F1091" i="11" s="1"/>
  <c r="C1091" i="11"/>
  <c r="F1090" i="11"/>
  <c r="E1090" i="11"/>
  <c r="C1090" i="11"/>
  <c r="F1089" i="11"/>
  <c r="J1089" i="11" s="1"/>
  <c r="E1089" i="11"/>
  <c r="C1089" i="11"/>
  <c r="G1089" i="11" s="1"/>
  <c r="F1088" i="11"/>
  <c r="J1088" i="11" s="1"/>
  <c r="E1088" i="11"/>
  <c r="C1088" i="11"/>
  <c r="J1087" i="11"/>
  <c r="F1087" i="11"/>
  <c r="E1087" i="11"/>
  <c r="C1087" i="11"/>
  <c r="K1086" i="11"/>
  <c r="F1086" i="11"/>
  <c r="J1086" i="11" s="1"/>
  <c r="E1086" i="11"/>
  <c r="C1086" i="11"/>
  <c r="G1086" i="11" s="1"/>
  <c r="F1085" i="11"/>
  <c r="J1085" i="11" s="1"/>
  <c r="E1085" i="11"/>
  <c r="C1085" i="11"/>
  <c r="J1084" i="11"/>
  <c r="F1084" i="11"/>
  <c r="K1084" i="11" s="1"/>
  <c r="E1084" i="11"/>
  <c r="C1084" i="11"/>
  <c r="K1083" i="11"/>
  <c r="F1083" i="11"/>
  <c r="J1083" i="11" s="1"/>
  <c r="E1083" i="11"/>
  <c r="C1083" i="11"/>
  <c r="G1083" i="11" s="1"/>
  <c r="K1082" i="11"/>
  <c r="G1082" i="11"/>
  <c r="F1082" i="11"/>
  <c r="J1082" i="11" s="1"/>
  <c r="E1082" i="11"/>
  <c r="C1082" i="11"/>
  <c r="F1081" i="11"/>
  <c r="K1081" i="11" s="1"/>
  <c r="E1081" i="11"/>
  <c r="C1081" i="11"/>
  <c r="G1081" i="11" s="1"/>
  <c r="F1080" i="11"/>
  <c r="E1080" i="11"/>
  <c r="C1080" i="11"/>
  <c r="F1079" i="11"/>
  <c r="E1079" i="11"/>
  <c r="C1079" i="11"/>
  <c r="J1078" i="11"/>
  <c r="G1078" i="11"/>
  <c r="F1078" i="11"/>
  <c r="K1078" i="11" s="1"/>
  <c r="E1078" i="11"/>
  <c r="C1078" i="11"/>
  <c r="K1077" i="11"/>
  <c r="F1077" i="11"/>
  <c r="J1077" i="11" s="1"/>
  <c r="E1077" i="11"/>
  <c r="C1077" i="11"/>
  <c r="G1077" i="11" s="1"/>
  <c r="E1076" i="11"/>
  <c r="F1076" i="11" s="1"/>
  <c r="C1076" i="11"/>
  <c r="F1075" i="11"/>
  <c r="E1075" i="11"/>
  <c r="C1075" i="11"/>
  <c r="F1074" i="11"/>
  <c r="E1074" i="11"/>
  <c r="C1074" i="11"/>
  <c r="F1073" i="11"/>
  <c r="E1073" i="11"/>
  <c r="C1073" i="11"/>
  <c r="F1072" i="11"/>
  <c r="E1072" i="11"/>
  <c r="C1072" i="11"/>
  <c r="K1071" i="11"/>
  <c r="F1071" i="11"/>
  <c r="J1071" i="11" s="1"/>
  <c r="E1071" i="11"/>
  <c r="C1071" i="11"/>
  <c r="G1071" i="11" s="1"/>
  <c r="E1070" i="11"/>
  <c r="F1070" i="11" s="1"/>
  <c r="C1070" i="11"/>
  <c r="F1069" i="11"/>
  <c r="E1069" i="11"/>
  <c r="C1069" i="11"/>
  <c r="G1069" i="11" s="1"/>
  <c r="F1068" i="11"/>
  <c r="J1068" i="11" s="1"/>
  <c r="E1068" i="11"/>
  <c r="C1068" i="11"/>
  <c r="G1068" i="11" s="1"/>
  <c r="F1067" i="11"/>
  <c r="J1067" i="11" s="1"/>
  <c r="E1067" i="11"/>
  <c r="C1067" i="11"/>
  <c r="J1066" i="11"/>
  <c r="F1066" i="11"/>
  <c r="K1066" i="11" s="1"/>
  <c r="E1066" i="11"/>
  <c r="C1066" i="11"/>
  <c r="G1066" i="11" s="1"/>
  <c r="K1065" i="11"/>
  <c r="F1065" i="11"/>
  <c r="J1065" i="11" s="1"/>
  <c r="E1065" i="11"/>
  <c r="C1065" i="11"/>
  <c r="G1065" i="11" s="1"/>
  <c r="E1064" i="11"/>
  <c r="F1064" i="11" s="1"/>
  <c r="C1064" i="11"/>
  <c r="F1063" i="11"/>
  <c r="K1063" i="11" s="1"/>
  <c r="E1063" i="11"/>
  <c r="C1063" i="11"/>
  <c r="G1063" i="11" s="1"/>
  <c r="F1062" i="11"/>
  <c r="J1062" i="11" s="1"/>
  <c r="E1062" i="11"/>
  <c r="C1062" i="11"/>
  <c r="G1062" i="11" s="1"/>
  <c r="K1061" i="11"/>
  <c r="G1061" i="11"/>
  <c r="F1061" i="11"/>
  <c r="J1061" i="11" s="1"/>
  <c r="E1061" i="11"/>
  <c r="C1061" i="11"/>
  <c r="J1060" i="11"/>
  <c r="F1060" i="11"/>
  <c r="K1060" i="11" s="1"/>
  <c r="E1060" i="11"/>
  <c r="C1060" i="11"/>
  <c r="G1060" i="11" s="1"/>
  <c r="F1059" i="11"/>
  <c r="J1059" i="11" s="1"/>
  <c r="E1059" i="11"/>
  <c r="C1059" i="11"/>
  <c r="G1059" i="11" s="1"/>
  <c r="E1058" i="11"/>
  <c r="F1058" i="11" s="1"/>
  <c r="C1058" i="11"/>
  <c r="G1057" i="11"/>
  <c r="F1057" i="11"/>
  <c r="E1057" i="11"/>
  <c r="C1057" i="11"/>
  <c r="F1056" i="11"/>
  <c r="E1056" i="11"/>
  <c r="C1056" i="11"/>
  <c r="F1055" i="11"/>
  <c r="E1055" i="11"/>
  <c r="C1055" i="11"/>
  <c r="F1054" i="11"/>
  <c r="K1054" i="11" s="1"/>
  <c r="E1054" i="11"/>
  <c r="C1054" i="11"/>
  <c r="G1054" i="11" s="1"/>
  <c r="K1053" i="11"/>
  <c r="F1053" i="11"/>
  <c r="J1053" i="11" s="1"/>
  <c r="E1053" i="11"/>
  <c r="C1053" i="11"/>
  <c r="G1053" i="11" s="1"/>
  <c r="K1052" i="11"/>
  <c r="E1052" i="11"/>
  <c r="F1052" i="11" s="1"/>
  <c r="C1052" i="11"/>
  <c r="F1051" i="11"/>
  <c r="K1051" i="11" s="1"/>
  <c r="E1051" i="11"/>
  <c r="C1051" i="11"/>
  <c r="F1050" i="11"/>
  <c r="J1050" i="11" s="1"/>
  <c r="E1050" i="11"/>
  <c r="C1050" i="11"/>
  <c r="G1050" i="11" s="1"/>
  <c r="E1049" i="11"/>
  <c r="F1049" i="11" s="1"/>
  <c r="J1049" i="11" s="1"/>
  <c r="C1049" i="11"/>
  <c r="J1048" i="11"/>
  <c r="F1048" i="11"/>
  <c r="K1048" i="11" s="1"/>
  <c r="E1048" i="11"/>
  <c r="C1048" i="11"/>
  <c r="G1048" i="11" s="1"/>
  <c r="F1047" i="11"/>
  <c r="J1047" i="11" s="1"/>
  <c r="E1047" i="11"/>
  <c r="C1047" i="11"/>
  <c r="E1046" i="11"/>
  <c r="F1046" i="11" s="1"/>
  <c r="C1046" i="11"/>
  <c r="G1045" i="11"/>
  <c r="F1045" i="11"/>
  <c r="E1045" i="11"/>
  <c r="C1045" i="11"/>
  <c r="K1044" i="11"/>
  <c r="F1044" i="11"/>
  <c r="J1044" i="11" s="1"/>
  <c r="E1044" i="11"/>
  <c r="C1044" i="11"/>
  <c r="K1043" i="11"/>
  <c r="G1043" i="11"/>
  <c r="E1043" i="11"/>
  <c r="F1043" i="11" s="1"/>
  <c r="J1043" i="11" s="1"/>
  <c r="C1043" i="11"/>
  <c r="F1042" i="11"/>
  <c r="E1042" i="11"/>
  <c r="C1042" i="11"/>
  <c r="G1042" i="11" s="1"/>
  <c r="K1041" i="11"/>
  <c r="F1041" i="11"/>
  <c r="J1041" i="11" s="1"/>
  <c r="E1041" i="11"/>
  <c r="C1041" i="11"/>
  <c r="G1041" i="11" s="1"/>
  <c r="F1040" i="11"/>
  <c r="E1040" i="11"/>
  <c r="C1040" i="11"/>
  <c r="J1039" i="11"/>
  <c r="F1039" i="11"/>
  <c r="K1039" i="11" s="1"/>
  <c r="E1039" i="11"/>
  <c r="C1039" i="11"/>
  <c r="G1039" i="11" s="1"/>
  <c r="F1038" i="11"/>
  <c r="J1038" i="11" s="1"/>
  <c r="E1038" i="11"/>
  <c r="C1038" i="11"/>
  <c r="G1038" i="11" s="1"/>
  <c r="E1037" i="11"/>
  <c r="F1037" i="11" s="1"/>
  <c r="C1037" i="11"/>
  <c r="G1036" i="11"/>
  <c r="F1036" i="11"/>
  <c r="E1036" i="11"/>
  <c r="C1036" i="11"/>
  <c r="F1035" i="11"/>
  <c r="J1035" i="11" s="1"/>
  <c r="E1035" i="11"/>
  <c r="C1035" i="11"/>
  <c r="G1035" i="11" s="1"/>
  <c r="E1034" i="11"/>
  <c r="F1034" i="11" s="1"/>
  <c r="C1034" i="11"/>
  <c r="F1033" i="11"/>
  <c r="K1033" i="11" s="1"/>
  <c r="E1033" i="11"/>
  <c r="C1033" i="11"/>
  <c r="G1033" i="11" s="1"/>
  <c r="F1032" i="11"/>
  <c r="E1032" i="11"/>
  <c r="C1032" i="11"/>
  <c r="G1032" i="11" s="1"/>
  <c r="E1031" i="11"/>
  <c r="F1031" i="11" s="1"/>
  <c r="C1031" i="11"/>
  <c r="J1030" i="11"/>
  <c r="G1030" i="11"/>
  <c r="F1030" i="11"/>
  <c r="K1030" i="11" s="1"/>
  <c r="E1030" i="11"/>
  <c r="C1030" i="11"/>
  <c r="K1029" i="11"/>
  <c r="F1029" i="11"/>
  <c r="J1029" i="11" s="1"/>
  <c r="E1029" i="11"/>
  <c r="C1029" i="11"/>
  <c r="G1029" i="11" s="1"/>
  <c r="F1028" i="11"/>
  <c r="E1028" i="11"/>
  <c r="C1028" i="11"/>
  <c r="E1027" i="11"/>
  <c r="F1027" i="11" s="1"/>
  <c r="C1027" i="11"/>
  <c r="G1027" i="11" s="1"/>
  <c r="F1026" i="11"/>
  <c r="E1026" i="11"/>
  <c r="C1026" i="11"/>
  <c r="F1025" i="11"/>
  <c r="E1025" i="11"/>
  <c r="C1025" i="11"/>
  <c r="E1024" i="11"/>
  <c r="F1024" i="11" s="1"/>
  <c r="C1024" i="11"/>
  <c r="F1023" i="11"/>
  <c r="E1023" i="11"/>
  <c r="C1023" i="11"/>
  <c r="G1023" i="11" s="1"/>
  <c r="F1022" i="11"/>
  <c r="E1022" i="11"/>
  <c r="C1022" i="11"/>
  <c r="F1021" i="11"/>
  <c r="E1021" i="11"/>
  <c r="C1021" i="11"/>
  <c r="G1021" i="11" s="1"/>
  <c r="F1020" i="11"/>
  <c r="J1020" i="11" s="1"/>
  <c r="E1020" i="11"/>
  <c r="C1020" i="11"/>
  <c r="G1020" i="11" s="1"/>
  <c r="F1019" i="11"/>
  <c r="E1019" i="11"/>
  <c r="C1019" i="11"/>
  <c r="F1018" i="11"/>
  <c r="E1018" i="11"/>
  <c r="C1018" i="11"/>
  <c r="K1017" i="11"/>
  <c r="J1017" i="11"/>
  <c r="G1017" i="11"/>
  <c r="F1017" i="11"/>
  <c r="E1017" i="11"/>
  <c r="C1017" i="11"/>
  <c r="F1016" i="11"/>
  <c r="E1016" i="11"/>
  <c r="C1016" i="11"/>
  <c r="G1016" i="11" s="1"/>
  <c r="J1015" i="11"/>
  <c r="G1015" i="11"/>
  <c r="F1015" i="11"/>
  <c r="K1015" i="11" s="1"/>
  <c r="E1015" i="11"/>
  <c r="C1015" i="11"/>
  <c r="K1014" i="11"/>
  <c r="F1014" i="11"/>
  <c r="J1014" i="11" s="1"/>
  <c r="E1014" i="11"/>
  <c r="C1014" i="11"/>
  <c r="F1013" i="11"/>
  <c r="E1013" i="11"/>
  <c r="C1013" i="11"/>
  <c r="G1013" i="11" s="1"/>
  <c r="J1012" i="11"/>
  <c r="F1012" i="11"/>
  <c r="K1012" i="11" s="1"/>
  <c r="E1012" i="11"/>
  <c r="C1012" i="11"/>
  <c r="G1012" i="11" s="1"/>
  <c r="G1011" i="11"/>
  <c r="F1011" i="11"/>
  <c r="K1011" i="11" s="1"/>
  <c r="E1011" i="11"/>
  <c r="C1011" i="11"/>
  <c r="E1010" i="11"/>
  <c r="F1010" i="11" s="1"/>
  <c r="C1010" i="11"/>
  <c r="E1009" i="11"/>
  <c r="F1009" i="11" s="1"/>
  <c r="C1009" i="11"/>
  <c r="G1008" i="11"/>
  <c r="F1008" i="11"/>
  <c r="K1008" i="11" s="1"/>
  <c r="E1008" i="11"/>
  <c r="C1008" i="11"/>
  <c r="E1007" i="11"/>
  <c r="F1007" i="11" s="1"/>
  <c r="C1007" i="11"/>
  <c r="E1006" i="11"/>
  <c r="F1006" i="11" s="1"/>
  <c r="C1006" i="11"/>
  <c r="F1005" i="11"/>
  <c r="E1005" i="11"/>
  <c r="C1005" i="11"/>
  <c r="G1005" i="11" s="1"/>
  <c r="E1004" i="11"/>
  <c r="F1004" i="11" s="1"/>
  <c r="C1004" i="11"/>
  <c r="F1003" i="11"/>
  <c r="E1003" i="11"/>
  <c r="C1003" i="11"/>
  <c r="G1002" i="11"/>
  <c r="F1002" i="11"/>
  <c r="K1002" i="11" s="1"/>
  <c r="E1002" i="11"/>
  <c r="C1002" i="11"/>
  <c r="E1001" i="11"/>
  <c r="F1001" i="11" s="1"/>
  <c r="C1001" i="11"/>
  <c r="K1000" i="11"/>
  <c r="J1000" i="11"/>
  <c r="F1000" i="11"/>
  <c r="E1000" i="11"/>
  <c r="C1000" i="11"/>
  <c r="G1000" i="11" s="1"/>
  <c r="K999" i="11"/>
  <c r="F999" i="11"/>
  <c r="J999" i="11" s="1"/>
  <c r="E999" i="11"/>
  <c r="C999" i="11"/>
  <c r="G999" i="11" s="1"/>
  <c r="J998" i="11"/>
  <c r="E998" i="11"/>
  <c r="F998" i="11" s="1"/>
  <c r="K998" i="11" s="1"/>
  <c r="C998" i="11"/>
  <c r="G998" i="11" s="1"/>
  <c r="F997" i="11"/>
  <c r="E997" i="11"/>
  <c r="C997" i="11"/>
  <c r="K996" i="11"/>
  <c r="J996" i="11"/>
  <c r="G996" i="11"/>
  <c r="F996" i="11"/>
  <c r="E996" i="11"/>
  <c r="C996" i="11"/>
  <c r="K995" i="11"/>
  <c r="E995" i="11"/>
  <c r="F995" i="11" s="1"/>
  <c r="J995" i="11" s="1"/>
  <c r="C995" i="11"/>
  <c r="G995" i="11" s="1"/>
  <c r="J994" i="11"/>
  <c r="E994" i="11"/>
  <c r="F994" i="11" s="1"/>
  <c r="K994" i="11" s="1"/>
  <c r="C994" i="11"/>
  <c r="G994" i="11" s="1"/>
  <c r="F993" i="11"/>
  <c r="E993" i="11"/>
  <c r="C993" i="11"/>
  <c r="E992" i="11"/>
  <c r="F992" i="11" s="1"/>
  <c r="C992" i="11"/>
  <c r="F991" i="11"/>
  <c r="E991" i="11"/>
  <c r="C991" i="11"/>
  <c r="K990" i="11"/>
  <c r="J990" i="11"/>
  <c r="G990" i="11"/>
  <c r="F990" i="11"/>
  <c r="E990" i="11"/>
  <c r="C990" i="11"/>
  <c r="K989" i="11"/>
  <c r="E989" i="11"/>
  <c r="F989" i="11" s="1"/>
  <c r="J989" i="11" s="1"/>
  <c r="C989" i="11"/>
  <c r="G989" i="11" s="1"/>
  <c r="K988" i="11"/>
  <c r="F988" i="11"/>
  <c r="J988" i="11" s="1"/>
  <c r="E988" i="11"/>
  <c r="C988" i="11"/>
  <c r="G988" i="11" s="1"/>
  <c r="K987" i="11"/>
  <c r="F987" i="11"/>
  <c r="J987" i="11" s="1"/>
  <c r="E987" i="11"/>
  <c r="C987" i="11"/>
  <c r="J986" i="11"/>
  <c r="E986" i="11"/>
  <c r="F986" i="11" s="1"/>
  <c r="K986" i="11" s="1"/>
  <c r="C986" i="11"/>
  <c r="E985" i="11"/>
  <c r="F985" i="11" s="1"/>
  <c r="C985" i="11"/>
  <c r="J984" i="11"/>
  <c r="F984" i="11"/>
  <c r="K984" i="11" s="1"/>
  <c r="E984" i="11"/>
  <c r="C984" i="11"/>
  <c r="G984" i="11" s="1"/>
  <c r="K983" i="11"/>
  <c r="J983" i="11"/>
  <c r="E983" i="11"/>
  <c r="F983" i="11" s="1"/>
  <c r="C983" i="11"/>
  <c r="G983" i="11" s="1"/>
  <c r="E982" i="11"/>
  <c r="F982" i="11" s="1"/>
  <c r="C982" i="11"/>
  <c r="F981" i="11"/>
  <c r="E981" i="11"/>
  <c r="C981" i="11"/>
  <c r="G981" i="11" s="1"/>
  <c r="E980" i="11"/>
  <c r="F980" i="11" s="1"/>
  <c r="K980" i="11" s="1"/>
  <c r="C980" i="11"/>
  <c r="J979" i="11"/>
  <c r="E979" i="11"/>
  <c r="F979" i="11" s="1"/>
  <c r="C979" i="11"/>
  <c r="K978" i="11"/>
  <c r="F978" i="11"/>
  <c r="J978" i="11" s="1"/>
  <c r="E978" i="11"/>
  <c r="C978" i="11"/>
  <c r="G978" i="11" s="1"/>
  <c r="E977" i="11"/>
  <c r="F977" i="11" s="1"/>
  <c r="J977" i="11" s="1"/>
  <c r="C977" i="11"/>
  <c r="K976" i="11"/>
  <c r="F976" i="11"/>
  <c r="E976" i="11"/>
  <c r="C976" i="11"/>
  <c r="G975" i="11"/>
  <c r="F975" i="11"/>
  <c r="K975" i="11" s="1"/>
  <c r="E975" i="11"/>
  <c r="C975" i="11"/>
  <c r="J974" i="11"/>
  <c r="E974" i="11"/>
  <c r="F974" i="11" s="1"/>
  <c r="K974" i="11" s="1"/>
  <c r="C974" i="11"/>
  <c r="K973" i="11"/>
  <c r="J973" i="11"/>
  <c r="F973" i="11"/>
  <c r="E973" i="11"/>
  <c r="C973" i="11"/>
  <c r="G973" i="11" s="1"/>
  <c r="K972" i="11"/>
  <c r="F972" i="11"/>
  <c r="J972" i="11" s="1"/>
  <c r="E972" i="11"/>
  <c r="C972" i="11"/>
  <c r="G972" i="11" s="1"/>
  <c r="J971" i="11"/>
  <c r="E971" i="11"/>
  <c r="F971" i="11" s="1"/>
  <c r="K971" i="11" s="1"/>
  <c r="C971" i="11"/>
  <c r="G971" i="11" s="1"/>
  <c r="K970" i="11"/>
  <c r="G970" i="11"/>
  <c r="F970" i="11"/>
  <c r="J970" i="11" s="1"/>
  <c r="E970" i="11"/>
  <c r="C970" i="11"/>
  <c r="K969" i="11"/>
  <c r="J969" i="11"/>
  <c r="G969" i="11"/>
  <c r="F969" i="11"/>
  <c r="E969" i="11"/>
  <c r="C969" i="11"/>
  <c r="K968" i="11"/>
  <c r="E968" i="11"/>
  <c r="F968" i="11" s="1"/>
  <c r="J968" i="11" s="1"/>
  <c r="C968" i="11"/>
  <c r="G968" i="11" s="1"/>
  <c r="J967" i="11"/>
  <c r="E967" i="11"/>
  <c r="F967" i="11" s="1"/>
  <c r="K967" i="11" s="1"/>
  <c r="C967" i="11"/>
  <c r="G967" i="11" s="1"/>
  <c r="K966" i="11"/>
  <c r="F966" i="11"/>
  <c r="E966" i="11"/>
  <c r="C966" i="11"/>
  <c r="E965" i="11"/>
  <c r="F965" i="11" s="1"/>
  <c r="C965" i="11"/>
  <c r="F964" i="11"/>
  <c r="E964" i="11"/>
  <c r="C964" i="11"/>
  <c r="K963" i="11"/>
  <c r="J963" i="11"/>
  <c r="G963" i="11"/>
  <c r="F963" i="11"/>
  <c r="E963" i="11"/>
  <c r="C963" i="11"/>
  <c r="K962" i="11"/>
  <c r="J962" i="11"/>
  <c r="E962" i="11"/>
  <c r="F962" i="11" s="1"/>
  <c r="C962" i="11"/>
  <c r="G962" i="11" s="1"/>
  <c r="K961" i="11"/>
  <c r="F961" i="11"/>
  <c r="J961" i="11" s="1"/>
  <c r="E961" i="11"/>
  <c r="C961" i="11"/>
  <c r="G961" i="11" s="1"/>
  <c r="F960" i="11"/>
  <c r="E960" i="11"/>
  <c r="C960" i="11"/>
  <c r="J959" i="11"/>
  <c r="E959" i="11"/>
  <c r="F959" i="11" s="1"/>
  <c r="K959" i="11" s="1"/>
  <c r="C959" i="11"/>
  <c r="G958" i="11"/>
  <c r="E958" i="11"/>
  <c r="F958" i="11" s="1"/>
  <c r="C958" i="11"/>
  <c r="E957" i="11"/>
  <c r="F957" i="11" s="1"/>
  <c r="K957" i="11" s="1"/>
  <c r="C957" i="11"/>
  <c r="K956" i="11"/>
  <c r="J956" i="11"/>
  <c r="E956" i="11"/>
  <c r="F956" i="11" s="1"/>
  <c r="C956" i="11"/>
  <c r="G956" i="11" s="1"/>
  <c r="E955" i="11"/>
  <c r="F955" i="11" s="1"/>
  <c r="C955" i="11"/>
  <c r="E954" i="11"/>
  <c r="F954" i="11" s="1"/>
  <c r="C954" i="11"/>
  <c r="J953" i="11"/>
  <c r="E953" i="11"/>
  <c r="F953" i="11" s="1"/>
  <c r="K953" i="11" s="1"/>
  <c r="C953" i="11"/>
  <c r="K952" i="11"/>
  <c r="J952" i="11"/>
  <c r="G952" i="11"/>
  <c r="F952" i="11"/>
  <c r="E952" i="11"/>
  <c r="C952" i="11"/>
  <c r="K951" i="11"/>
  <c r="F951" i="11"/>
  <c r="J951" i="11" s="1"/>
  <c r="E951" i="11"/>
  <c r="C951" i="11"/>
  <c r="G951" i="11" s="1"/>
  <c r="E950" i="11"/>
  <c r="F950" i="11" s="1"/>
  <c r="C950" i="11"/>
  <c r="F949" i="11"/>
  <c r="E949" i="11"/>
  <c r="C949" i="11"/>
  <c r="G948" i="11"/>
  <c r="E948" i="11"/>
  <c r="F948" i="11" s="1"/>
  <c r="C948" i="11"/>
  <c r="J947" i="11"/>
  <c r="E947" i="11"/>
  <c r="F947" i="11" s="1"/>
  <c r="K947" i="11" s="1"/>
  <c r="C947" i="11"/>
  <c r="K946" i="11"/>
  <c r="J946" i="11"/>
  <c r="F946" i="11"/>
  <c r="E946" i="11"/>
  <c r="C946" i="11"/>
  <c r="G946" i="11" s="1"/>
  <c r="E945" i="11"/>
  <c r="F945" i="11" s="1"/>
  <c r="C945" i="11"/>
  <c r="G945" i="11" s="1"/>
  <c r="J944" i="11"/>
  <c r="E944" i="11"/>
  <c r="F944" i="11" s="1"/>
  <c r="K944" i="11" s="1"/>
  <c r="C944" i="11"/>
  <c r="G944" i="11" s="1"/>
  <c r="K943" i="11"/>
  <c r="G943" i="11"/>
  <c r="F943" i="11"/>
  <c r="J943" i="11" s="1"/>
  <c r="E943" i="11"/>
  <c r="C943" i="11"/>
  <c r="K942" i="11"/>
  <c r="J942" i="11"/>
  <c r="F942" i="11"/>
  <c r="E942" i="11"/>
  <c r="C942" i="11"/>
  <c r="G942" i="11" s="1"/>
  <c r="K941" i="11"/>
  <c r="E941" i="11"/>
  <c r="F941" i="11" s="1"/>
  <c r="J941" i="11" s="1"/>
  <c r="C941" i="11"/>
  <c r="G941" i="11" s="1"/>
  <c r="G940" i="11"/>
  <c r="F940" i="11"/>
  <c r="K940" i="11" s="1"/>
  <c r="E940" i="11"/>
  <c r="C940" i="11"/>
  <c r="F939" i="11"/>
  <c r="E939" i="11"/>
  <c r="C939" i="11"/>
  <c r="E938" i="11"/>
  <c r="F938" i="11" s="1"/>
  <c r="C938" i="11"/>
  <c r="E937" i="11"/>
  <c r="F937" i="11" s="1"/>
  <c r="C937" i="11"/>
  <c r="K936" i="11"/>
  <c r="J936" i="11"/>
  <c r="G936" i="11"/>
  <c r="F936" i="11"/>
  <c r="E936" i="11"/>
  <c r="C936" i="11"/>
  <c r="K935" i="11"/>
  <c r="J935" i="11"/>
  <c r="E935" i="11"/>
  <c r="F935" i="11" s="1"/>
  <c r="C935" i="11"/>
  <c r="G935" i="11" s="1"/>
  <c r="K934" i="11"/>
  <c r="F934" i="11"/>
  <c r="J934" i="11" s="1"/>
  <c r="E934" i="11"/>
  <c r="C934" i="11"/>
  <c r="G934" i="11" s="1"/>
  <c r="E933" i="11"/>
  <c r="F933" i="11" s="1"/>
  <c r="C933" i="11"/>
  <c r="J932" i="11"/>
  <c r="E932" i="11"/>
  <c r="F932" i="11" s="1"/>
  <c r="K932" i="11" s="1"/>
  <c r="C932" i="11"/>
  <c r="E931" i="11"/>
  <c r="F931" i="11" s="1"/>
  <c r="C931" i="11"/>
  <c r="E930" i="11"/>
  <c r="F930" i="11" s="1"/>
  <c r="K930" i="11" s="1"/>
  <c r="C930" i="11"/>
  <c r="K929" i="11"/>
  <c r="J929" i="11"/>
  <c r="E929" i="11"/>
  <c r="F929" i="11" s="1"/>
  <c r="C929" i="11"/>
  <c r="G929" i="11" s="1"/>
  <c r="E928" i="11"/>
  <c r="F928" i="11" s="1"/>
  <c r="C928" i="11"/>
  <c r="G928" i="11" s="1"/>
  <c r="F927" i="11"/>
  <c r="E927" i="11"/>
  <c r="C927" i="11"/>
  <c r="J926" i="11"/>
  <c r="E926" i="11"/>
  <c r="F926" i="11" s="1"/>
  <c r="K926" i="11" s="1"/>
  <c r="C926" i="11"/>
  <c r="K925" i="11"/>
  <c r="J925" i="11"/>
  <c r="F925" i="11"/>
  <c r="E925" i="11"/>
  <c r="C925" i="11"/>
  <c r="G925" i="11" s="1"/>
  <c r="K924" i="11"/>
  <c r="F924" i="11"/>
  <c r="J924" i="11" s="1"/>
  <c r="E924" i="11"/>
  <c r="C924" i="11"/>
  <c r="G924" i="11" s="1"/>
  <c r="E923" i="11"/>
  <c r="F923" i="11" s="1"/>
  <c r="C923" i="11"/>
  <c r="G923" i="11" s="1"/>
  <c r="K922" i="11"/>
  <c r="F922" i="11"/>
  <c r="E922" i="11"/>
  <c r="C922" i="11"/>
  <c r="E921" i="11"/>
  <c r="F921" i="11" s="1"/>
  <c r="C921" i="11"/>
  <c r="G921" i="11" s="1"/>
  <c r="J920" i="11"/>
  <c r="E920" i="11"/>
  <c r="F920" i="11" s="1"/>
  <c r="K920" i="11" s="1"/>
  <c r="C920" i="11"/>
  <c r="K919" i="11"/>
  <c r="J919" i="11"/>
  <c r="F919" i="11"/>
  <c r="E919" i="11"/>
  <c r="C919" i="11"/>
  <c r="G919" i="11" s="1"/>
  <c r="E918" i="11"/>
  <c r="F918" i="11" s="1"/>
  <c r="C918" i="11"/>
  <c r="J917" i="11"/>
  <c r="E917" i="11"/>
  <c r="F917" i="11" s="1"/>
  <c r="K917" i="11" s="1"/>
  <c r="C917" i="11"/>
  <c r="G917" i="11" s="1"/>
  <c r="J916" i="11"/>
  <c r="F916" i="11"/>
  <c r="K916" i="11" s="1"/>
  <c r="E916" i="11"/>
  <c r="C916" i="11"/>
  <c r="K915" i="11"/>
  <c r="J915" i="11"/>
  <c r="F915" i="11"/>
  <c r="E915" i="11"/>
  <c r="C915" i="11"/>
  <c r="G915" i="11" s="1"/>
  <c r="K914" i="11"/>
  <c r="E914" i="11"/>
  <c r="F914" i="11" s="1"/>
  <c r="J914" i="11" s="1"/>
  <c r="C914" i="11"/>
  <c r="G914" i="11" s="1"/>
  <c r="F913" i="11"/>
  <c r="E913" i="11"/>
  <c r="C913" i="11"/>
  <c r="G913" i="11" s="1"/>
  <c r="F912" i="11"/>
  <c r="E912" i="11"/>
  <c r="C912" i="11"/>
  <c r="E911" i="11"/>
  <c r="F911" i="11" s="1"/>
  <c r="C911" i="11"/>
  <c r="E910" i="11"/>
  <c r="F910" i="11" s="1"/>
  <c r="C910" i="11"/>
  <c r="K909" i="11"/>
  <c r="J909" i="11"/>
  <c r="F909" i="11"/>
  <c r="E909" i="11"/>
  <c r="C909" i="11"/>
  <c r="G909" i="11" s="1"/>
  <c r="K908" i="11"/>
  <c r="J908" i="11"/>
  <c r="E908" i="11"/>
  <c r="F908" i="11" s="1"/>
  <c r="C908" i="11"/>
  <c r="G908" i="11" s="1"/>
  <c r="F907" i="11"/>
  <c r="E907" i="11"/>
  <c r="C907" i="11"/>
  <c r="G906" i="11"/>
  <c r="E906" i="11"/>
  <c r="F906" i="11" s="1"/>
  <c r="C906" i="11"/>
  <c r="J905" i="11"/>
  <c r="E905" i="11"/>
  <c r="F905" i="11" s="1"/>
  <c r="K905" i="11" s="1"/>
  <c r="C905" i="11"/>
  <c r="E904" i="11"/>
  <c r="F904" i="11" s="1"/>
  <c r="C904" i="11"/>
  <c r="G904" i="11" s="1"/>
  <c r="E903" i="11"/>
  <c r="F903" i="11" s="1"/>
  <c r="C903" i="11"/>
  <c r="K902" i="11"/>
  <c r="J902" i="11"/>
  <c r="E902" i="11"/>
  <c r="F902" i="11" s="1"/>
  <c r="C902" i="11"/>
  <c r="G902" i="11" s="1"/>
  <c r="E901" i="11"/>
  <c r="F901" i="11" s="1"/>
  <c r="C901" i="11"/>
  <c r="G901" i="11" s="1"/>
  <c r="J900" i="11"/>
  <c r="F900" i="11"/>
  <c r="K900" i="11" s="1"/>
  <c r="E900" i="11"/>
  <c r="C900" i="11"/>
  <c r="G900" i="11" s="1"/>
  <c r="J899" i="11"/>
  <c r="E899" i="11"/>
  <c r="F899" i="11" s="1"/>
  <c r="K899" i="11" s="1"/>
  <c r="C899" i="11"/>
  <c r="K898" i="11"/>
  <c r="J898" i="11"/>
  <c r="F898" i="11"/>
  <c r="E898" i="11"/>
  <c r="C898" i="11"/>
  <c r="G898" i="11" s="1"/>
  <c r="F897" i="11"/>
  <c r="J897" i="11" s="1"/>
  <c r="E897" i="11"/>
  <c r="C897" i="11"/>
  <c r="G897" i="11" s="1"/>
  <c r="K896" i="11"/>
  <c r="E896" i="11"/>
  <c r="F896" i="11" s="1"/>
  <c r="J896" i="11" s="1"/>
  <c r="C896" i="11"/>
  <c r="F895" i="11"/>
  <c r="E895" i="11"/>
  <c r="C895" i="11"/>
  <c r="G894" i="11"/>
  <c r="E894" i="11"/>
  <c r="F894" i="11" s="1"/>
  <c r="C894" i="11"/>
  <c r="J893" i="11"/>
  <c r="E893" i="11"/>
  <c r="F893" i="11" s="1"/>
  <c r="K893" i="11" s="1"/>
  <c r="C893" i="11"/>
  <c r="K892" i="11"/>
  <c r="J892" i="11"/>
  <c r="G892" i="11"/>
  <c r="F892" i="11"/>
  <c r="E892" i="11"/>
  <c r="C892" i="11"/>
  <c r="E891" i="11"/>
  <c r="F891" i="11" s="1"/>
  <c r="C891" i="11"/>
  <c r="J890" i="11"/>
  <c r="E890" i="11"/>
  <c r="F890" i="11" s="1"/>
  <c r="K890" i="11" s="1"/>
  <c r="C890" i="11"/>
  <c r="G890" i="11" s="1"/>
  <c r="J889" i="11"/>
  <c r="E889" i="11"/>
  <c r="F889" i="11" s="1"/>
  <c r="C889" i="11"/>
  <c r="K888" i="11"/>
  <c r="J888" i="11"/>
  <c r="F888" i="11"/>
  <c r="E888" i="11"/>
  <c r="C888" i="11"/>
  <c r="G888" i="11" s="1"/>
  <c r="K887" i="11"/>
  <c r="E887" i="11"/>
  <c r="F887" i="11" s="1"/>
  <c r="J887" i="11" s="1"/>
  <c r="C887" i="11"/>
  <c r="G887" i="11" s="1"/>
  <c r="E886" i="11"/>
  <c r="F886" i="11" s="1"/>
  <c r="C886" i="11"/>
  <c r="G886" i="11" s="1"/>
  <c r="K885" i="11"/>
  <c r="F885" i="11"/>
  <c r="E885" i="11"/>
  <c r="C885" i="11"/>
  <c r="E884" i="11"/>
  <c r="F884" i="11" s="1"/>
  <c r="C884" i="11"/>
  <c r="E883" i="11"/>
  <c r="F883" i="11" s="1"/>
  <c r="C883" i="11"/>
  <c r="K882" i="11"/>
  <c r="J882" i="11"/>
  <c r="G882" i="11"/>
  <c r="F882" i="11"/>
  <c r="E882" i="11"/>
  <c r="C882" i="11"/>
  <c r="K881" i="11"/>
  <c r="J881" i="11"/>
  <c r="E881" i="11"/>
  <c r="F881" i="11" s="1"/>
  <c r="C881" i="11"/>
  <c r="G881" i="11" s="1"/>
  <c r="K880" i="11"/>
  <c r="F880" i="11"/>
  <c r="J880" i="11" s="1"/>
  <c r="E880" i="11"/>
  <c r="C880" i="11"/>
  <c r="G879" i="11"/>
  <c r="E879" i="11"/>
  <c r="F879" i="11" s="1"/>
  <c r="C879" i="11"/>
  <c r="J878" i="11"/>
  <c r="E878" i="11"/>
  <c r="F878" i="11" s="1"/>
  <c r="K878" i="11" s="1"/>
  <c r="C878" i="11"/>
  <c r="G877" i="11"/>
  <c r="E877" i="11"/>
  <c r="F877" i="11" s="1"/>
  <c r="C877" i="11"/>
  <c r="E876" i="11"/>
  <c r="F876" i="11" s="1"/>
  <c r="C876" i="11"/>
  <c r="G876" i="11" s="1"/>
  <c r="K875" i="11"/>
  <c r="J875" i="11"/>
  <c r="E875" i="11"/>
  <c r="F875" i="11" s="1"/>
  <c r="C875" i="11"/>
  <c r="G875" i="11" s="1"/>
  <c r="E874" i="11"/>
  <c r="F874" i="11" s="1"/>
  <c r="C874" i="11"/>
  <c r="G874" i="11" s="1"/>
  <c r="J873" i="11"/>
  <c r="F873" i="11"/>
  <c r="K873" i="11" s="1"/>
  <c r="E873" i="11"/>
  <c r="C873" i="11"/>
  <c r="K872" i="11"/>
  <c r="E872" i="11"/>
  <c r="F872" i="11" s="1"/>
  <c r="J872" i="11" s="1"/>
  <c r="C872" i="11"/>
  <c r="K871" i="11"/>
  <c r="J871" i="11"/>
  <c r="F871" i="11"/>
  <c r="E871" i="11"/>
  <c r="C871" i="11"/>
  <c r="G871" i="11" s="1"/>
  <c r="F870" i="11"/>
  <c r="J870" i="11" s="1"/>
  <c r="E870" i="11"/>
  <c r="C870" i="11"/>
  <c r="G870" i="11" s="1"/>
  <c r="K869" i="11"/>
  <c r="E869" i="11"/>
  <c r="F869" i="11" s="1"/>
  <c r="J869" i="11" s="1"/>
  <c r="C869" i="11"/>
  <c r="G869" i="11" s="1"/>
  <c r="K868" i="11"/>
  <c r="F868" i="11"/>
  <c r="E868" i="11"/>
  <c r="C868" i="11"/>
  <c r="G867" i="11"/>
  <c r="E867" i="11"/>
  <c r="F867" i="11" s="1"/>
  <c r="C867" i="11"/>
  <c r="F866" i="11"/>
  <c r="E866" i="11"/>
  <c r="C866" i="11"/>
  <c r="J865" i="11"/>
  <c r="E865" i="11"/>
  <c r="F865" i="11" s="1"/>
  <c r="G865" i="11" s="1"/>
  <c r="C865" i="11"/>
  <c r="F864" i="11"/>
  <c r="E864" i="11"/>
  <c r="C864" i="11"/>
  <c r="F863" i="11"/>
  <c r="E863" i="11"/>
  <c r="C863" i="11"/>
  <c r="K862" i="11"/>
  <c r="J862" i="11"/>
  <c r="G862" i="11"/>
  <c r="F862" i="11"/>
  <c r="E862" i="11"/>
  <c r="C862" i="11"/>
  <c r="E861" i="11"/>
  <c r="F861" i="11" s="1"/>
  <c r="C861" i="11"/>
  <c r="J860" i="11"/>
  <c r="E860" i="11"/>
  <c r="F860" i="11" s="1"/>
  <c r="K860" i="11" s="1"/>
  <c r="C860" i="11"/>
  <c r="G860" i="11" s="1"/>
  <c r="K859" i="11"/>
  <c r="J859" i="11"/>
  <c r="F859" i="11"/>
  <c r="G859" i="11" s="1"/>
  <c r="E859" i="11"/>
  <c r="C859" i="11"/>
  <c r="K858" i="11"/>
  <c r="E858" i="11"/>
  <c r="F858" i="11" s="1"/>
  <c r="J858" i="11" s="1"/>
  <c r="C858" i="11"/>
  <c r="G858" i="11" s="1"/>
  <c r="F857" i="11"/>
  <c r="E857" i="11"/>
  <c r="C857" i="11"/>
  <c r="G857" i="11" s="1"/>
  <c r="F856" i="11"/>
  <c r="E856" i="11"/>
  <c r="C856" i="11"/>
  <c r="K855" i="11"/>
  <c r="J855" i="11"/>
  <c r="F855" i="11"/>
  <c r="E855" i="11"/>
  <c r="C855" i="11"/>
  <c r="G855" i="11" s="1"/>
  <c r="E854" i="11"/>
  <c r="F854" i="11" s="1"/>
  <c r="J854" i="11" s="1"/>
  <c r="C854" i="11"/>
  <c r="K853" i="11"/>
  <c r="J853" i="11"/>
  <c r="F853" i="11"/>
  <c r="G853" i="11" s="1"/>
  <c r="E853" i="11"/>
  <c r="C853" i="11"/>
  <c r="K852" i="11"/>
  <c r="J852" i="11"/>
  <c r="G852" i="11"/>
  <c r="F852" i="11"/>
  <c r="E852" i="11"/>
  <c r="C852" i="11"/>
  <c r="J851" i="11"/>
  <c r="E851" i="11"/>
  <c r="F851" i="11" s="1"/>
  <c r="K851" i="11" s="1"/>
  <c r="C851" i="11"/>
  <c r="G851" i="11" s="1"/>
  <c r="E850" i="11"/>
  <c r="F850" i="11" s="1"/>
  <c r="C850" i="11"/>
  <c r="F849" i="11"/>
  <c r="E849" i="11"/>
  <c r="C849" i="11"/>
  <c r="F848" i="11"/>
  <c r="E848" i="11"/>
  <c r="C848" i="11"/>
  <c r="K847" i="11"/>
  <c r="E847" i="11"/>
  <c r="F847" i="11" s="1"/>
  <c r="J847" i="11" s="1"/>
  <c r="C847" i="11"/>
  <c r="E846" i="11"/>
  <c r="F846" i="11" s="1"/>
  <c r="G846" i="11" s="1"/>
  <c r="C846" i="11"/>
  <c r="E845" i="11"/>
  <c r="F845" i="11" s="1"/>
  <c r="C845" i="11"/>
  <c r="F844" i="11"/>
  <c r="K844" i="11" s="1"/>
  <c r="E844" i="11"/>
  <c r="C844" i="11"/>
  <c r="K843" i="11"/>
  <c r="J843" i="11"/>
  <c r="F843" i="11"/>
  <c r="E843" i="11"/>
  <c r="C843" i="11"/>
  <c r="G843" i="11" s="1"/>
  <c r="E842" i="11"/>
  <c r="F842" i="11" s="1"/>
  <c r="C842" i="11"/>
  <c r="G842" i="11" s="1"/>
  <c r="E841" i="11"/>
  <c r="F841" i="11" s="1"/>
  <c r="C841" i="11"/>
  <c r="G841" i="11" s="1"/>
  <c r="K840" i="11"/>
  <c r="J840" i="11"/>
  <c r="F840" i="11"/>
  <c r="G840" i="11" s="1"/>
  <c r="E840" i="11"/>
  <c r="C840" i="11"/>
  <c r="K839" i="11"/>
  <c r="J839" i="11"/>
  <c r="F839" i="11"/>
  <c r="E839" i="11"/>
  <c r="C839" i="11"/>
  <c r="G839" i="11" s="1"/>
  <c r="F838" i="11"/>
  <c r="E838" i="11"/>
  <c r="C838" i="11"/>
  <c r="K837" i="11"/>
  <c r="J837" i="11"/>
  <c r="E837" i="11"/>
  <c r="F837" i="11" s="1"/>
  <c r="G837" i="11" s="1"/>
  <c r="C837" i="11"/>
  <c r="K836" i="11"/>
  <c r="J836" i="11"/>
  <c r="F836" i="11"/>
  <c r="E836" i="11"/>
  <c r="C836" i="11"/>
  <c r="J835" i="11"/>
  <c r="E835" i="11"/>
  <c r="F835" i="11" s="1"/>
  <c r="K835" i="11" s="1"/>
  <c r="C835" i="11"/>
  <c r="G835" i="11" s="1"/>
  <c r="E834" i="11"/>
  <c r="F834" i="11" s="1"/>
  <c r="K834" i="11" s="1"/>
  <c r="C834" i="11"/>
  <c r="G834" i="11" s="1"/>
  <c r="K833" i="11"/>
  <c r="J833" i="11"/>
  <c r="G833" i="11"/>
  <c r="F833" i="11"/>
  <c r="E833" i="11"/>
  <c r="C833" i="11"/>
  <c r="J832" i="11"/>
  <c r="E832" i="11"/>
  <c r="F832" i="11" s="1"/>
  <c r="K832" i="11" s="1"/>
  <c r="C832" i="11"/>
  <c r="F831" i="11"/>
  <c r="E831" i="11"/>
  <c r="C831" i="11"/>
  <c r="G831" i="11" s="1"/>
  <c r="K830" i="11"/>
  <c r="J830" i="11"/>
  <c r="G830" i="11"/>
  <c r="F830" i="11"/>
  <c r="E830" i="11"/>
  <c r="C830" i="11"/>
  <c r="E829" i="11"/>
  <c r="F829" i="11" s="1"/>
  <c r="K829" i="11" s="1"/>
  <c r="C829" i="11"/>
  <c r="F828" i="11"/>
  <c r="E828" i="11"/>
  <c r="C828" i="11"/>
  <c r="G828" i="11" s="1"/>
  <c r="K827" i="11"/>
  <c r="J827" i="11"/>
  <c r="G827" i="11"/>
  <c r="F827" i="11"/>
  <c r="E827" i="11"/>
  <c r="C827" i="11"/>
  <c r="J826" i="11"/>
  <c r="E826" i="11"/>
  <c r="F826" i="11" s="1"/>
  <c r="K826" i="11" s="1"/>
  <c r="C826" i="11"/>
  <c r="G826" i="11" s="1"/>
  <c r="K825" i="11"/>
  <c r="J825" i="11"/>
  <c r="G825" i="11"/>
  <c r="F825" i="11"/>
  <c r="E825" i="11"/>
  <c r="C825" i="11"/>
  <c r="K824" i="11"/>
  <c r="J824" i="11"/>
  <c r="G824" i="11"/>
  <c r="F824" i="11"/>
  <c r="E824" i="11"/>
  <c r="C824" i="11"/>
  <c r="J823" i="11"/>
  <c r="E823" i="11"/>
  <c r="F823" i="11" s="1"/>
  <c r="K823" i="11" s="1"/>
  <c r="C823" i="11"/>
  <c r="G823" i="11" s="1"/>
  <c r="E822" i="11"/>
  <c r="F822" i="11" s="1"/>
  <c r="C822" i="11"/>
  <c r="K821" i="11"/>
  <c r="J821" i="11"/>
  <c r="G821" i="11"/>
  <c r="F821" i="11"/>
  <c r="E821" i="11"/>
  <c r="C821" i="11"/>
  <c r="E820" i="11"/>
  <c r="F820" i="11" s="1"/>
  <c r="K820" i="11" s="1"/>
  <c r="C820" i="11"/>
  <c r="G820" i="11" s="1"/>
  <c r="E819" i="11"/>
  <c r="F819" i="11" s="1"/>
  <c r="K819" i="11" s="1"/>
  <c r="C819" i="11"/>
  <c r="K818" i="11"/>
  <c r="J818" i="11"/>
  <c r="G818" i="11"/>
  <c r="F818" i="11"/>
  <c r="E818" i="11"/>
  <c r="C818" i="11"/>
  <c r="J817" i="11"/>
  <c r="E817" i="11"/>
  <c r="F817" i="11" s="1"/>
  <c r="K817" i="11" s="1"/>
  <c r="C817" i="11"/>
  <c r="G817" i="11" s="1"/>
  <c r="E816" i="11"/>
  <c r="F816" i="11" s="1"/>
  <c r="C816" i="11"/>
  <c r="K815" i="11"/>
  <c r="J815" i="11"/>
  <c r="G815" i="11"/>
  <c r="F815" i="11"/>
  <c r="E815" i="11"/>
  <c r="C815" i="11"/>
  <c r="J814" i="11"/>
  <c r="E814" i="11"/>
  <c r="F814" i="11" s="1"/>
  <c r="K814" i="11" s="1"/>
  <c r="C814" i="11"/>
  <c r="G814" i="11" s="1"/>
  <c r="F813" i="11"/>
  <c r="J813" i="11" s="1"/>
  <c r="E813" i="11"/>
  <c r="C813" i="11"/>
  <c r="G813" i="11" s="1"/>
  <c r="K812" i="11"/>
  <c r="J812" i="11"/>
  <c r="G812" i="11"/>
  <c r="F812" i="11"/>
  <c r="E812" i="11"/>
  <c r="C812" i="11"/>
  <c r="J811" i="11"/>
  <c r="E811" i="11"/>
  <c r="F811" i="11" s="1"/>
  <c r="K811" i="11" s="1"/>
  <c r="C811" i="11"/>
  <c r="G811" i="11" s="1"/>
  <c r="K810" i="11"/>
  <c r="F810" i="11"/>
  <c r="J810" i="11" s="1"/>
  <c r="E810" i="11"/>
  <c r="C810" i="11"/>
  <c r="G810" i="11" s="1"/>
  <c r="K809" i="11"/>
  <c r="J809" i="11"/>
  <c r="G809" i="11"/>
  <c r="F809" i="11"/>
  <c r="E809" i="11"/>
  <c r="C809" i="11"/>
  <c r="J808" i="11"/>
  <c r="E808" i="11"/>
  <c r="F808" i="11" s="1"/>
  <c r="K808" i="11" s="1"/>
  <c r="C808" i="11"/>
  <c r="G807" i="11"/>
  <c r="F807" i="11"/>
  <c r="K807" i="11" s="1"/>
  <c r="E807" i="11"/>
  <c r="C807" i="11"/>
  <c r="K806" i="11"/>
  <c r="J806" i="11"/>
  <c r="G806" i="11"/>
  <c r="F806" i="11"/>
  <c r="E806" i="11"/>
  <c r="C806" i="11"/>
  <c r="E805" i="11"/>
  <c r="F805" i="11" s="1"/>
  <c r="K805" i="11" s="1"/>
  <c r="C805" i="11"/>
  <c r="G805" i="11" s="1"/>
  <c r="J804" i="11"/>
  <c r="E804" i="11"/>
  <c r="F804" i="11" s="1"/>
  <c r="C804" i="11"/>
  <c r="K803" i="11"/>
  <c r="J803" i="11"/>
  <c r="G803" i="11"/>
  <c r="F803" i="11"/>
  <c r="E803" i="11"/>
  <c r="C803" i="11"/>
  <c r="E802" i="11"/>
  <c r="F802" i="11" s="1"/>
  <c r="K802" i="11" s="1"/>
  <c r="C802" i="11"/>
  <c r="E801" i="11"/>
  <c r="F801" i="11" s="1"/>
  <c r="C801" i="11"/>
  <c r="K800" i="11"/>
  <c r="J800" i="11"/>
  <c r="G800" i="11"/>
  <c r="F800" i="11"/>
  <c r="E800" i="11"/>
  <c r="C800" i="11"/>
  <c r="J799" i="11"/>
  <c r="E799" i="11"/>
  <c r="F799" i="11" s="1"/>
  <c r="K799" i="11" s="1"/>
  <c r="C799" i="11"/>
  <c r="G799" i="11" s="1"/>
  <c r="E798" i="11"/>
  <c r="F798" i="11" s="1"/>
  <c r="C798" i="11"/>
  <c r="K797" i="11"/>
  <c r="J797" i="11"/>
  <c r="G797" i="11"/>
  <c r="F797" i="11"/>
  <c r="E797" i="11"/>
  <c r="C797" i="11"/>
  <c r="J796" i="11"/>
  <c r="E796" i="11"/>
  <c r="F796" i="11" s="1"/>
  <c r="K796" i="11" s="1"/>
  <c r="C796" i="11"/>
  <c r="G796" i="11" s="1"/>
  <c r="K795" i="11"/>
  <c r="F795" i="11"/>
  <c r="J795" i="11" s="1"/>
  <c r="E795" i="11"/>
  <c r="C795" i="11"/>
  <c r="K794" i="11"/>
  <c r="J794" i="11"/>
  <c r="G794" i="11"/>
  <c r="F794" i="11"/>
  <c r="E794" i="11"/>
  <c r="C794" i="11"/>
  <c r="E793" i="11"/>
  <c r="F793" i="11" s="1"/>
  <c r="K793" i="11" s="1"/>
  <c r="C793" i="11"/>
  <c r="K792" i="11"/>
  <c r="F792" i="11"/>
  <c r="J792" i="11" s="1"/>
  <c r="E792" i="11"/>
  <c r="C792" i="11"/>
  <c r="G792" i="11" s="1"/>
  <c r="K791" i="11"/>
  <c r="G791" i="11"/>
  <c r="F791" i="11"/>
  <c r="J791" i="11" s="1"/>
  <c r="E791" i="11"/>
  <c r="C791" i="11"/>
  <c r="E790" i="11"/>
  <c r="F790" i="11" s="1"/>
  <c r="C790" i="11"/>
  <c r="G790" i="11" s="1"/>
  <c r="F789" i="11"/>
  <c r="E789" i="11"/>
  <c r="C789" i="11"/>
  <c r="K788" i="11"/>
  <c r="G788" i="11"/>
  <c r="F788" i="11"/>
  <c r="J788" i="11" s="1"/>
  <c r="E788" i="11"/>
  <c r="C788" i="11"/>
  <c r="J787" i="11"/>
  <c r="E787" i="11"/>
  <c r="F787" i="11" s="1"/>
  <c r="K787" i="11" s="1"/>
  <c r="C787" i="11"/>
  <c r="F786" i="11"/>
  <c r="E786" i="11"/>
  <c r="C786" i="11"/>
  <c r="K785" i="11"/>
  <c r="G785" i="11"/>
  <c r="F785" i="11"/>
  <c r="J785" i="11" s="1"/>
  <c r="E785" i="11"/>
  <c r="C785" i="11"/>
  <c r="E784" i="11"/>
  <c r="F784" i="11" s="1"/>
  <c r="C784" i="11"/>
  <c r="E783" i="11"/>
  <c r="F783" i="11" s="1"/>
  <c r="C783" i="11"/>
  <c r="G783" i="11" s="1"/>
  <c r="K782" i="11"/>
  <c r="G782" i="11"/>
  <c r="F782" i="11"/>
  <c r="J782" i="11" s="1"/>
  <c r="E782" i="11"/>
  <c r="C782" i="11"/>
  <c r="F781" i="11"/>
  <c r="E781" i="11"/>
  <c r="C781" i="11"/>
  <c r="G781" i="11" s="1"/>
  <c r="F780" i="11"/>
  <c r="E780" i="11"/>
  <c r="C780" i="11"/>
  <c r="K779" i="11"/>
  <c r="G779" i="11"/>
  <c r="F779" i="11"/>
  <c r="J779" i="11" s="1"/>
  <c r="E779" i="11"/>
  <c r="C779" i="11"/>
  <c r="F778" i="11"/>
  <c r="K778" i="11" s="1"/>
  <c r="E778" i="11"/>
  <c r="C778" i="11"/>
  <c r="F777" i="11"/>
  <c r="E777" i="11"/>
  <c r="C777" i="11"/>
  <c r="G777" i="11" s="1"/>
  <c r="K776" i="11"/>
  <c r="G776" i="11"/>
  <c r="F776" i="11"/>
  <c r="J776" i="11" s="1"/>
  <c r="E776" i="11"/>
  <c r="C776" i="11"/>
  <c r="E775" i="11"/>
  <c r="F775" i="11" s="1"/>
  <c r="C775" i="11"/>
  <c r="G775" i="11" s="1"/>
  <c r="K774" i="11"/>
  <c r="F774" i="11"/>
  <c r="J774" i="11" s="1"/>
  <c r="E774" i="11"/>
  <c r="C774" i="11"/>
  <c r="K773" i="11"/>
  <c r="G773" i="11"/>
  <c r="F773" i="11"/>
  <c r="J773" i="11" s="1"/>
  <c r="E773" i="11"/>
  <c r="C773" i="11"/>
  <c r="F772" i="11"/>
  <c r="E772" i="11"/>
  <c r="C772" i="11"/>
  <c r="F771" i="11"/>
  <c r="E771" i="11"/>
  <c r="C771" i="11"/>
  <c r="K770" i="11"/>
  <c r="G770" i="11"/>
  <c r="F770" i="11"/>
  <c r="J770" i="11" s="1"/>
  <c r="E770" i="11"/>
  <c r="C770" i="11"/>
  <c r="E769" i="11"/>
  <c r="F769" i="11" s="1"/>
  <c r="C769" i="11"/>
  <c r="K768" i="11"/>
  <c r="G768" i="11"/>
  <c r="F768" i="11"/>
  <c r="J768" i="11" s="1"/>
  <c r="E768" i="11"/>
  <c r="C768" i="11"/>
  <c r="K767" i="11"/>
  <c r="F767" i="11"/>
  <c r="J767" i="11" s="1"/>
  <c r="E767" i="11"/>
  <c r="C767" i="11"/>
  <c r="E766" i="11"/>
  <c r="F766" i="11" s="1"/>
  <c r="C766" i="11"/>
  <c r="F765" i="11"/>
  <c r="E765" i="11"/>
  <c r="C765" i="11"/>
  <c r="K764" i="11"/>
  <c r="F764" i="11"/>
  <c r="J764" i="11" s="1"/>
  <c r="E764" i="11"/>
  <c r="C764" i="11"/>
  <c r="J763" i="11"/>
  <c r="E763" i="11"/>
  <c r="F763" i="11" s="1"/>
  <c r="K763" i="11" s="1"/>
  <c r="C763" i="11"/>
  <c r="K762" i="11"/>
  <c r="F762" i="11"/>
  <c r="J762" i="11" s="1"/>
  <c r="E762" i="11"/>
  <c r="C762" i="11"/>
  <c r="G762" i="11" s="1"/>
  <c r="F761" i="11"/>
  <c r="E761" i="11"/>
  <c r="C761" i="11"/>
  <c r="E760" i="11"/>
  <c r="F760" i="11" s="1"/>
  <c r="C760" i="11"/>
  <c r="E759" i="11"/>
  <c r="F759" i="11" s="1"/>
  <c r="C759" i="11"/>
  <c r="G758" i="11"/>
  <c r="F758" i="11"/>
  <c r="K758" i="11" s="1"/>
  <c r="E758" i="11"/>
  <c r="C758" i="11"/>
  <c r="F757" i="11"/>
  <c r="E757" i="11"/>
  <c r="C757" i="11"/>
  <c r="E756" i="11"/>
  <c r="F756" i="11" s="1"/>
  <c r="C756" i="11"/>
  <c r="G756" i="11" s="1"/>
  <c r="J755" i="11"/>
  <c r="G755" i="11"/>
  <c r="F755" i="11"/>
  <c r="K755" i="11" s="1"/>
  <c r="E755" i="11"/>
  <c r="C755" i="11"/>
  <c r="J754" i="11"/>
  <c r="F754" i="11"/>
  <c r="K754" i="11" s="1"/>
  <c r="E754" i="11"/>
  <c r="C754" i="11"/>
  <c r="G753" i="11"/>
  <c r="E753" i="11"/>
  <c r="F753" i="11" s="1"/>
  <c r="C753" i="11"/>
  <c r="J752" i="11"/>
  <c r="F752" i="11"/>
  <c r="E752" i="11"/>
  <c r="C752" i="11"/>
  <c r="F751" i="11"/>
  <c r="E751" i="11"/>
  <c r="C751" i="11"/>
  <c r="K750" i="11"/>
  <c r="F750" i="11"/>
  <c r="J750" i="11" s="1"/>
  <c r="E750" i="11"/>
  <c r="C750" i="11"/>
  <c r="F749" i="11"/>
  <c r="E749" i="11"/>
  <c r="C749" i="11"/>
  <c r="F748" i="11"/>
  <c r="E748" i="11"/>
  <c r="C748" i="11"/>
  <c r="F747" i="11"/>
  <c r="J747" i="11" s="1"/>
  <c r="E747" i="11"/>
  <c r="C747" i="11"/>
  <c r="K746" i="11"/>
  <c r="G746" i="11"/>
  <c r="F746" i="11"/>
  <c r="J746" i="11" s="1"/>
  <c r="E746" i="11"/>
  <c r="C746" i="11"/>
  <c r="K745" i="11"/>
  <c r="F745" i="11"/>
  <c r="J745" i="11" s="1"/>
  <c r="E745" i="11"/>
  <c r="C745" i="11"/>
  <c r="E744" i="11"/>
  <c r="F744" i="11" s="1"/>
  <c r="C744" i="11"/>
  <c r="K743" i="11"/>
  <c r="J743" i="11"/>
  <c r="G743" i="11"/>
  <c r="F743" i="11"/>
  <c r="E743" i="11"/>
  <c r="C743" i="11"/>
  <c r="F742" i="11"/>
  <c r="E742" i="11"/>
  <c r="C742" i="11"/>
  <c r="E741" i="11"/>
  <c r="F741" i="11" s="1"/>
  <c r="C741" i="11"/>
  <c r="K740" i="11"/>
  <c r="G740" i="11"/>
  <c r="F740" i="11"/>
  <c r="J740" i="11" s="1"/>
  <c r="E740" i="11"/>
  <c r="C740" i="11"/>
  <c r="K739" i="11"/>
  <c r="F739" i="11"/>
  <c r="J739" i="11" s="1"/>
  <c r="E739" i="11"/>
  <c r="C739" i="11"/>
  <c r="F738" i="11"/>
  <c r="E738" i="11"/>
  <c r="C738" i="11"/>
  <c r="K737" i="11"/>
  <c r="G737" i="11"/>
  <c r="F737" i="11"/>
  <c r="J737" i="11" s="1"/>
  <c r="E737" i="11"/>
  <c r="C737" i="11"/>
  <c r="K736" i="11"/>
  <c r="F736" i="11"/>
  <c r="J736" i="11" s="1"/>
  <c r="E736" i="11"/>
  <c r="C736" i="11"/>
  <c r="G736" i="11" s="1"/>
  <c r="E735" i="11"/>
  <c r="F735" i="11" s="1"/>
  <c r="C735" i="11"/>
  <c r="F734" i="11"/>
  <c r="E734" i="11"/>
  <c r="C734" i="11"/>
  <c r="K733" i="11"/>
  <c r="E733" i="11"/>
  <c r="F733" i="11" s="1"/>
  <c r="J733" i="11" s="1"/>
  <c r="C733" i="11"/>
  <c r="G733" i="11" s="1"/>
  <c r="E732" i="11"/>
  <c r="F732" i="11" s="1"/>
  <c r="C732" i="11"/>
  <c r="K731" i="11"/>
  <c r="G731" i="11"/>
  <c r="F731" i="11"/>
  <c r="J731" i="11" s="1"/>
  <c r="E731" i="11"/>
  <c r="C731" i="11"/>
  <c r="E730" i="11"/>
  <c r="F730" i="11" s="1"/>
  <c r="C730" i="11"/>
  <c r="F729" i="11"/>
  <c r="E729" i="11"/>
  <c r="C729" i="11"/>
  <c r="J728" i="11"/>
  <c r="G728" i="11"/>
  <c r="F728" i="11"/>
  <c r="K728" i="11" s="1"/>
  <c r="E728" i="11"/>
  <c r="C728" i="11"/>
  <c r="K727" i="11"/>
  <c r="F727" i="11"/>
  <c r="J727" i="11" s="1"/>
  <c r="E727" i="11"/>
  <c r="C727" i="11"/>
  <c r="G727" i="11" s="1"/>
  <c r="K726" i="11"/>
  <c r="E726" i="11"/>
  <c r="F726" i="11" s="1"/>
  <c r="J726" i="11" s="1"/>
  <c r="C726" i="11"/>
  <c r="G726" i="11" s="1"/>
  <c r="J725" i="11"/>
  <c r="G725" i="11"/>
  <c r="F725" i="11"/>
  <c r="K725" i="11" s="1"/>
  <c r="E725" i="11"/>
  <c r="C725" i="11"/>
  <c r="E724" i="11"/>
  <c r="F724" i="11" s="1"/>
  <c r="C724" i="11"/>
  <c r="G724" i="11" s="1"/>
  <c r="F723" i="11"/>
  <c r="E723" i="11"/>
  <c r="C723" i="11"/>
  <c r="K722" i="11"/>
  <c r="J722" i="11"/>
  <c r="F722" i="11"/>
  <c r="G722" i="11" s="1"/>
  <c r="E722" i="11"/>
  <c r="C722" i="11"/>
  <c r="G721" i="11"/>
  <c r="F721" i="11"/>
  <c r="K721" i="11" s="1"/>
  <c r="E721" i="11"/>
  <c r="C721" i="11"/>
  <c r="F720" i="11"/>
  <c r="E720" i="11"/>
  <c r="C720" i="11"/>
  <c r="F719" i="11"/>
  <c r="E719" i="11"/>
  <c r="C719" i="11"/>
  <c r="K718" i="11"/>
  <c r="J718" i="11"/>
  <c r="G718" i="11"/>
  <c r="E718" i="11"/>
  <c r="F718" i="11" s="1"/>
  <c r="C718" i="11"/>
  <c r="E717" i="11"/>
  <c r="F717" i="11" s="1"/>
  <c r="C717" i="11"/>
  <c r="K716" i="11"/>
  <c r="J716" i="11"/>
  <c r="G716" i="11"/>
  <c r="F716" i="11"/>
  <c r="E716" i="11"/>
  <c r="C716" i="11"/>
  <c r="F715" i="11"/>
  <c r="E715" i="11"/>
  <c r="C715" i="11"/>
  <c r="E714" i="11"/>
  <c r="F714" i="11" s="1"/>
  <c r="C714" i="11"/>
  <c r="F713" i="11"/>
  <c r="E713" i="11"/>
  <c r="C713" i="11"/>
  <c r="E712" i="11"/>
  <c r="F712" i="11" s="1"/>
  <c r="C712" i="11"/>
  <c r="E711" i="11"/>
  <c r="F711" i="11" s="1"/>
  <c r="C711" i="11"/>
  <c r="J710" i="11"/>
  <c r="G710" i="11"/>
  <c r="F710" i="11"/>
  <c r="K710" i="11" s="1"/>
  <c r="E710" i="11"/>
  <c r="C710" i="11"/>
  <c r="K709" i="11"/>
  <c r="F709" i="11"/>
  <c r="J709" i="11" s="1"/>
  <c r="E709" i="11"/>
  <c r="C709" i="11"/>
  <c r="G709" i="11" s="1"/>
  <c r="F708" i="11"/>
  <c r="E708" i="11"/>
  <c r="C708" i="11"/>
  <c r="K707" i="11"/>
  <c r="J707" i="11"/>
  <c r="F707" i="11"/>
  <c r="G707" i="11" s="1"/>
  <c r="E707" i="11"/>
  <c r="C707" i="11"/>
  <c r="E706" i="11"/>
  <c r="F706" i="11" s="1"/>
  <c r="C706" i="11"/>
  <c r="G706" i="11" s="1"/>
  <c r="E705" i="11"/>
  <c r="F705" i="11" s="1"/>
  <c r="C705" i="11"/>
  <c r="G705" i="11" s="1"/>
  <c r="K704" i="11"/>
  <c r="J704" i="11"/>
  <c r="G704" i="11"/>
  <c r="F704" i="11"/>
  <c r="E704" i="11"/>
  <c r="C704" i="11"/>
  <c r="G703" i="11"/>
  <c r="F703" i="11"/>
  <c r="K703" i="11" s="1"/>
  <c r="E703" i="11"/>
  <c r="C703" i="11"/>
  <c r="F702" i="11"/>
  <c r="E702" i="11"/>
  <c r="C702" i="11"/>
  <c r="K701" i="11"/>
  <c r="G701" i="11"/>
  <c r="F701" i="11"/>
  <c r="J701" i="11" s="1"/>
  <c r="E701" i="11"/>
  <c r="C701" i="11"/>
  <c r="K700" i="11"/>
  <c r="J700" i="11"/>
  <c r="E700" i="11"/>
  <c r="F700" i="11" s="1"/>
  <c r="C700" i="11"/>
  <c r="G700" i="11" s="1"/>
  <c r="E699" i="11"/>
  <c r="F699" i="11" s="1"/>
  <c r="J699" i="11" s="1"/>
  <c r="C699" i="11"/>
  <c r="J698" i="11"/>
  <c r="F698" i="11"/>
  <c r="K698" i="11" s="1"/>
  <c r="E698" i="11"/>
  <c r="C698" i="11"/>
  <c r="G697" i="11"/>
  <c r="F697" i="11"/>
  <c r="K697" i="11" s="1"/>
  <c r="E697" i="11"/>
  <c r="C697" i="11"/>
  <c r="E696" i="11"/>
  <c r="F696" i="11" s="1"/>
  <c r="C696" i="11"/>
  <c r="J695" i="11"/>
  <c r="F695" i="11"/>
  <c r="G695" i="11" s="1"/>
  <c r="E695" i="11"/>
  <c r="C695" i="11"/>
  <c r="G694" i="11"/>
  <c r="E694" i="11"/>
  <c r="F694" i="11" s="1"/>
  <c r="C694" i="11"/>
  <c r="E693" i="11"/>
  <c r="F693" i="11" s="1"/>
  <c r="C693" i="11"/>
  <c r="G692" i="11"/>
  <c r="F692" i="11"/>
  <c r="J692" i="11" s="1"/>
  <c r="E692" i="11"/>
  <c r="C692" i="11"/>
  <c r="J691" i="11"/>
  <c r="E691" i="11"/>
  <c r="F691" i="11" s="1"/>
  <c r="K691" i="11" s="1"/>
  <c r="C691" i="11"/>
  <c r="G691" i="11" s="1"/>
  <c r="F690" i="11"/>
  <c r="J690" i="11" s="1"/>
  <c r="E690" i="11"/>
  <c r="C690" i="11"/>
  <c r="G690" i="11" s="1"/>
  <c r="K689" i="11"/>
  <c r="J689" i="11"/>
  <c r="G689" i="11"/>
  <c r="F689" i="11"/>
  <c r="E689" i="11"/>
  <c r="C689" i="11"/>
  <c r="E688" i="11"/>
  <c r="F688" i="11" s="1"/>
  <c r="C688" i="11"/>
  <c r="E687" i="11"/>
  <c r="F687" i="11" s="1"/>
  <c r="C687" i="11"/>
  <c r="G687" i="11" s="1"/>
  <c r="K686" i="11"/>
  <c r="J686" i="11"/>
  <c r="G686" i="11"/>
  <c r="F686" i="11"/>
  <c r="E686" i="11"/>
  <c r="C686" i="11"/>
  <c r="J685" i="11"/>
  <c r="F685" i="11"/>
  <c r="K685" i="11" s="1"/>
  <c r="E685" i="11"/>
  <c r="C685" i="11"/>
  <c r="F684" i="11"/>
  <c r="E684" i="11"/>
  <c r="C684" i="11"/>
  <c r="F683" i="11"/>
  <c r="E683" i="11"/>
  <c r="C683" i="11"/>
  <c r="K682" i="11"/>
  <c r="G682" i="11"/>
  <c r="F682" i="11"/>
  <c r="J682" i="11" s="1"/>
  <c r="E682" i="11"/>
  <c r="C682" i="11"/>
  <c r="E681" i="11"/>
  <c r="F681" i="11" s="1"/>
  <c r="C681" i="11"/>
  <c r="F680" i="11"/>
  <c r="E680" i="11"/>
  <c r="C680" i="11"/>
  <c r="J679" i="11"/>
  <c r="E679" i="11"/>
  <c r="F679" i="11" s="1"/>
  <c r="K679" i="11" s="1"/>
  <c r="C679" i="11"/>
  <c r="E678" i="11"/>
  <c r="F678" i="11" s="1"/>
  <c r="C678" i="11"/>
  <c r="K677" i="11"/>
  <c r="G677" i="11"/>
  <c r="F677" i="11"/>
  <c r="J677" i="11" s="1"/>
  <c r="E677" i="11"/>
  <c r="C677" i="11"/>
  <c r="J676" i="11"/>
  <c r="E676" i="11"/>
  <c r="F676" i="11" s="1"/>
  <c r="C676" i="11"/>
  <c r="F675" i="11"/>
  <c r="E675" i="11"/>
  <c r="C675" i="11"/>
  <c r="J674" i="11"/>
  <c r="G674" i="11"/>
  <c r="F674" i="11"/>
  <c r="K674" i="11" s="1"/>
  <c r="E674" i="11"/>
  <c r="C674" i="11"/>
  <c r="K673" i="11"/>
  <c r="E673" i="11"/>
  <c r="F673" i="11" s="1"/>
  <c r="J673" i="11" s="1"/>
  <c r="C673" i="11"/>
  <c r="K672" i="11"/>
  <c r="E672" i="11"/>
  <c r="F672" i="11" s="1"/>
  <c r="J672" i="11" s="1"/>
  <c r="C672" i="11"/>
  <c r="G672" i="11" s="1"/>
  <c r="J671" i="11"/>
  <c r="G671" i="11"/>
  <c r="F671" i="11"/>
  <c r="K671" i="11" s="1"/>
  <c r="E671" i="11"/>
  <c r="C671" i="11"/>
  <c r="E670" i="11"/>
  <c r="F670" i="11" s="1"/>
  <c r="C670" i="11"/>
  <c r="E669" i="11"/>
  <c r="F669" i="11" s="1"/>
  <c r="C669" i="11"/>
  <c r="K668" i="11"/>
  <c r="J668" i="11"/>
  <c r="F668" i="11"/>
  <c r="G668" i="11" s="1"/>
  <c r="E668" i="11"/>
  <c r="C668" i="11"/>
  <c r="G667" i="11"/>
  <c r="F667" i="11"/>
  <c r="K667" i="11" s="1"/>
  <c r="E667" i="11"/>
  <c r="C667" i="11"/>
  <c r="F666" i="11"/>
  <c r="E666" i="11"/>
  <c r="C666" i="11"/>
  <c r="K665" i="11"/>
  <c r="G665" i="11"/>
  <c r="F665" i="11"/>
  <c r="J665" i="11" s="1"/>
  <c r="E665" i="11"/>
  <c r="C665" i="11"/>
  <c r="K664" i="11"/>
  <c r="J664" i="11"/>
  <c r="G664" i="11"/>
  <c r="E664" i="11"/>
  <c r="F664" i="11" s="1"/>
  <c r="C664" i="11"/>
  <c r="E663" i="11"/>
  <c r="F663" i="11" s="1"/>
  <c r="C663" i="11"/>
  <c r="K662" i="11"/>
  <c r="J662" i="11"/>
  <c r="G662" i="11"/>
  <c r="F662" i="11"/>
  <c r="E662" i="11"/>
  <c r="C662" i="11"/>
  <c r="J661" i="11"/>
  <c r="G661" i="11"/>
  <c r="F661" i="11"/>
  <c r="K661" i="11" s="1"/>
  <c r="E661" i="11"/>
  <c r="C661" i="11"/>
  <c r="E660" i="11"/>
  <c r="F660" i="11" s="1"/>
  <c r="C660" i="11"/>
  <c r="F659" i="11"/>
  <c r="E659" i="11"/>
  <c r="C659" i="11"/>
  <c r="J658" i="11"/>
  <c r="F658" i="11"/>
  <c r="K658" i="11" s="1"/>
  <c r="E658" i="11"/>
  <c r="C658" i="11"/>
  <c r="G658" i="11" s="1"/>
  <c r="E657" i="11"/>
  <c r="F657" i="11" s="1"/>
  <c r="C657" i="11"/>
  <c r="J656" i="11"/>
  <c r="G656" i="11"/>
  <c r="F656" i="11"/>
  <c r="K656" i="11" s="1"/>
  <c r="E656" i="11"/>
  <c r="C656" i="11"/>
  <c r="K655" i="11"/>
  <c r="F655" i="11"/>
  <c r="J655" i="11" s="1"/>
  <c r="E655" i="11"/>
  <c r="C655" i="11"/>
  <c r="G655" i="11" s="1"/>
  <c r="F654" i="11"/>
  <c r="E654" i="11"/>
  <c r="C654" i="11"/>
  <c r="K653" i="11"/>
  <c r="J653" i="11"/>
  <c r="F653" i="11"/>
  <c r="G653" i="11" s="1"/>
  <c r="E653" i="11"/>
  <c r="C653" i="11"/>
  <c r="E652" i="11"/>
  <c r="F652" i="11" s="1"/>
  <c r="C652" i="11"/>
  <c r="E651" i="11"/>
  <c r="F651" i="11" s="1"/>
  <c r="C651" i="11"/>
  <c r="K650" i="11"/>
  <c r="J650" i="11"/>
  <c r="F650" i="11"/>
  <c r="G650" i="11" s="1"/>
  <c r="E650" i="11"/>
  <c r="C650" i="11"/>
  <c r="G649" i="11"/>
  <c r="F649" i="11"/>
  <c r="K649" i="11" s="1"/>
  <c r="E649" i="11"/>
  <c r="C649" i="11"/>
  <c r="F648" i="11"/>
  <c r="E648" i="11"/>
  <c r="C648" i="11"/>
  <c r="G648" i="11" s="1"/>
  <c r="J647" i="11"/>
  <c r="F647" i="11"/>
  <c r="K647" i="11" s="1"/>
  <c r="E647" i="11"/>
  <c r="C647" i="11"/>
  <c r="K646" i="11"/>
  <c r="E646" i="11"/>
  <c r="F646" i="11" s="1"/>
  <c r="J646" i="11" s="1"/>
  <c r="C646" i="11"/>
  <c r="E645" i="11"/>
  <c r="F645" i="11" s="1"/>
  <c r="J645" i="11" s="1"/>
  <c r="C645" i="11"/>
  <c r="F644" i="11"/>
  <c r="E644" i="11"/>
  <c r="C644" i="11"/>
  <c r="K643" i="11"/>
  <c r="J643" i="11"/>
  <c r="F643" i="11"/>
  <c r="E643" i="11"/>
  <c r="C643" i="11"/>
  <c r="G643" i="11" s="1"/>
  <c r="E642" i="11"/>
  <c r="F642" i="11" s="1"/>
  <c r="C642" i="11"/>
  <c r="J641" i="11"/>
  <c r="F641" i="11"/>
  <c r="G641" i="11" s="1"/>
  <c r="E641" i="11"/>
  <c r="C641" i="11"/>
  <c r="K640" i="11"/>
  <c r="E640" i="11"/>
  <c r="F640" i="11" s="1"/>
  <c r="J640" i="11" s="1"/>
  <c r="C640" i="11"/>
  <c r="G640" i="11" s="1"/>
  <c r="E639" i="11"/>
  <c r="F639" i="11" s="1"/>
  <c r="C639" i="11"/>
  <c r="G638" i="11"/>
  <c r="F638" i="11"/>
  <c r="J638" i="11" s="1"/>
  <c r="E638" i="11"/>
  <c r="C638" i="11"/>
  <c r="J637" i="11"/>
  <c r="E637" i="11"/>
  <c r="F637" i="11" s="1"/>
  <c r="K637" i="11" s="1"/>
  <c r="C637" i="11"/>
  <c r="K636" i="11"/>
  <c r="F636" i="11"/>
  <c r="J636" i="11" s="1"/>
  <c r="E636" i="11"/>
  <c r="C636" i="11"/>
  <c r="G636" i="11" s="1"/>
  <c r="K635" i="11"/>
  <c r="J635" i="11"/>
  <c r="G635" i="11"/>
  <c r="F635" i="11"/>
  <c r="E635" i="11"/>
  <c r="C635" i="11"/>
  <c r="E634" i="11"/>
  <c r="F634" i="11" s="1"/>
  <c r="C634" i="11"/>
  <c r="F633" i="11"/>
  <c r="J633" i="11" s="1"/>
  <c r="E633" i="11"/>
  <c r="C633" i="11"/>
  <c r="K632" i="11"/>
  <c r="G632" i="11"/>
  <c r="F632" i="11"/>
  <c r="J632" i="11" s="1"/>
  <c r="E632" i="11"/>
  <c r="C632" i="11"/>
  <c r="J631" i="11"/>
  <c r="F631" i="11"/>
  <c r="K631" i="11" s="1"/>
  <c r="E631" i="11"/>
  <c r="C631" i="11"/>
  <c r="F630" i="11"/>
  <c r="E630" i="11"/>
  <c r="C630" i="11"/>
  <c r="G630" i="11" s="1"/>
  <c r="K629" i="11"/>
  <c r="J629" i="11"/>
  <c r="F629" i="11"/>
  <c r="G629" i="11" s="1"/>
  <c r="E629" i="11"/>
  <c r="C629" i="11"/>
  <c r="K628" i="11"/>
  <c r="G628" i="11"/>
  <c r="F628" i="11"/>
  <c r="J628" i="11" s="1"/>
  <c r="E628" i="11"/>
  <c r="C628" i="11"/>
  <c r="E627" i="11"/>
  <c r="F627" i="11" s="1"/>
  <c r="C627" i="11"/>
  <c r="K626" i="11"/>
  <c r="G626" i="11"/>
  <c r="F626" i="11"/>
  <c r="J626" i="11" s="1"/>
  <c r="E626" i="11"/>
  <c r="C626" i="11"/>
  <c r="K625" i="11"/>
  <c r="J625" i="11"/>
  <c r="E625" i="11"/>
  <c r="F625" i="11" s="1"/>
  <c r="G625" i="11" s="1"/>
  <c r="C625" i="11"/>
  <c r="F624" i="11"/>
  <c r="E624" i="11"/>
  <c r="C624" i="11"/>
  <c r="G624" i="11" s="1"/>
  <c r="K623" i="11"/>
  <c r="G623" i="11"/>
  <c r="F623" i="11"/>
  <c r="J623" i="11" s="1"/>
  <c r="E623" i="11"/>
  <c r="C623" i="11"/>
  <c r="E622" i="11"/>
  <c r="F622" i="11" s="1"/>
  <c r="C622" i="11"/>
  <c r="K621" i="11"/>
  <c r="F621" i="11"/>
  <c r="J621" i="11" s="1"/>
  <c r="E621" i="11"/>
  <c r="C621" i="11"/>
  <c r="J620" i="11"/>
  <c r="G620" i="11"/>
  <c r="F620" i="11"/>
  <c r="K620" i="11" s="1"/>
  <c r="E620" i="11"/>
  <c r="C620" i="11"/>
  <c r="E619" i="11"/>
  <c r="F619" i="11" s="1"/>
  <c r="C619" i="11"/>
  <c r="K618" i="11"/>
  <c r="E618" i="11"/>
  <c r="F618" i="11" s="1"/>
  <c r="J618" i="11" s="1"/>
  <c r="C618" i="11"/>
  <c r="G618" i="11" s="1"/>
  <c r="J617" i="11"/>
  <c r="G617" i="11"/>
  <c r="F617" i="11"/>
  <c r="K617" i="11" s="1"/>
  <c r="E617" i="11"/>
  <c r="C617" i="11"/>
  <c r="E616" i="11"/>
  <c r="F616" i="11" s="1"/>
  <c r="C616" i="11"/>
  <c r="K615" i="11"/>
  <c r="F615" i="11"/>
  <c r="J615" i="11" s="1"/>
  <c r="E615" i="11"/>
  <c r="C615" i="11"/>
  <c r="F614" i="11"/>
  <c r="E614" i="11"/>
  <c r="C614" i="11"/>
  <c r="G613" i="11"/>
  <c r="F613" i="11"/>
  <c r="K613" i="11" s="1"/>
  <c r="E613" i="11"/>
  <c r="C613" i="11"/>
  <c r="F612" i="11"/>
  <c r="E612" i="11"/>
  <c r="C612" i="11"/>
  <c r="F611" i="11"/>
  <c r="E611" i="11"/>
  <c r="C611" i="11"/>
  <c r="K610" i="11"/>
  <c r="J610" i="11"/>
  <c r="F610" i="11"/>
  <c r="E610" i="11"/>
  <c r="C610" i="11"/>
  <c r="G610" i="11" s="1"/>
  <c r="E609" i="11"/>
  <c r="F609" i="11" s="1"/>
  <c r="C609" i="11"/>
  <c r="K608" i="11"/>
  <c r="J608" i="11"/>
  <c r="G608" i="11"/>
  <c r="F608" i="11"/>
  <c r="E608" i="11"/>
  <c r="C608" i="11"/>
  <c r="G607" i="11"/>
  <c r="F607" i="11"/>
  <c r="K607" i="11" s="1"/>
  <c r="E607" i="11"/>
  <c r="C607" i="11"/>
  <c r="E606" i="11"/>
  <c r="F606" i="11" s="1"/>
  <c r="C606" i="11"/>
  <c r="F605" i="11"/>
  <c r="E605" i="11"/>
  <c r="C605" i="11"/>
  <c r="E604" i="11"/>
  <c r="F604" i="11" s="1"/>
  <c r="C604" i="11"/>
  <c r="K603" i="11"/>
  <c r="E603" i="11"/>
  <c r="F603" i="11" s="1"/>
  <c r="J603" i="11" s="1"/>
  <c r="C603" i="11"/>
  <c r="J602" i="11"/>
  <c r="G602" i="11"/>
  <c r="F602" i="11"/>
  <c r="K602" i="11" s="1"/>
  <c r="E602" i="11"/>
  <c r="C602" i="11"/>
  <c r="F601" i="11"/>
  <c r="E601" i="11"/>
  <c r="C601" i="11"/>
  <c r="G601" i="11" s="1"/>
  <c r="E600" i="11"/>
  <c r="F600" i="11" s="1"/>
  <c r="C600" i="11"/>
  <c r="G600" i="11" s="1"/>
  <c r="K599" i="11"/>
  <c r="J599" i="11"/>
  <c r="G599" i="11"/>
  <c r="F599" i="11"/>
  <c r="E599" i="11"/>
  <c r="C599" i="11"/>
  <c r="E598" i="11"/>
  <c r="F598" i="11" s="1"/>
  <c r="C598" i="11"/>
  <c r="E597" i="11"/>
  <c r="F597" i="11" s="1"/>
  <c r="C597" i="11"/>
  <c r="K596" i="11"/>
  <c r="G596" i="11"/>
  <c r="F596" i="11"/>
  <c r="J596" i="11" s="1"/>
  <c r="E596" i="11"/>
  <c r="C596" i="11"/>
  <c r="G595" i="11"/>
  <c r="F595" i="11"/>
  <c r="K595" i="11" s="1"/>
  <c r="E595" i="11"/>
  <c r="C595" i="11"/>
  <c r="F594" i="11"/>
  <c r="E594" i="11"/>
  <c r="C594" i="11"/>
  <c r="G594" i="11" s="1"/>
  <c r="F593" i="11"/>
  <c r="K593" i="11" s="1"/>
  <c r="E593" i="11"/>
  <c r="C593" i="11"/>
  <c r="E592" i="11"/>
  <c r="F592" i="11" s="1"/>
  <c r="K592" i="11" s="1"/>
  <c r="C592" i="11"/>
  <c r="E591" i="11"/>
  <c r="F591" i="11" s="1"/>
  <c r="J591" i="11" s="1"/>
  <c r="C591" i="11"/>
  <c r="J590" i="11"/>
  <c r="F590" i="11"/>
  <c r="E590" i="11"/>
  <c r="C590" i="11"/>
  <c r="J589" i="11"/>
  <c r="E589" i="11"/>
  <c r="F589" i="11" s="1"/>
  <c r="K589" i="11" s="1"/>
  <c r="C589" i="11"/>
  <c r="E588" i="11"/>
  <c r="F588" i="11" s="1"/>
  <c r="C588" i="11"/>
  <c r="J587" i="11"/>
  <c r="F587" i="11"/>
  <c r="G587" i="11" s="1"/>
  <c r="E587" i="11"/>
  <c r="C587" i="11"/>
  <c r="K586" i="11"/>
  <c r="J586" i="11"/>
  <c r="F586" i="11"/>
  <c r="G586" i="11" s="1"/>
  <c r="E586" i="11"/>
  <c r="C586" i="11"/>
  <c r="F585" i="11"/>
  <c r="E585" i="11"/>
  <c r="C585" i="11"/>
  <c r="G584" i="11"/>
  <c r="F584" i="11"/>
  <c r="J584" i="11" s="1"/>
  <c r="E584" i="11"/>
  <c r="C584" i="11"/>
  <c r="F583" i="11"/>
  <c r="E583" i="11"/>
  <c r="C583" i="11"/>
  <c r="E582" i="11"/>
  <c r="F582" i="11" s="1"/>
  <c r="C582" i="11"/>
  <c r="K581" i="11"/>
  <c r="J581" i="11"/>
  <c r="G581" i="11"/>
  <c r="F581" i="11"/>
  <c r="E581" i="11"/>
  <c r="C581" i="11"/>
  <c r="E580" i="11"/>
  <c r="F580" i="11" s="1"/>
  <c r="C580" i="11"/>
  <c r="F579" i="11"/>
  <c r="E579" i="11"/>
  <c r="C579" i="11"/>
  <c r="J578" i="11"/>
  <c r="G578" i="11"/>
  <c r="F578" i="11"/>
  <c r="K578" i="11" s="1"/>
  <c r="E578" i="11"/>
  <c r="C578" i="11"/>
  <c r="K577" i="11"/>
  <c r="E577" i="11"/>
  <c r="F577" i="11" s="1"/>
  <c r="C577" i="11"/>
  <c r="E576" i="11"/>
  <c r="F576" i="11" s="1"/>
  <c r="C576" i="11"/>
  <c r="G576" i="11" s="1"/>
  <c r="J575" i="11"/>
  <c r="G575" i="11"/>
  <c r="F575" i="11"/>
  <c r="K575" i="11" s="1"/>
  <c r="E575" i="11"/>
  <c r="C575" i="11"/>
  <c r="F574" i="11"/>
  <c r="E574" i="11"/>
  <c r="C574" i="11"/>
  <c r="F573" i="11"/>
  <c r="E573" i="11"/>
  <c r="C573" i="11"/>
  <c r="J572" i="11"/>
  <c r="F572" i="11"/>
  <c r="K572" i="11" s="1"/>
  <c r="E572" i="11"/>
  <c r="C572" i="11"/>
  <c r="G572" i="11" s="1"/>
  <c r="J571" i="11"/>
  <c r="G571" i="11"/>
  <c r="E571" i="11"/>
  <c r="F571" i="11" s="1"/>
  <c r="K571" i="11" s="1"/>
  <c r="C571" i="11"/>
  <c r="K570" i="11"/>
  <c r="E570" i="11"/>
  <c r="F570" i="11" s="1"/>
  <c r="C570" i="11"/>
  <c r="K569" i="11"/>
  <c r="G569" i="11"/>
  <c r="F569" i="11"/>
  <c r="J569" i="11" s="1"/>
  <c r="E569" i="11"/>
  <c r="C569" i="11"/>
  <c r="G568" i="11"/>
  <c r="F568" i="11"/>
  <c r="J568" i="11" s="1"/>
  <c r="E568" i="11"/>
  <c r="C568" i="11"/>
  <c r="F567" i="11"/>
  <c r="E567" i="11"/>
  <c r="C567" i="11"/>
  <c r="G567" i="11" s="1"/>
  <c r="K566" i="11"/>
  <c r="J566" i="11"/>
  <c r="G566" i="11"/>
  <c r="F566" i="11"/>
  <c r="E566" i="11"/>
  <c r="C566" i="11"/>
  <c r="K565" i="11"/>
  <c r="J565" i="11"/>
  <c r="E565" i="11"/>
  <c r="F565" i="11" s="1"/>
  <c r="C565" i="11"/>
  <c r="K564" i="11"/>
  <c r="F564" i="11"/>
  <c r="J564" i="11" s="1"/>
  <c r="E564" i="11"/>
  <c r="C564" i="11"/>
  <c r="G564" i="11" s="1"/>
  <c r="K563" i="11"/>
  <c r="G563" i="11"/>
  <c r="F563" i="11"/>
  <c r="J563" i="11" s="1"/>
  <c r="E563" i="11"/>
  <c r="C563" i="11"/>
  <c r="J562" i="11"/>
  <c r="G562" i="11"/>
  <c r="E562" i="11"/>
  <c r="F562" i="11" s="1"/>
  <c r="K562" i="11" s="1"/>
  <c r="C562" i="11"/>
  <c r="E561" i="11"/>
  <c r="F561" i="11" s="1"/>
  <c r="C561" i="11"/>
  <c r="J560" i="11"/>
  <c r="G560" i="11"/>
  <c r="F560" i="11"/>
  <c r="K560" i="11" s="1"/>
  <c r="E560" i="11"/>
  <c r="C560" i="11"/>
  <c r="K559" i="11"/>
  <c r="E559" i="11"/>
  <c r="F559" i="11" s="1"/>
  <c r="J559" i="11" s="1"/>
  <c r="C559" i="11"/>
  <c r="G559" i="11" s="1"/>
  <c r="E558" i="11"/>
  <c r="F558" i="11" s="1"/>
  <c r="C558" i="11"/>
  <c r="K557" i="11"/>
  <c r="F557" i="11"/>
  <c r="J557" i="11" s="1"/>
  <c r="E557" i="11"/>
  <c r="C557" i="11"/>
  <c r="G557" i="11" s="1"/>
  <c r="K556" i="11"/>
  <c r="J556" i="11"/>
  <c r="G556" i="11"/>
  <c r="E556" i="11"/>
  <c r="F556" i="11" s="1"/>
  <c r="C556" i="11"/>
  <c r="J555" i="11"/>
  <c r="F555" i="11"/>
  <c r="K555" i="11" s="1"/>
  <c r="E555" i="11"/>
  <c r="C555" i="11"/>
  <c r="G555" i="11" s="1"/>
  <c r="K554" i="11"/>
  <c r="J554" i="11"/>
  <c r="G554" i="11"/>
  <c r="F554" i="11"/>
  <c r="E554" i="11"/>
  <c r="C554" i="11"/>
  <c r="K553" i="11"/>
  <c r="E553" i="11"/>
  <c r="F553" i="11" s="1"/>
  <c r="J553" i="11" s="1"/>
  <c r="C553" i="11"/>
  <c r="G553" i="11" s="1"/>
  <c r="F552" i="11"/>
  <c r="E552" i="11"/>
  <c r="C552" i="11"/>
  <c r="G552" i="11" s="1"/>
  <c r="K551" i="11"/>
  <c r="J551" i="11"/>
  <c r="F551" i="11"/>
  <c r="G551" i="11" s="1"/>
  <c r="E551" i="11"/>
  <c r="C551" i="11"/>
  <c r="J550" i="11"/>
  <c r="G550" i="11"/>
  <c r="E550" i="11"/>
  <c r="F550" i="11" s="1"/>
  <c r="K550" i="11" s="1"/>
  <c r="C550" i="11"/>
  <c r="E549" i="11"/>
  <c r="F549" i="11" s="1"/>
  <c r="C549" i="11"/>
  <c r="G548" i="11"/>
  <c r="F548" i="11"/>
  <c r="K548" i="11" s="1"/>
  <c r="E548" i="11"/>
  <c r="C548" i="11"/>
  <c r="K547" i="11"/>
  <c r="E547" i="11"/>
  <c r="F547" i="11" s="1"/>
  <c r="J547" i="11" s="1"/>
  <c r="C547" i="11"/>
  <c r="G547" i="11" s="1"/>
  <c r="E546" i="11"/>
  <c r="F546" i="11" s="1"/>
  <c r="C546" i="11"/>
  <c r="K545" i="11"/>
  <c r="J545" i="11"/>
  <c r="F545" i="11"/>
  <c r="E545" i="11"/>
  <c r="C545" i="11"/>
  <c r="G545" i="11" s="1"/>
  <c r="K544" i="11"/>
  <c r="J544" i="11"/>
  <c r="G544" i="11"/>
  <c r="E544" i="11"/>
  <c r="F544" i="11" s="1"/>
  <c r="C544" i="11"/>
  <c r="E543" i="11"/>
  <c r="F543" i="11" s="1"/>
  <c r="C543" i="11"/>
  <c r="F542" i="11"/>
  <c r="E542" i="11"/>
  <c r="C542" i="11"/>
  <c r="K541" i="11"/>
  <c r="E541" i="11"/>
  <c r="F541" i="11" s="1"/>
  <c r="J541" i="11" s="1"/>
  <c r="C541" i="11"/>
  <c r="G541" i="11" s="1"/>
  <c r="F540" i="11"/>
  <c r="E540" i="11"/>
  <c r="C540" i="11"/>
  <c r="G540" i="11" s="1"/>
  <c r="K539" i="11"/>
  <c r="J539" i="11"/>
  <c r="F539" i="11"/>
  <c r="E539" i="11"/>
  <c r="C539" i="11"/>
  <c r="G539" i="11" s="1"/>
  <c r="K538" i="11"/>
  <c r="J538" i="11"/>
  <c r="E538" i="11"/>
  <c r="F538" i="11" s="1"/>
  <c r="C538" i="11"/>
  <c r="G538" i="11" s="1"/>
  <c r="J537" i="11"/>
  <c r="G537" i="11"/>
  <c r="F537" i="11"/>
  <c r="K537" i="11" s="1"/>
  <c r="E537" i="11"/>
  <c r="C537" i="11"/>
  <c r="K536" i="11"/>
  <c r="G536" i="11"/>
  <c r="F536" i="11"/>
  <c r="J536" i="11" s="1"/>
  <c r="E536" i="11"/>
  <c r="C536" i="11"/>
  <c r="E535" i="11"/>
  <c r="F535" i="11" s="1"/>
  <c r="C535" i="11"/>
  <c r="G535" i="11" s="1"/>
  <c r="F534" i="11"/>
  <c r="E534" i="11"/>
  <c r="C534" i="11"/>
  <c r="J533" i="11"/>
  <c r="G533" i="11"/>
  <c r="F533" i="11"/>
  <c r="K533" i="11" s="1"/>
  <c r="E533" i="11"/>
  <c r="C533" i="11"/>
  <c r="E532" i="11"/>
  <c r="F532" i="11" s="1"/>
  <c r="J532" i="11" s="1"/>
  <c r="C532" i="11"/>
  <c r="E531" i="11"/>
  <c r="F531" i="11" s="1"/>
  <c r="C531" i="11"/>
  <c r="G531" i="11" s="1"/>
  <c r="K530" i="11"/>
  <c r="F530" i="11"/>
  <c r="J530" i="11" s="1"/>
  <c r="E530" i="11"/>
  <c r="C530" i="11"/>
  <c r="K529" i="11"/>
  <c r="J529" i="11"/>
  <c r="E529" i="11"/>
  <c r="F529" i="11" s="1"/>
  <c r="C529" i="11"/>
  <c r="G529" i="11" s="1"/>
  <c r="F528" i="11"/>
  <c r="E528" i="11"/>
  <c r="C528" i="11"/>
  <c r="K527" i="11"/>
  <c r="J527" i="11"/>
  <c r="F527" i="11"/>
  <c r="E527" i="11"/>
  <c r="C527" i="11"/>
  <c r="G527" i="11" s="1"/>
  <c r="K526" i="11"/>
  <c r="E526" i="11"/>
  <c r="F526" i="11" s="1"/>
  <c r="J526" i="11" s="1"/>
  <c r="C526" i="11"/>
  <c r="G526" i="11" s="1"/>
  <c r="G525" i="11"/>
  <c r="F525" i="11"/>
  <c r="E525" i="11"/>
  <c r="C525" i="11"/>
  <c r="F524" i="11"/>
  <c r="E524" i="11"/>
  <c r="C524" i="11"/>
  <c r="J523" i="11"/>
  <c r="G523" i="11"/>
  <c r="E523" i="11"/>
  <c r="F523" i="11" s="1"/>
  <c r="K523" i="11" s="1"/>
  <c r="C523" i="11"/>
  <c r="G522" i="11"/>
  <c r="E522" i="11"/>
  <c r="F522" i="11" s="1"/>
  <c r="C522" i="11"/>
  <c r="J521" i="11"/>
  <c r="F521" i="11"/>
  <c r="K521" i="11" s="1"/>
  <c r="E521" i="11"/>
  <c r="C521" i="11"/>
  <c r="G521" i="11" s="1"/>
  <c r="E520" i="11"/>
  <c r="F520" i="11" s="1"/>
  <c r="C520" i="11"/>
  <c r="G520" i="11" s="1"/>
  <c r="E519" i="11"/>
  <c r="F519" i="11" s="1"/>
  <c r="C519" i="11"/>
  <c r="K518" i="11"/>
  <c r="J518" i="11"/>
  <c r="G518" i="11"/>
  <c r="F518" i="11"/>
  <c r="E518" i="11"/>
  <c r="C518" i="11"/>
  <c r="K517" i="11"/>
  <c r="J517" i="11"/>
  <c r="G517" i="11"/>
  <c r="E517" i="11"/>
  <c r="F517" i="11" s="1"/>
  <c r="C517" i="11"/>
  <c r="J516" i="11"/>
  <c r="G516" i="11"/>
  <c r="E516" i="11"/>
  <c r="F516" i="11" s="1"/>
  <c r="K516" i="11" s="1"/>
  <c r="C516" i="11"/>
  <c r="K515" i="11"/>
  <c r="F515" i="11"/>
  <c r="J515" i="11" s="1"/>
  <c r="E515" i="11"/>
  <c r="C515" i="11"/>
  <c r="G515" i="11" s="1"/>
  <c r="K514" i="11"/>
  <c r="J514" i="11"/>
  <c r="G514" i="11"/>
  <c r="E514" i="11"/>
  <c r="F514" i="11" s="1"/>
  <c r="C514" i="11"/>
  <c r="E513" i="11"/>
  <c r="F513" i="11" s="1"/>
  <c r="C513" i="11"/>
  <c r="K512" i="11"/>
  <c r="J512" i="11"/>
  <c r="G512" i="11"/>
  <c r="F512" i="11"/>
  <c r="E512" i="11"/>
  <c r="C512" i="11"/>
  <c r="E511" i="11"/>
  <c r="F511" i="11" s="1"/>
  <c r="C511" i="11"/>
  <c r="J510" i="11"/>
  <c r="G510" i="11"/>
  <c r="F510" i="11"/>
  <c r="K510" i="11" s="1"/>
  <c r="E510" i="11"/>
  <c r="C510" i="11"/>
  <c r="K509" i="11"/>
  <c r="F509" i="11"/>
  <c r="J509" i="11" s="1"/>
  <c r="E509" i="11"/>
  <c r="C509" i="11"/>
  <c r="K508" i="11"/>
  <c r="E508" i="11"/>
  <c r="F508" i="11" s="1"/>
  <c r="J508" i="11" s="1"/>
  <c r="C508" i="11"/>
  <c r="G508" i="11" s="1"/>
  <c r="F507" i="11"/>
  <c r="E507" i="11"/>
  <c r="C507" i="11"/>
  <c r="K506" i="11"/>
  <c r="J506" i="11"/>
  <c r="F506" i="11"/>
  <c r="E506" i="11"/>
  <c r="C506" i="11"/>
  <c r="G506" i="11" s="1"/>
  <c r="E505" i="11"/>
  <c r="F505" i="11" s="1"/>
  <c r="C505" i="11"/>
  <c r="K504" i="11"/>
  <c r="J504" i="11"/>
  <c r="F504" i="11"/>
  <c r="G504" i="11" s="1"/>
  <c r="E504" i="11"/>
  <c r="C504" i="11"/>
  <c r="J503" i="11"/>
  <c r="G503" i="11"/>
  <c r="F503" i="11"/>
  <c r="K503" i="11" s="1"/>
  <c r="E503" i="11"/>
  <c r="C503" i="11"/>
  <c r="G502" i="11"/>
  <c r="E502" i="11"/>
  <c r="F502" i="11" s="1"/>
  <c r="J502" i="11" s="1"/>
  <c r="C502" i="11"/>
  <c r="F501" i="11"/>
  <c r="K501" i="11" s="1"/>
  <c r="E501" i="11"/>
  <c r="C501" i="11"/>
  <c r="F500" i="11"/>
  <c r="E500" i="11"/>
  <c r="C500" i="11"/>
  <c r="E499" i="11"/>
  <c r="F499" i="11" s="1"/>
  <c r="K499" i="11" s="1"/>
  <c r="C499" i="11"/>
  <c r="K498" i="11"/>
  <c r="G498" i="11"/>
  <c r="F498" i="11"/>
  <c r="J498" i="11" s="1"/>
  <c r="E498" i="11"/>
  <c r="C498" i="11"/>
  <c r="K497" i="11"/>
  <c r="F497" i="11"/>
  <c r="J497" i="11" s="1"/>
  <c r="E497" i="11"/>
  <c r="C497" i="11"/>
  <c r="G497" i="11" s="1"/>
  <c r="K496" i="11"/>
  <c r="J496" i="11"/>
  <c r="G496" i="11"/>
  <c r="E496" i="11"/>
  <c r="F496" i="11" s="1"/>
  <c r="C496" i="11"/>
  <c r="K495" i="11"/>
  <c r="J495" i="11"/>
  <c r="F495" i="11"/>
  <c r="E495" i="11"/>
  <c r="C495" i="11"/>
  <c r="G495" i="11" s="1"/>
  <c r="K494" i="11"/>
  <c r="J494" i="11"/>
  <c r="F494" i="11"/>
  <c r="E494" i="11"/>
  <c r="C494" i="11"/>
  <c r="G494" i="11" s="1"/>
  <c r="E493" i="11"/>
  <c r="F493" i="11" s="1"/>
  <c r="C493" i="11"/>
  <c r="E492" i="11"/>
  <c r="F492" i="11" s="1"/>
  <c r="G492" i="11" s="1"/>
  <c r="C492" i="11"/>
  <c r="K491" i="11"/>
  <c r="J491" i="11"/>
  <c r="G491" i="11"/>
  <c r="F491" i="11"/>
  <c r="E491" i="11"/>
  <c r="C491" i="11"/>
  <c r="K490" i="11"/>
  <c r="E490" i="11"/>
  <c r="F490" i="11" s="1"/>
  <c r="J490" i="11" s="1"/>
  <c r="C490" i="11"/>
  <c r="G490" i="11" s="1"/>
  <c r="E489" i="11"/>
  <c r="F489" i="11" s="1"/>
  <c r="C489" i="11"/>
  <c r="K488" i="11"/>
  <c r="F488" i="11"/>
  <c r="E488" i="11"/>
  <c r="C488" i="11"/>
  <c r="K487" i="11"/>
  <c r="J487" i="11"/>
  <c r="E487" i="11"/>
  <c r="F487" i="11" s="1"/>
  <c r="C487" i="11"/>
  <c r="G487" i="11" s="1"/>
  <c r="F486" i="11"/>
  <c r="E486" i="11"/>
  <c r="C486" i="11"/>
  <c r="G486" i="11" s="1"/>
  <c r="F485" i="11"/>
  <c r="E485" i="11"/>
  <c r="C485" i="11"/>
  <c r="J484" i="11"/>
  <c r="G484" i="11"/>
  <c r="E484" i="11"/>
  <c r="F484" i="11" s="1"/>
  <c r="K484" i="11" s="1"/>
  <c r="C484" i="11"/>
  <c r="F483" i="11"/>
  <c r="E483" i="11"/>
  <c r="C483" i="11"/>
  <c r="F482" i="11"/>
  <c r="K482" i="11" s="1"/>
  <c r="E482" i="11"/>
  <c r="C482" i="11"/>
  <c r="G482" i="11" s="1"/>
  <c r="E481" i="11"/>
  <c r="F481" i="11" s="1"/>
  <c r="C481" i="11"/>
  <c r="E480" i="11"/>
  <c r="F480" i="11" s="1"/>
  <c r="C480" i="11"/>
  <c r="G480" i="11" s="1"/>
  <c r="F479" i="11"/>
  <c r="E479" i="11"/>
  <c r="C479" i="11"/>
  <c r="E478" i="11"/>
  <c r="F478" i="11" s="1"/>
  <c r="C478" i="11"/>
  <c r="F477" i="11"/>
  <c r="E477" i="11"/>
  <c r="C477" i="11"/>
  <c r="G477" i="11" s="1"/>
  <c r="F476" i="11"/>
  <c r="E476" i="11"/>
  <c r="C476" i="11"/>
  <c r="G476" i="11" s="1"/>
  <c r="K475" i="11"/>
  <c r="J475" i="11"/>
  <c r="E475" i="11"/>
  <c r="F475" i="11" s="1"/>
  <c r="C475" i="11"/>
  <c r="G475" i="11" s="1"/>
  <c r="K474" i="11"/>
  <c r="E474" i="11"/>
  <c r="F474" i="11" s="1"/>
  <c r="C474" i="11"/>
  <c r="K473" i="11"/>
  <c r="F473" i="11"/>
  <c r="J473" i="11" s="1"/>
  <c r="E473" i="11"/>
  <c r="C473" i="11"/>
  <c r="G473" i="11" s="1"/>
  <c r="K472" i="11"/>
  <c r="J472" i="11"/>
  <c r="G472" i="11"/>
  <c r="E472" i="11"/>
  <c r="F472" i="11" s="1"/>
  <c r="C472" i="11"/>
  <c r="J471" i="11"/>
  <c r="E471" i="11"/>
  <c r="F471" i="11" s="1"/>
  <c r="K471" i="11" s="1"/>
  <c r="C471" i="11"/>
  <c r="G471" i="11" s="1"/>
  <c r="E470" i="11"/>
  <c r="F470" i="11" s="1"/>
  <c r="C470" i="11"/>
  <c r="G469" i="11"/>
  <c r="E469" i="11"/>
  <c r="F469" i="11" s="1"/>
  <c r="C469" i="11"/>
  <c r="E468" i="11"/>
  <c r="F468" i="11" s="1"/>
  <c r="K468" i="11" s="1"/>
  <c r="C468" i="11"/>
  <c r="E467" i="11"/>
  <c r="F467" i="11" s="1"/>
  <c r="C467" i="11"/>
  <c r="J466" i="11"/>
  <c r="E466" i="11"/>
  <c r="F466" i="11" s="1"/>
  <c r="K466" i="11" s="1"/>
  <c r="C466" i="11"/>
  <c r="G466" i="11" s="1"/>
  <c r="F465" i="11"/>
  <c r="E465" i="11"/>
  <c r="C465" i="11"/>
  <c r="J464" i="11"/>
  <c r="F464" i="11"/>
  <c r="K464" i="11" s="1"/>
  <c r="E464" i="11"/>
  <c r="C464" i="11"/>
  <c r="E463" i="11"/>
  <c r="F463" i="11" s="1"/>
  <c r="C463" i="11"/>
  <c r="E462" i="11"/>
  <c r="F462" i="11" s="1"/>
  <c r="C462" i="11"/>
  <c r="E461" i="11"/>
  <c r="F461" i="11" s="1"/>
  <c r="C461" i="11"/>
  <c r="G461" i="11" s="1"/>
  <c r="E460" i="11"/>
  <c r="F460" i="11" s="1"/>
  <c r="K460" i="11" s="1"/>
  <c r="C460" i="11"/>
  <c r="K459" i="11"/>
  <c r="E459" i="11"/>
  <c r="F459" i="11" s="1"/>
  <c r="J459" i="11" s="1"/>
  <c r="C459" i="11"/>
  <c r="F458" i="11"/>
  <c r="E458" i="11"/>
  <c r="C458" i="11"/>
  <c r="E457" i="11"/>
  <c r="F457" i="11" s="1"/>
  <c r="K457" i="11" s="1"/>
  <c r="C457" i="11"/>
  <c r="K456" i="11"/>
  <c r="J456" i="11"/>
  <c r="G456" i="11"/>
  <c r="F456" i="11"/>
  <c r="E456" i="11"/>
  <c r="C456" i="11"/>
  <c r="K455" i="11"/>
  <c r="E455" i="11"/>
  <c r="F455" i="11" s="1"/>
  <c r="C455" i="11"/>
  <c r="J454" i="11"/>
  <c r="E454" i="11"/>
  <c r="F454" i="11" s="1"/>
  <c r="K454" i="11" s="1"/>
  <c r="C454" i="11"/>
  <c r="G454" i="11" s="1"/>
  <c r="K453" i="11"/>
  <c r="F453" i="11"/>
  <c r="J453" i="11" s="1"/>
  <c r="E453" i="11"/>
  <c r="C453" i="11"/>
  <c r="E452" i="11"/>
  <c r="F452" i="11" s="1"/>
  <c r="C452" i="11"/>
  <c r="J451" i="11"/>
  <c r="E451" i="11"/>
  <c r="F451" i="11" s="1"/>
  <c r="K451" i="11" s="1"/>
  <c r="C451" i="11"/>
  <c r="G451" i="11" s="1"/>
  <c r="K450" i="11"/>
  <c r="F450" i="11"/>
  <c r="E450" i="11"/>
  <c r="C450" i="11"/>
  <c r="J449" i="11"/>
  <c r="G449" i="11"/>
  <c r="E449" i="11"/>
  <c r="F449" i="11" s="1"/>
  <c r="K449" i="11" s="1"/>
  <c r="C449" i="11"/>
  <c r="E448" i="11"/>
  <c r="F448" i="11" s="1"/>
  <c r="J448" i="11" s="1"/>
  <c r="C448" i="11"/>
  <c r="E447" i="11"/>
  <c r="F447" i="11" s="1"/>
  <c r="C447" i="11"/>
  <c r="F446" i="11"/>
  <c r="E446" i="11"/>
  <c r="C446" i="11"/>
  <c r="J445" i="11"/>
  <c r="E445" i="11"/>
  <c r="F445" i="11" s="1"/>
  <c r="K445" i="11" s="1"/>
  <c r="C445" i="11"/>
  <c r="G445" i="11" s="1"/>
  <c r="K444" i="11"/>
  <c r="J444" i="11"/>
  <c r="G444" i="11"/>
  <c r="F444" i="11"/>
  <c r="E444" i="11"/>
  <c r="C444" i="11"/>
  <c r="F443" i="11"/>
  <c r="J443" i="11" s="1"/>
  <c r="E443" i="11"/>
  <c r="C443" i="11"/>
  <c r="G443" i="11" s="1"/>
  <c r="K442" i="11"/>
  <c r="J442" i="11"/>
  <c r="G442" i="11"/>
  <c r="E442" i="11"/>
  <c r="F442" i="11" s="1"/>
  <c r="C442" i="11"/>
  <c r="K441" i="11"/>
  <c r="E441" i="11"/>
  <c r="F441" i="11" s="1"/>
  <c r="J441" i="11" s="1"/>
  <c r="C441" i="11"/>
  <c r="G441" i="11" s="1"/>
  <c r="K440" i="11"/>
  <c r="J440" i="11"/>
  <c r="E440" i="11"/>
  <c r="F440" i="11" s="1"/>
  <c r="C440" i="11"/>
  <c r="E439" i="11"/>
  <c r="F439" i="11" s="1"/>
  <c r="C439" i="11"/>
  <c r="E438" i="11"/>
  <c r="F438" i="11" s="1"/>
  <c r="C438" i="11"/>
  <c r="G438" i="11" s="1"/>
  <c r="K437" i="11"/>
  <c r="J437" i="11"/>
  <c r="F437" i="11"/>
  <c r="E437" i="11"/>
  <c r="C437" i="11"/>
  <c r="G437" i="11" s="1"/>
  <c r="K436" i="11"/>
  <c r="E436" i="11"/>
  <c r="F436" i="11" s="1"/>
  <c r="J436" i="11" s="1"/>
  <c r="C436" i="11"/>
  <c r="G436" i="11" s="1"/>
  <c r="E435" i="11"/>
  <c r="F435" i="11" s="1"/>
  <c r="C435" i="11"/>
  <c r="F434" i="11"/>
  <c r="K434" i="11" s="1"/>
  <c r="E434" i="11"/>
  <c r="C434" i="11"/>
  <c r="K433" i="11"/>
  <c r="J433" i="11"/>
  <c r="E433" i="11"/>
  <c r="F433" i="11" s="1"/>
  <c r="C433" i="11"/>
  <c r="G433" i="11" s="1"/>
  <c r="K432" i="11"/>
  <c r="G432" i="11"/>
  <c r="F432" i="11"/>
  <c r="J432" i="11" s="1"/>
  <c r="E432" i="11"/>
  <c r="C432" i="11"/>
  <c r="J431" i="11"/>
  <c r="E431" i="11"/>
  <c r="F431" i="11" s="1"/>
  <c r="C431" i="11"/>
  <c r="J430" i="11"/>
  <c r="G430" i="11"/>
  <c r="E430" i="11"/>
  <c r="F430" i="11" s="1"/>
  <c r="K430" i="11" s="1"/>
  <c r="C430" i="11"/>
  <c r="E429" i="11"/>
  <c r="F429" i="11" s="1"/>
  <c r="C429" i="11"/>
  <c r="G429" i="11" s="1"/>
  <c r="K428" i="11"/>
  <c r="J428" i="11"/>
  <c r="F428" i="11"/>
  <c r="E428" i="11"/>
  <c r="C428" i="11"/>
  <c r="G428" i="11" s="1"/>
  <c r="G427" i="11"/>
  <c r="E427" i="11"/>
  <c r="F427" i="11" s="1"/>
  <c r="C427" i="11"/>
  <c r="E426" i="11"/>
  <c r="F426" i="11" s="1"/>
  <c r="C426" i="11"/>
  <c r="E425" i="11"/>
  <c r="F425" i="11" s="1"/>
  <c r="C425" i="11"/>
  <c r="G425" i="11" s="1"/>
  <c r="K424" i="11"/>
  <c r="E424" i="11"/>
  <c r="F424" i="11" s="1"/>
  <c r="J424" i="11" s="1"/>
  <c r="C424" i="11"/>
  <c r="F423" i="11"/>
  <c r="E423" i="11"/>
  <c r="C423" i="11"/>
  <c r="G423" i="11" s="1"/>
  <c r="E422" i="11"/>
  <c r="F422" i="11" s="1"/>
  <c r="C422" i="11"/>
  <c r="K421" i="11"/>
  <c r="J421" i="11"/>
  <c r="E421" i="11"/>
  <c r="F421" i="11" s="1"/>
  <c r="C421" i="11"/>
  <c r="G421" i="11" s="1"/>
  <c r="K420" i="11"/>
  <c r="E420" i="11"/>
  <c r="F420" i="11" s="1"/>
  <c r="C420" i="11"/>
  <c r="K419" i="11"/>
  <c r="E419" i="11"/>
  <c r="F419" i="11" s="1"/>
  <c r="C419" i="11"/>
  <c r="K418" i="11"/>
  <c r="J418" i="11"/>
  <c r="G418" i="11"/>
  <c r="E418" i="11"/>
  <c r="F418" i="11" s="1"/>
  <c r="C418" i="11"/>
  <c r="J417" i="11"/>
  <c r="E417" i="11"/>
  <c r="F417" i="11" s="1"/>
  <c r="K417" i="11" s="1"/>
  <c r="C417" i="11"/>
  <c r="E416" i="11"/>
  <c r="F416" i="11" s="1"/>
  <c r="C416" i="11"/>
  <c r="K415" i="11"/>
  <c r="G415" i="11"/>
  <c r="E415" i="11"/>
  <c r="F415" i="11" s="1"/>
  <c r="J415" i="11" s="1"/>
  <c r="C415" i="11"/>
  <c r="J414" i="11"/>
  <c r="G414" i="11"/>
  <c r="E414" i="11"/>
  <c r="F414" i="11" s="1"/>
  <c r="K414" i="11" s="1"/>
  <c r="C414" i="11"/>
  <c r="E413" i="11"/>
  <c r="F413" i="11" s="1"/>
  <c r="C413" i="11"/>
  <c r="K412" i="11"/>
  <c r="J412" i="11"/>
  <c r="G412" i="11"/>
  <c r="E412" i="11"/>
  <c r="F412" i="11" s="1"/>
  <c r="C412" i="11"/>
  <c r="F411" i="11"/>
  <c r="E411" i="11"/>
  <c r="C411" i="11"/>
  <c r="E410" i="11"/>
  <c r="F410" i="11" s="1"/>
  <c r="C410" i="11"/>
  <c r="J409" i="11"/>
  <c r="E409" i="11"/>
  <c r="F409" i="11" s="1"/>
  <c r="K409" i="11" s="1"/>
  <c r="C409" i="11"/>
  <c r="G409" i="11" s="1"/>
  <c r="E408" i="11"/>
  <c r="F408" i="11" s="1"/>
  <c r="C408" i="11"/>
  <c r="E407" i="11"/>
  <c r="F407" i="11" s="1"/>
  <c r="C407" i="11"/>
  <c r="G407" i="11" s="1"/>
  <c r="E406" i="11"/>
  <c r="F406" i="11" s="1"/>
  <c r="C406" i="11"/>
  <c r="K405" i="11"/>
  <c r="E405" i="11"/>
  <c r="F405" i="11" s="1"/>
  <c r="J405" i="11" s="1"/>
  <c r="C405" i="11"/>
  <c r="G405" i="11" s="1"/>
  <c r="F404" i="11"/>
  <c r="E404" i="11"/>
  <c r="C404" i="11"/>
  <c r="K403" i="11"/>
  <c r="J403" i="11"/>
  <c r="E403" i="11"/>
  <c r="F403" i="11" s="1"/>
  <c r="C403" i="11"/>
  <c r="G403" i="11" s="1"/>
  <c r="K402" i="11"/>
  <c r="J402" i="11"/>
  <c r="F402" i="11"/>
  <c r="E402" i="11"/>
  <c r="C402" i="11"/>
  <c r="G402" i="11" s="1"/>
  <c r="E401" i="11"/>
  <c r="F401" i="11" s="1"/>
  <c r="C401" i="11"/>
  <c r="E400" i="11"/>
  <c r="F400" i="11" s="1"/>
  <c r="C400" i="11"/>
  <c r="K399" i="11"/>
  <c r="G399" i="11"/>
  <c r="F399" i="11"/>
  <c r="J399" i="11" s="1"/>
  <c r="E399" i="11"/>
  <c r="C399" i="11"/>
  <c r="J398" i="11"/>
  <c r="E398" i="11"/>
  <c r="F398" i="11" s="1"/>
  <c r="K398" i="11" s="1"/>
  <c r="C398" i="11"/>
  <c r="G398" i="11" s="1"/>
  <c r="E397" i="11"/>
  <c r="F397" i="11" s="1"/>
  <c r="C397" i="11"/>
  <c r="E396" i="11"/>
  <c r="F396" i="11" s="1"/>
  <c r="K396" i="11" s="1"/>
  <c r="C396" i="11"/>
  <c r="E395" i="11"/>
  <c r="F395" i="11" s="1"/>
  <c r="C395" i="11"/>
  <c r="E394" i="11"/>
  <c r="F394" i="11" s="1"/>
  <c r="C394" i="11"/>
  <c r="E393" i="11"/>
  <c r="F393" i="11" s="1"/>
  <c r="C393" i="11"/>
  <c r="G393" i="11" s="1"/>
  <c r="G392" i="11"/>
  <c r="F392" i="11"/>
  <c r="J392" i="11" s="1"/>
  <c r="E392" i="11"/>
  <c r="C392" i="11"/>
  <c r="J391" i="11"/>
  <c r="E391" i="11"/>
  <c r="F391" i="11" s="1"/>
  <c r="K391" i="11" s="1"/>
  <c r="C391" i="11"/>
  <c r="E390" i="11"/>
  <c r="F390" i="11" s="1"/>
  <c r="C390" i="11"/>
  <c r="E389" i="11"/>
  <c r="F389" i="11" s="1"/>
  <c r="C389" i="11"/>
  <c r="G389" i="11" s="1"/>
  <c r="K388" i="11"/>
  <c r="J388" i="11"/>
  <c r="E388" i="11"/>
  <c r="F388" i="11" s="1"/>
  <c r="C388" i="11"/>
  <c r="G388" i="11" s="1"/>
  <c r="F387" i="11"/>
  <c r="E387" i="11"/>
  <c r="C387" i="11"/>
  <c r="G387" i="11" s="1"/>
  <c r="K386" i="11"/>
  <c r="E386" i="11"/>
  <c r="F386" i="11" s="1"/>
  <c r="J386" i="11" s="1"/>
  <c r="C386" i="11"/>
  <c r="G386" i="11" s="1"/>
  <c r="E385" i="11"/>
  <c r="F385" i="11" s="1"/>
  <c r="C385" i="11"/>
  <c r="K384" i="11"/>
  <c r="F384" i="11"/>
  <c r="J384" i="11" s="1"/>
  <c r="E384" i="11"/>
  <c r="C384" i="11"/>
  <c r="G384" i="11" s="1"/>
  <c r="F383" i="11"/>
  <c r="E383" i="11"/>
  <c r="C383" i="11"/>
  <c r="E382" i="11"/>
  <c r="F382" i="11" s="1"/>
  <c r="J382" i="11" s="1"/>
  <c r="C382" i="11"/>
  <c r="F381" i="11"/>
  <c r="E381" i="11"/>
  <c r="C381" i="11"/>
  <c r="F380" i="11"/>
  <c r="E380" i="11"/>
  <c r="C380" i="11"/>
  <c r="E379" i="11"/>
  <c r="F379" i="11" s="1"/>
  <c r="K379" i="11" s="1"/>
  <c r="C379" i="11"/>
  <c r="K378" i="11"/>
  <c r="F378" i="11"/>
  <c r="J378" i="11" s="1"/>
  <c r="E378" i="11"/>
  <c r="C378" i="11"/>
  <c r="K377" i="11"/>
  <c r="F377" i="11"/>
  <c r="J377" i="11" s="1"/>
  <c r="E377" i="11"/>
  <c r="C377" i="11"/>
  <c r="G377" i="11" s="1"/>
  <c r="K376" i="11"/>
  <c r="J376" i="11"/>
  <c r="E376" i="11"/>
  <c r="F376" i="11" s="1"/>
  <c r="C376" i="11"/>
  <c r="G376" i="11" s="1"/>
  <c r="E375" i="11"/>
  <c r="F375" i="11" s="1"/>
  <c r="C375" i="11"/>
  <c r="E374" i="11"/>
  <c r="F374" i="11" s="1"/>
  <c r="J374" i="11" s="1"/>
  <c r="C374" i="11"/>
  <c r="E373" i="11"/>
  <c r="F373" i="11" s="1"/>
  <c r="C373" i="11"/>
  <c r="G372" i="11"/>
  <c r="E372" i="11"/>
  <c r="F372" i="11" s="1"/>
  <c r="C372" i="11"/>
  <c r="F371" i="11"/>
  <c r="E371" i="11"/>
  <c r="C371" i="11"/>
  <c r="J370" i="11"/>
  <c r="E370" i="11"/>
  <c r="F370" i="11" s="1"/>
  <c r="K370" i="11" s="1"/>
  <c r="C370" i="11"/>
  <c r="F369" i="11"/>
  <c r="E369" i="11"/>
  <c r="C369" i="11"/>
  <c r="G369" i="11" s="1"/>
  <c r="E368" i="11"/>
  <c r="F368" i="11" s="1"/>
  <c r="C368" i="11"/>
  <c r="K367" i="11"/>
  <c r="J367" i="11"/>
  <c r="G367" i="11"/>
  <c r="E367" i="11"/>
  <c r="F367" i="11" s="1"/>
  <c r="C367" i="11"/>
  <c r="E366" i="11"/>
  <c r="F366" i="11" s="1"/>
  <c r="C366" i="11"/>
  <c r="F365" i="11"/>
  <c r="K365" i="11" s="1"/>
  <c r="E365" i="11"/>
  <c r="C365" i="11"/>
  <c r="G365" i="11" s="1"/>
  <c r="K364" i="11"/>
  <c r="J364" i="11"/>
  <c r="G364" i="11"/>
  <c r="E364" i="11"/>
  <c r="F364" i="11" s="1"/>
  <c r="C364" i="11"/>
  <c r="J363" i="11"/>
  <c r="F363" i="11"/>
  <c r="K363" i="11" s="1"/>
  <c r="E363" i="11"/>
  <c r="C363" i="11"/>
  <c r="G363" i="11" s="1"/>
  <c r="E362" i="11"/>
  <c r="F362" i="11" s="1"/>
  <c r="C362" i="11"/>
  <c r="K361" i="11"/>
  <c r="J361" i="11"/>
  <c r="E361" i="11"/>
  <c r="F361" i="11" s="1"/>
  <c r="C361" i="11"/>
  <c r="G361" i="11" s="1"/>
  <c r="E360" i="11"/>
  <c r="F360" i="11" s="1"/>
  <c r="C360" i="11"/>
  <c r="E359" i="11"/>
  <c r="F359" i="11" s="1"/>
  <c r="C359" i="11"/>
  <c r="K358" i="11"/>
  <c r="J358" i="11"/>
  <c r="G358" i="11"/>
  <c r="E358" i="11"/>
  <c r="F358" i="11" s="1"/>
  <c r="C358" i="11"/>
  <c r="K357" i="11"/>
  <c r="F357" i="11"/>
  <c r="J357" i="11" s="1"/>
  <c r="E357" i="11"/>
  <c r="C357" i="11"/>
  <c r="K356" i="11"/>
  <c r="F356" i="11"/>
  <c r="J356" i="11" s="1"/>
  <c r="E356" i="11"/>
  <c r="C356" i="11"/>
  <c r="G356" i="11" s="1"/>
  <c r="K355" i="11"/>
  <c r="J355" i="11"/>
  <c r="E355" i="11"/>
  <c r="F355" i="11" s="1"/>
  <c r="C355" i="11"/>
  <c r="G355" i="11" s="1"/>
  <c r="F354" i="11"/>
  <c r="E354" i="11"/>
  <c r="C354" i="11"/>
  <c r="J353" i="11"/>
  <c r="F353" i="11"/>
  <c r="K353" i="11" s="1"/>
  <c r="E353" i="11"/>
  <c r="C353" i="11"/>
  <c r="K352" i="11"/>
  <c r="J352" i="11"/>
  <c r="E352" i="11"/>
  <c r="F352" i="11" s="1"/>
  <c r="C352" i="11"/>
  <c r="G352" i="11" s="1"/>
  <c r="F351" i="11"/>
  <c r="K351" i="11" s="1"/>
  <c r="E351" i="11"/>
  <c r="C351" i="11"/>
  <c r="G351" i="11" s="1"/>
  <c r="F350" i="11"/>
  <c r="K350" i="11" s="1"/>
  <c r="E350" i="11"/>
  <c r="C350" i="11"/>
  <c r="E349" i="11"/>
  <c r="F349" i="11" s="1"/>
  <c r="C349" i="11"/>
  <c r="F348" i="11"/>
  <c r="K348" i="11" s="1"/>
  <c r="E348" i="11"/>
  <c r="C348" i="11"/>
  <c r="F347" i="11"/>
  <c r="J347" i="11" s="1"/>
  <c r="E347" i="11"/>
  <c r="C347" i="11"/>
  <c r="G347" i="11" s="1"/>
  <c r="J346" i="11"/>
  <c r="E346" i="11"/>
  <c r="F346" i="11" s="1"/>
  <c r="K346" i="11" s="1"/>
  <c r="C346" i="11"/>
  <c r="G346" i="11" s="1"/>
  <c r="K345" i="11"/>
  <c r="E345" i="11"/>
  <c r="F345" i="11" s="1"/>
  <c r="J345" i="11" s="1"/>
  <c r="C345" i="11"/>
  <c r="G345" i="11" s="1"/>
  <c r="K344" i="11"/>
  <c r="F344" i="11"/>
  <c r="J344" i="11" s="1"/>
  <c r="E344" i="11"/>
  <c r="C344" i="11"/>
  <c r="E343" i="11"/>
  <c r="F343" i="11" s="1"/>
  <c r="K343" i="11" s="1"/>
  <c r="C343" i="11"/>
  <c r="G342" i="11"/>
  <c r="F342" i="11"/>
  <c r="E342" i="11"/>
  <c r="C342" i="11"/>
  <c r="K341" i="11"/>
  <c r="J341" i="11"/>
  <c r="G341" i="11"/>
  <c r="F341" i="11"/>
  <c r="E341" i="11"/>
  <c r="C341" i="11"/>
  <c r="K340" i="11"/>
  <c r="G340" i="11"/>
  <c r="E340" i="11"/>
  <c r="F340" i="11" s="1"/>
  <c r="J340" i="11" s="1"/>
  <c r="C340" i="11"/>
  <c r="F339" i="11"/>
  <c r="E339" i="11"/>
  <c r="C339" i="11"/>
  <c r="G339" i="11" s="1"/>
  <c r="J338" i="11"/>
  <c r="F338" i="11"/>
  <c r="K338" i="11" s="1"/>
  <c r="E338" i="11"/>
  <c r="C338" i="11"/>
  <c r="G338" i="11" s="1"/>
  <c r="K337" i="11"/>
  <c r="J337" i="11"/>
  <c r="E337" i="11"/>
  <c r="F337" i="11" s="1"/>
  <c r="C337" i="11"/>
  <c r="K336" i="11"/>
  <c r="F336" i="11"/>
  <c r="J336" i="11" s="1"/>
  <c r="E336" i="11"/>
  <c r="C336" i="11"/>
  <c r="E335" i="11"/>
  <c r="F335" i="11" s="1"/>
  <c r="C335" i="11"/>
  <c r="G335" i="11" s="1"/>
  <c r="K334" i="11"/>
  <c r="J334" i="11"/>
  <c r="E334" i="11"/>
  <c r="F334" i="11" s="1"/>
  <c r="C334" i="11"/>
  <c r="G334" i="11" s="1"/>
  <c r="J333" i="11"/>
  <c r="E333" i="11"/>
  <c r="F333" i="11" s="1"/>
  <c r="K333" i="11" s="1"/>
  <c r="C333" i="11"/>
  <c r="G333" i="11" s="1"/>
  <c r="K332" i="11"/>
  <c r="J332" i="11"/>
  <c r="F332" i="11"/>
  <c r="E332" i="11"/>
  <c r="C332" i="11"/>
  <c r="G332" i="11" s="1"/>
  <c r="G331" i="11"/>
  <c r="E331" i="11"/>
  <c r="F331" i="11" s="1"/>
  <c r="C331" i="11"/>
  <c r="K330" i="11"/>
  <c r="G330" i="11"/>
  <c r="F330" i="11"/>
  <c r="J330" i="11" s="1"/>
  <c r="E330" i="11"/>
  <c r="C330" i="11"/>
  <c r="K329" i="11"/>
  <c r="F329" i="11"/>
  <c r="J329" i="11" s="1"/>
  <c r="E329" i="11"/>
  <c r="C329" i="11"/>
  <c r="J328" i="11"/>
  <c r="E328" i="11"/>
  <c r="F328" i="11" s="1"/>
  <c r="K328" i="11" s="1"/>
  <c r="C328" i="11"/>
  <c r="G328" i="11" s="1"/>
  <c r="J327" i="11"/>
  <c r="F327" i="11"/>
  <c r="K327" i="11" s="1"/>
  <c r="E327" i="11"/>
  <c r="C327" i="11"/>
  <c r="F326" i="11"/>
  <c r="K326" i="11" s="1"/>
  <c r="E326" i="11"/>
  <c r="C326" i="11"/>
  <c r="G326" i="11" s="1"/>
  <c r="K325" i="11"/>
  <c r="E325" i="11"/>
  <c r="F325" i="11" s="1"/>
  <c r="J325" i="11" s="1"/>
  <c r="C325" i="11"/>
  <c r="G325" i="11" s="1"/>
  <c r="E324" i="11"/>
  <c r="F324" i="11" s="1"/>
  <c r="C324" i="11"/>
  <c r="J323" i="11"/>
  <c r="E323" i="11"/>
  <c r="F323" i="11" s="1"/>
  <c r="K323" i="11" s="1"/>
  <c r="C323" i="11"/>
  <c r="E322" i="11"/>
  <c r="F322" i="11" s="1"/>
  <c r="K322" i="11" s="1"/>
  <c r="C322" i="11"/>
  <c r="J321" i="11"/>
  <c r="F321" i="11"/>
  <c r="K321" i="11" s="1"/>
  <c r="E321" i="11"/>
  <c r="C321" i="11"/>
  <c r="E320" i="11"/>
  <c r="F320" i="11" s="1"/>
  <c r="C320" i="11"/>
  <c r="K319" i="11"/>
  <c r="J319" i="11"/>
  <c r="E319" i="11"/>
  <c r="F319" i="11" s="1"/>
  <c r="C319" i="11"/>
  <c r="G319" i="11" s="1"/>
  <c r="K318" i="11"/>
  <c r="J318" i="11"/>
  <c r="E318" i="11"/>
  <c r="F318" i="11" s="1"/>
  <c r="G318" i="11" s="1"/>
  <c r="C318" i="11"/>
  <c r="E317" i="11"/>
  <c r="F317" i="11" s="1"/>
  <c r="C317" i="11"/>
  <c r="G316" i="11"/>
  <c r="E316" i="11"/>
  <c r="F316" i="11" s="1"/>
  <c r="K316" i="11" s="1"/>
  <c r="C316" i="11"/>
  <c r="J315" i="11"/>
  <c r="F315" i="11"/>
  <c r="K315" i="11" s="1"/>
  <c r="E315" i="11"/>
  <c r="C315" i="11"/>
  <c r="E314" i="11"/>
  <c r="F314" i="11" s="1"/>
  <c r="K314" i="11" s="1"/>
  <c r="C314" i="11"/>
  <c r="K313" i="11"/>
  <c r="J313" i="11"/>
  <c r="G313" i="11"/>
  <c r="E313" i="11"/>
  <c r="F313" i="11" s="1"/>
  <c r="C313" i="11"/>
  <c r="E312" i="11"/>
  <c r="F312" i="11" s="1"/>
  <c r="C312" i="11"/>
  <c r="K311" i="11"/>
  <c r="G311" i="11"/>
  <c r="F311" i="11"/>
  <c r="J311" i="11" s="1"/>
  <c r="E311" i="11"/>
  <c r="C311" i="11"/>
  <c r="K310" i="11"/>
  <c r="E310" i="11"/>
  <c r="F310" i="11" s="1"/>
  <c r="J310" i="11" s="1"/>
  <c r="C310" i="11"/>
  <c r="G310" i="11" s="1"/>
  <c r="F309" i="11"/>
  <c r="E309" i="11"/>
  <c r="C309" i="11"/>
  <c r="G309" i="11" s="1"/>
  <c r="F308" i="11"/>
  <c r="E308" i="11"/>
  <c r="C308" i="11"/>
  <c r="E307" i="11"/>
  <c r="F307" i="11" s="1"/>
  <c r="C307" i="11"/>
  <c r="E306" i="11"/>
  <c r="F306" i="11" s="1"/>
  <c r="C306" i="11"/>
  <c r="G306" i="11" s="1"/>
  <c r="K305" i="11"/>
  <c r="G305" i="11"/>
  <c r="E305" i="11"/>
  <c r="F305" i="11" s="1"/>
  <c r="J305" i="11" s="1"/>
  <c r="C305" i="11"/>
  <c r="J304" i="11"/>
  <c r="E304" i="11"/>
  <c r="F304" i="11" s="1"/>
  <c r="K304" i="11" s="1"/>
  <c r="C304" i="11"/>
  <c r="K303" i="11"/>
  <c r="E303" i="11"/>
  <c r="F303" i="11" s="1"/>
  <c r="J303" i="11" s="1"/>
  <c r="C303" i="11"/>
  <c r="K302" i="11"/>
  <c r="F302" i="11"/>
  <c r="J302" i="11" s="1"/>
  <c r="E302" i="11"/>
  <c r="C302" i="11"/>
  <c r="G302" i="11" s="1"/>
  <c r="K301" i="11"/>
  <c r="G301" i="11"/>
  <c r="E301" i="11"/>
  <c r="F301" i="11" s="1"/>
  <c r="J301" i="11" s="1"/>
  <c r="C301" i="11"/>
  <c r="J300" i="11"/>
  <c r="F300" i="11"/>
  <c r="K300" i="11" s="1"/>
  <c r="E300" i="11"/>
  <c r="C300" i="11"/>
  <c r="G300" i="11" s="1"/>
  <c r="E299" i="11"/>
  <c r="F299" i="11" s="1"/>
  <c r="K299" i="11" s="1"/>
  <c r="C299" i="11"/>
  <c r="E298" i="11"/>
  <c r="F298" i="11" s="1"/>
  <c r="C298" i="11"/>
  <c r="E297" i="11"/>
  <c r="F297" i="11" s="1"/>
  <c r="C297" i="11"/>
  <c r="K296" i="11"/>
  <c r="J296" i="11"/>
  <c r="G296" i="11"/>
  <c r="F296" i="11"/>
  <c r="E296" i="11"/>
  <c r="C296" i="11"/>
  <c r="J295" i="11"/>
  <c r="E295" i="11"/>
  <c r="F295" i="11" s="1"/>
  <c r="K295" i="11" s="1"/>
  <c r="C295" i="11"/>
  <c r="G295" i="11" s="1"/>
  <c r="J294" i="11"/>
  <c r="G294" i="11"/>
  <c r="F294" i="11"/>
  <c r="K294" i="11" s="1"/>
  <c r="E294" i="11"/>
  <c r="C294" i="11"/>
  <c r="E293" i="11"/>
  <c r="F293" i="11" s="1"/>
  <c r="G293" i="11" s="1"/>
  <c r="C293" i="11"/>
  <c r="E292" i="11"/>
  <c r="F292" i="11" s="1"/>
  <c r="J292" i="11" s="1"/>
  <c r="C292" i="11"/>
  <c r="G291" i="11"/>
  <c r="F291" i="11"/>
  <c r="K291" i="11" s="1"/>
  <c r="E291" i="11"/>
  <c r="C291" i="11"/>
  <c r="K290" i="11"/>
  <c r="J290" i="11"/>
  <c r="G290" i="11"/>
  <c r="F290" i="11"/>
  <c r="E290" i="11"/>
  <c r="C290" i="11"/>
  <c r="J289" i="11"/>
  <c r="E289" i="11"/>
  <c r="F289" i="11" s="1"/>
  <c r="K289" i="11" s="1"/>
  <c r="C289" i="11"/>
  <c r="G289" i="11" s="1"/>
  <c r="E288" i="11"/>
  <c r="F288" i="11" s="1"/>
  <c r="C288" i="11"/>
  <c r="G287" i="11"/>
  <c r="F287" i="11"/>
  <c r="K287" i="11" s="1"/>
  <c r="E287" i="11"/>
  <c r="C287" i="11"/>
  <c r="K286" i="11"/>
  <c r="G286" i="11"/>
  <c r="E286" i="11"/>
  <c r="F286" i="11" s="1"/>
  <c r="J286" i="11" s="1"/>
  <c r="C286" i="11"/>
  <c r="K285" i="11"/>
  <c r="F285" i="11"/>
  <c r="J285" i="11" s="1"/>
  <c r="E285" i="11"/>
  <c r="C285" i="11"/>
  <c r="G285" i="11" s="1"/>
  <c r="E284" i="11"/>
  <c r="F284" i="11" s="1"/>
  <c r="C284" i="11"/>
  <c r="E283" i="11"/>
  <c r="F283" i="11" s="1"/>
  <c r="C283" i="11"/>
  <c r="E282" i="11"/>
  <c r="F282" i="11" s="1"/>
  <c r="C282" i="11"/>
  <c r="E281" i="11"/>
  <c r="F281" i="11" s="1"/>
  <c r="C281" i="11"/>
  <c r="G281" i="11" s="1"/>
  <c r="K280" i="11"/>
  <c r="J280" i="11"/>
  <c r="E280" i="11"/>
  <c r="F280" i="11" s="1"/>
  <c r="C280" i="11"/>
  <c r="G280" i="11" s="1"/>
  <c r="J279" i="11"/>
  <c r="E279" i="11"/>
  <c r="F279" i="11" s="1"/>
  <c r="K279" i="11" s="1"/>
  <c r="C279" i="11"/>
  <c r="G279" i="11" s="1"/>
  <c r="K278" i="11"/>
  <c r="J278" i="11"/>
  <c r="F278" i="11"/>
  <c r="E278" i="11"/>
  <c r="C278" i="11"/>
  <c r="G278" i="11" s="1"/>
  <c r="G277" i="11"/>
  <c r="E277" i="11"/>
  <c r="F277" i="11" s="1"/>
  <c r="C277" i="11"/>
  <c r="K276" i="11"/>
  <c r="G276" i="11"/>
  <c r="F276" i="11"/>
  <c r="J276" i="11" s="1"/>
  <c r="E276" i="11"/>
  <c r="C276" i="11"/>
  <c r="K275" i="11"/>
  <c r="J275" i="11"/>
  <c r="G275" i="11"/>
  <c r="F275" i="11"/>
  <c r="E275" i="11"/>
  <c r="C275" i="11"/>
  <c r="J274" i="11"/>
  <c r="E274" i="11"/>
  <c r="F274" i="11" s="1"/>
  <c r="K274" i="11" s="1"/>
  <c r="C274" i="11"/>
  <c r="G274" i="11" s="1"/>
  <c r="F273" i="11"/>
  <c r="K273" i="11" s="1"/>
  <c r="E273" i="11"/>
  <c r="C273" i="11"/>
  <c r="E272" i="11"/>
  <c r="F272" i="11" s="1"/>
  <c r="G272" i="11" s="1"/>
  <c r="C272" i="11"/>
  <c r="K271" i="11"/>
  <c r="E271" i="11"/>
  <c r="F271" i="11" s="1"/>
  <c r="J271" i="11" s="1"/>
  <c r="C271" i="11"/>
  <c r="G271" i="11" s="1"/>
  <c r="E270" i="11"/>
  <c r="F270" i="11" s="1"/>
  <c r="C270" i="11"/>
  <c r="F269" i="11"/>
  <c r="E269" i="11"/>
  <c r="C269" i="11"/>
  <c r="E268" i="11"/>
  <c r="F268" i="11" s="1"/>
  <c r="C268" i="11"/>
  <c r="J267" i="11"/>
  <c r="F267" i="11"/>
  <c r="K267" i="11" s="1"/>
  <c r="E267" i="11"/>
  <c r="C267" i="11"/>
  <c r="E266" i="11"/>
  <c r="F266" i="11" s="1"/>
  <c r="C266" i="11"/>
  <c r="G265" i="11"/>
  <c r="E265" i="11"/>
  <c r="F265" i="11" s="1"/>
  <c r="C265" i="11"/>
  <c r="K264" i="11"/>
  <c r="J264" i="11"/>
  <c r="G264" i="11"/>
  <c r="E264" i="11"/>
  <c r="F264" i="11" s="1"/>
  <c r="C264" i="11"/>
  <c r="E263" i="11"/>
  <c r="F263" i="11" s="1"/>
  <c r="K263" i="11" s="1"/>
  <c r="C263" i="11"/>
  <c r="G263" i="11" s="1"/>
  <c r="E262" i="11"/>
  <c r="F262" i="11" s="1"/>
  <c r="C262" i="11"/>
  <c r="G261" i="11"/>
  <c r="F261" i="11"/>
  <c r="E261" i="11"/>
  <c r="C261" i="11"/>
  <c r="E260" i="11"/>
  <c r="F260" i="11" s="1"/>
  <c r="K260" i="11" s="1"/>
  <c r="C260" i="11"/>
  <c r="G260" i="11" s="1"/>
  <c r="G259" i="11"/>
  <c r="E259" i="11"/>
  <c r="F259" i="11" s="1"/>
  <c r="C259" i="11"/>
  <c r="J258" i="11"/>
  <c r="F258" i="11"/>
  <c r="K258" i="11" s="1"/>
  <c r="E258" i="11"/>
  <c r="C258" i="11"/>
  <c r="F257" i="11"/>
  <c r="J257" i="11" s="1"/>
  <c r="E257" i="11"/>
  <c r="C257" i="11"/>
  <c r="K256" i="11"/>
  <c r="J256" i="11"/>
  <c r="E256" i="11"/>
  <c r="F256" i="11" s="1"/>
  <c r="C256" i="11"/>
  <c r="G256" i="11" s="1"/>
  <c r="E255" i="11"/>
  <c r="F255" i="11" s="1"/>
  <c r="C255" i="11"/>
  <c r="E254" i="11"/>
  <c r="F254" i="11" s="1"/>
  <c r="C254" i="11"/>
  <c r="K253" i="11"/>
  <c r="E253" i="11"/>
  <c r="F253" i="11" s="1"/>
  <c r="J253" i="11" s="1"/>
  <c r="C253" i="11"/>
  <c r="G253" i="11" s="1"/>
  <c r="G252" i="11"/>
  <c r="F252" i="11"/>
  <c r="E252" i="11"/>
  <c r="C252" i="11"/>
  <c r="K251" i="11"/>
  <c r="G251" i="11"/>
  <c r="E251" i="11"/>
  <c r="F251" i="11" s="1"/>
  <c r="J251" i="11" s="1"/>
  <c r="C251" i="11"/>
  <c r="J250" i="11"/>
  <c r="G250" i="11"/>
  <c r="E250" i="11"/>
  <c r="F250" i="11" s="1"/>
  <c r="K250" i="11" s="1"/>
  <c r="C250" i="11"/>
  <c r="F249" i="11"/>
  <c r="E249" i="11"/>
  <c r="C249" i="11"/>
  <c r="F248" i="11"/>
  <c r="E248" i="11"/>
  <c r="C248" i="11"/>
  <c r="E247" i="11"/>
  <c r="F247" i="11" s="1"/>
  <c r="C247" i="11"/>
  <c r="K246" i="11"/>
  <c r="E246" i="11"/>
  <c r="F246" i="11" s="1"/>
  <c r="J246" i="11" s="1"/>
  <c r="C246" i="11"/>
  <c r="K245" i="11"/>
  <c r="E245" i="11"/>
  <c r="F245" i="11" s="1"/>
  <c r="C245" i="11"/>
  <c r="E244" i="11"/>
  <c r="F244" i="11" s="1"/>
  <c r="K244" i="11" s="1"/>
  <c r="C244" i="11"/>
  <c r="G244" i="11" s="1"/>
  <c r="E243" i="11"/>
  <c r="F243" i="11" s="1"/>
  <c r="K243" i="11" s="1"/>
  <c r="C243" i="11"/>
  <c r="F242" i="11"/>
  <c r="E242" i="11"/>
  <c r="C242" i="11"/>
  <c r="J241" i="11"/>
  <c r="G241" i="11"/>
  <c r="E241" i="11"/>
  <c r="F241" i="11" s="1"/>
  <c r="K241" i="11" s="1"/>
  <c r="C241" i="11"/>
  <c r="K240" i="11"/>
  <c r="E240" i="11"/>
  <c r="F240" i="11" s="1"/>
  <c r="J240" i="11" s="1"/>
  <c r="C240" i="11"/>
  <c r="K239" i="11"/>
  <c r="J239" i="11"/>
  <c r="F239" i="11"/>
  <c r="G239" i="11" s="1"/>
  <c r="E239" i="11"/>
  <c r="C239" i="11"/>
  <c r="E238" i="11"/>
  <c r="F238" i="11" s="1"/>
  <c r="C238" i="11"/>
  <c r="J237" i="11"/>
  <c r="F237" i="11"/>
  <c r="K237" i="11" s="1"/>
  <c r="E237" i="11"/>
  <c r="C237" i="11"/>
  <c r="G237" i="11" s="1"/>
  <c r="F236" i="11"/>
  <c r="E236" i="11"/>
  <c r="C236" i="11"/>
  <c r="E235" i="11"/>
  <c r="F235" i="11" s="1"/>
  <c r="C235" i="11"/>
  <c r="G234" i="11"/>
  <c r="F234" i="11"/>
  <c r="E234" i="11"/>
  <c r="C234" i="11"/>
  <c r="J233" i="11"/>
  <c r="F233" i="11"/>
  <c r="K233" i="11" s="1"/>
  <c r="E233" i="11"/>
  <c r="C233" i="11"/>
  <c r="G233" i="11" s="1"/>
  <c r="K232" i="11"/>
  <c r="G232" i="11"/>
  <c r="E232" i="11"/>
  <c r="F232" i="11" s="1"/>
  <c r="J232" i="11" s="1"/>
  <c r="C232" i="11"/>
  <c r="G231" i="11"/>
  <c r="E231" i="11"/>
  <c r="F231" i="11" s="1"/>
  <c r="C231" i="11"/>
  <c r="J230" i="11"/>
  <c r="G230" i="11"/>
  <c r="F230" i="11"/>
  <c r="K230" i="11" s="1"/>
  <c r="E230" i="11"/>
  <c r="C230" i="11"/>
  <c r="K229" i="11"/>
  <c r="E229" i="11"/>
  <c r="F229" i="11" s="1"/>
  <c r="J229" i="11" s="1"/>
  <c r="C229" i="11"/>
  <c r="K228" i="11"/>
  <c r="F228" i="11"/>
  <c r="J228" i="11" s="1"/>
  <c r="E228" i="11"/>
  <c r="C228" i="11"/>
  <c r="G228" i="11" s="1"/>
  <c r="F227" i="11"/>
  <c r="E227" i="11"/>
  <c r="C227" i="11"/>
  <c r="K226" i="11"/>
  <c r="J226" i="11"/>
  <c r="G226" i="11"/>
  <c r="E226" i="11"/>
  <c r="F226" i="11" s="1"/>
  <c r="C226" i="11"/>
  <c r="J225" i="11"/>
  <c r="G225" i="11"/>
  <c r="E225" i="11"/>
  <c r="F225" i="11" s="1"/>
  <c r="K225" i="11" s="1"/>
  <c r="C225" i="11"/>
  <c r="E224" i="11"/>
  <c r="F224" i="11" s="1"/>
  <c r="C224" i="11"/>
  <c r="E223" i="11"/>
  <c r="F223" i="11" s="1"/>
  <c r="C223" i="11"/>
  <c r="F222" i="11"/>
  <c r="E222" i="11"/>
  <c r="C222" i="11"/>
  <c r="E221" i="11"/>
  <c r="F221" i="11" s="1"/>
  <c r="C221" i="11"/>
  <c r="J220" i="11"/>
  <c r="E220" i="11"/>
  <c r="F220" i="11" s="1"/>
  <c r="K220" i="11" s="1"/>
  <c r="C220" i="11"/>
  <c r="G220" i="11" s="1"/>
  <c r="E219" i="11"/>
  <c r="F219" i="11" s="1"/>
  <c r="C219" i="11"/>
  <c r="K218" i="11"/>
  <c r="J218" i="11"/>
  <c r="G218" i="11"/>
  <c r="F218" i="11"/>
  <c r="E218" i="11"/>
  <c r="C218" i="11"/>
  <c r="J217" i="11"/>
  <c r="E217" i="11"/>
  <c r="F217" i="11" s="1"/>
  <c r="K217" i="11" s="1"/>
  <c r="C217" i="11"/>
  <c r="G217" i="11" s="1"/>
  <c r="E216" i="11"/>
  <c r="F216" i="11" s="1"/>
  <c r="C216" i="11"/>
  <c r="E215" i="11"/>
  <c r="F215" i="11" s="1"/>
  <c r="J215" i="11" s="1"/>
  <c r="C215" i="11"/>
  <c r="F214" i="11"/>
  <c r="E214" i="11"/>
  <c r="C214" i="11"/>
  <c r="J213" i="11"/>
  <c r="F213" i="11"/>
  <c r="K213" i="11" s="1"/>
  <c r="E213" i="11"/>
  <c r="C213" i="11"/>
  <c r="J212" i="11"/>
  <c r="F212" i="11"/>
  <c r="K212" i="11" s="1"/>
  <c r="E212" i="11"/>
  <c r="C212" i="11"/>
  <c r="G212" i="11" s="1"/>
  <c r="K211" i="11"/>
  <c r="J211" i="11"/>
  <c r="F211" i="11"/>
  <c r="E211" i="11"/>
  <c r="C211" i="11"/>
  <c r="G211" i="11" s="1"/>
  <c r="E210" i="11"/>
  <c r="F210" i="11" s="1"/>
  <c r="C210" i="11"/>
  <c r="J209" i="11"/>
  <c r="G209" i="11"/>
  <c r="F209" i="11"/>
  <c r="K209" i="11" s="1"/>
  <c r="E209" i="11"/>
  <c r="C209" i="11"/>
  <c r="K208" i="11"/>
  <c r="J208" i="11"/>
  <c r="G208" i="11"/>
  <c r="F208" i="11"/>
  <c r="E208" i="11"/>
  <c r="C208" i="11"/>
  <c r="F207" i="11"/>
  <c r="E207" i="11"/>
  <c r="C207" i="11"/>
  <c r="E206" i="11"/>
  <c r="F206" i="11" s="1"/>
  <c r="K206" i="11" s="1"/>
  <c r="C206" i="11"/>
  <c r="K205" i="11"/>
  <c r="F205" i="11"/>
  <c r="J205" i="11" s="1"/>
  <c r="E205" i="11"/>
  <c r="C205" i="11"/>
  <c r="G205" i="11" s="1"/>
  <c r="F204" i="11"/>
  <c r="K204" i="11" s="1"/>
  <c r="E204" i="11"/>
  <c r="C204" i="11"/>
  <c r="G204" i="11" s="1"/>
  <c r="E203" i="11"/>
  <c r="F203" i="11" s="1"/>
  <c r="C203" i="11"/>
  <c r="E202" i="11"/>
  <c r="F202" i="11" s="1"/>
  <c r="C202" i="11"/>
  <c r="F201" i="11"/>
  <c r="K201" i="11" s="1"/>
  <c r="E201" i="11"/>
  <c r="C201" i="11"/>
  <c r="J200" i="11"/>
  <c r="E200" i="11"/>
  <c r="F200" i="11" s="1"/>
  <c r="K200" i="11" s="1"/>
  <c r="C200" i="11"/>
  <c r="G200" i="11" s="1"/>
  <c r="F199" i="11"/>
  <c r="E199" i="11"/>
  <c r="C199" i="11"/>
  <c r="E198" i="11"/>
  <c r="F198" i="11" s="1"/>
  <c r="C198" i="11"/>
  <c r="G198" i="11" s="1"/>
  <c r="J197" i="11"/>
  <c r="F197" i="11"/>
  <c r="E197" i="11"/>
  <c r="C197" i="11"/>
  <c r="F196" i="11"/>
  <c r="E196" i="11"/>
  <c r="C196" i="11"/>
  <c r="G196" i="11" s="1"/>
  <c r="F195" i="11"/>
  <c r="E195" i="11"/>
  <c r="C195" i="11"/>
  <c r="F194" i="11"/>
  <c r="E194" i="11"/>
  <c r="C194" i="11"/>
  <c r="E193" i="11"/>
  <c r="F193" i="11" s="1"/>
  <c r="C193" i="11"/>
  <c r="F192" i="11"/>
  <c r="E192" i="11"/>
  <c r="C192" i="11"/>
  <c r="G191" i="11"/>
  <c r="E191" i="11"/>
  <c r="F191" i="11" s="1"/>
  <c r="K191" i="11" s="1"/>
  <c r="C191" i="11"/>
  <c r="F190" i="11"/>
  <c r="E190" i="11"/>
  <c r="C190" i="11"/>
  <c r="F189" i="11"/>
  <c r="K189" i="11" s="1"/>
  <c r="E189" i="11"/>
  <c r="C189" i="11"/>
  <c r="G189" i="11" s="1"/>
  <c r="J188" i="11"/>
  <c r="F188" i="11"/>
  <c r="K188" i="11" s="1"/>
  <c r="E188" i="11"/>
  <c r="C188" i="11"/>
  <c r="G188" i="11" s="1"/>
  <c r="J187" i="11"/>
  <c r="E187" i="11"/>
  <c r="F187" i="11" s="1"/>
  <c r="K187" i="11" s="1"/>
  <c r="C187" i="11"/>
  <c r="G186" i="11"/>
  <c r="F186" i="11"/>
  <c r="E186" i="11"/>
  <c r="C186" i="11"/>
  <c r="J185" i="11"/>
  <c r="F185" i="11"/>
  <c r="K185" i="11" s="1"/>
  <c r="E185" i="11"/>
  <c r="C185" i="11"/>
  <c r="E184" i="11"/>
  <c r="F184" i="11" s="1"/>
  <c r="J184" i="11" s="1"/>
  <c r="C184" i="11"/>
  <c r="G184" i="11" s="1"/>
  <c r="J183" i="11"/>
  <c r="G183" i="11"/>
  <c r="F183" i="11"/>
  <c r="K183" i="11" s="1"/>
  <c r="E183" i="11"/>
  <c r="C183" i="11"/>
  <c r="K182" i="11"/>
  <c r="E182" i="11"/>
  <c r="F182" i="11" s="1"/>
  <c r="C182" i="11"/>
  <c r="J181" i="11"/>
  <c r="F181" i="11"/>
  <c r="E181" i="11"/>
  <c r="C181" i="11"/>
  <c r="E180" i="11"/>
  <c r="F180" i="11" s="1"/>
  <c r="C180" i="11"/>
  <c r="G180" i="11" s="1"/>
  <c r="F179" i="11"/>
  <c r="E179" i="11"/>
  <c r="C179" i="11"/>
  <c r="K178" i="11"/>
  <c r="G178" i="11"/>
  <c r="E178" i="11"/>
  <c r="F178" i="11" s="1"/>
  <c r="J178" i="11" s="1"/>
  <c r="C178" i="11"/>
  <c r="F177" i="11"/>
  <c r="E177" i="11"/>
  <c r="C177" i="11"/>
  <c r="F176" i="11"/>
  <c r="K176" i="11" s="1"/>
  <c r="E176" i="11"/>
  <c r="C176" i="11"/>
  <c r="K175" i="11"/>
  <c r="J175" i="11"/>
  <c r="F175" i="11"/>
  <c r="E175" i="11"/>
  <c r="C175" i="11"/>
  <c r="F174" i="11"/>
  <c r="E174" i="11"/>
  <c r="C174" i="11"/>
  <c r="E173" i="11"/>
  <c r="F173" i="11" s="1"/>
  <c r="K173" i="11" s="1"/>
  <c r="C173" i="11"/>
  <c r="K172" i="11"/>
  <c r="J172" i="11"/>
  <c r="G172" i="11"/>
  <c r="E172" i="11"/>
  <c r="F172" i="11" s="1"/>
  <c r="C172" i="11"/>
  <c r="J171" i="11"/>
  <c r="E171" i="11"/>
  <c r="F171" i="11" s="1"/>
  <c r="K171" i="11" s="1"/>
  <c r="C171" i="11"/>
  <c r="J170" i="11"/>
  <c r="F170" i="11"/>
  <c r="K170" i="11" s="1"/>
  <c r="E170" i="11"/>
  <c r="C170" i="11"/>
  <c r="G170" i="11" s="1"/>
  <c r="F169" i="11"/>
  <c r="E169" i="11"/>
  <c r="C169" i="11"/>
  <c r="G169" i="11" s="1"/>
  <c r="E168" i="11"/>
  <c r="F168" i="11" s="1"/>
  <c r="C168" i="11"/>
  <c r="G168" i="11" s="1"/>
  <c r="K167" i="11"/>
  <c r="E167" i="11"/>
  <c r="F167" i="11" s="1"/>
  <c r="C167" i="11"/>
  <c r="G166" i="11"/>
  <c r="F166" i="11"/>
  <c r="K166" i="11" s="1"/>
  <c r="E166" i="11"/>
  <c r="C166" i="11"/>
  <c r="F165" i="11"/>
  <c r="E165" i="11"/>
  <c r="C165" i="11"/>
  <c r="J164" i="11"/>
  <c r="G164" i="11"/>
  <c r="F164" i="11"/>
  <c r="K164" i="11" s="1"/>
  <c r="E164" i="11"/>
  <c r="C164" i="11"/>
  <c r="E163" i="11"/>
  <c r="F163" i="11" s="1"/>
  <c r="C163" i="11"/>
  <c r="G163" i="11" s="1"/>
  <c r="E162" i="11"/>
  <c r="F162" i="11" s="1"/>
  <c r="C162" i="11"/>
  <c r="J161" i="11"/>
  <c r="F161" i="11"/>
  <c r="K161" i="11" s="1"/>
  <c r="E161" i="11"/>
  <c r="C161" i="11"/>
  <c r="G161" i="11" s="1"/>
  <c r="E160" i="11"/>
  <c r="F160" i="11" s="1"/>
  <c r="C160" i="11"/>
  <c r="J159" i="11"/>
  <c r="F159" i="11"/>
  <c r="K159" i="11" s="1"/>
  <c r="E159" i="11"/>
  <c r="C159" i="11"/>
  <c r="G159" i="11" s="1"/>
  <c r="E158" i="11"/>
  <c r="F158" i="11" s="1"/>
  <c r="C158" i="11"/>
  <c r="G158" i="11" s="1"/>
  <c r="F157" i="11"/>
  <c r="J157" i="11" s="1"/>
  <c r="E157" i="11"/>
  <c r="C157" i="11"/>
  <c r="E156" i="11"/>
  <c r="F156" i="11" s="1"/>
  <c r="K156" i="11" s="1"/>
  <c r="C156" i="11"/>
  <c r="E155" i="11"/>
  <c r="F155" i="11" s="1"/>
  <c r="C155" i="11"/>
  <c r="E154" i="11"/>
  <c r="F154" i="11" s="1"/>
  <c r="C154" i="11"/>
  <c r="F153" i="11"/>
  <c r="E153" i="11"/>
  <c r="C153" i="11"/>
  <c r="E152" i="11"/>
  <c r="F152" i="11" s="1"/>
  <c r="K152" i="11" s="1"/>
  <c r="C152" i="11"/>
  <c r="G151" i="11"/>
  <c r="F151" i="11"/>
  <c r="K151" i="11" s="1"/>
  <c r="E151" i="11"/>
  <c r="C151" i="11"/>
  <c r="G150" i="11"/>
  <c r="F150" i="11"/>
  <c r="K150" i="11" s="1"/>
  <c r="E150" i="11"/>
  <c r="C150" i="11"/>
  <c r="K149" i="11"/>
  <c r="G149" i="11"/>
  <c r="E149" i="11"/>
  <c r="F149" i="11" s="1"/>
  <c r="J149" i="11" s="1"/>
  <c r="C149" i="11"/>
  <c r="J148" i="11"/>
  <c r="F148" i="11"/>
  <c r="K148" i="11" s="1"/>
  <c r="E148" i="11"/>
  <c r="C148" i="11"/>
  <c r="G148" i="11" s="1"/>
  <c r="E147" i="11"/>
  <c r="F147" i="11" s="1"/>
  <c r="C147" i="11"/>
  <c r="J146" i="11"/>
  <c r="F146" i="11"/>
  <c r="E146" i="11"/>
  <c r="C146" i="11"/>
  <c r="K145" i="11"/>
  <c r="E145" i="11"/>
  <c r="F145" i="11" s="1"/>
  <c r="C145" i="11"/>
  <c r="F144" i="11"/>
  <c r="E144" i="11"/>
  <c r="C144" i="11"/>
  <c r="G144" i="11" s="1"/>
  <c r="G143" i="11"/>
  <c r="E143" i="11"/>
  <c r="F143" i="11" s="1"/>
  <c r="C143" i="11"/>
  <c r="E142" i="11"/>
  <c r="F142" i="11" s="1"/>
  <c r="C142" i="11"/>
  <c r="G142" i="11" s="1"/>
  <c r="F141" i="11"/>
  <c r="K141" i="11" s="1"/>
  <c r="E141" i="11"/>
  <c r="C141" i="11"/>
  <c r="G141" i="11" s="1"/>
  <c r="J140" i="11"/>
  <c r="F140" i="11"/>
  <c r="K140" i="11" s="1"/>
  <c r="E140" i="11"/>
  <c r="C140" i="11"/>
  <c r="G140" i="11" s="1"/>
  <c r="F139" i="11"/>
  <c r="E139" i="11"/>
  <c r="C139" i="11"/>
  <c r="G138" i="11"/>
  <c r="F138" i="11"/>
  <c r="E138" i="11"/>
  <c r="C138" i="11"/>
  <c r="J137" i="11"/>
  <c r="E137" i="11"/>
  <c r="F137" i="11" s="1"/>
  <c r="K137" i="11" s="1"/>
  <c r="C137" i="11"/>
  <c r="K136" i="11"/>
  <c r="F136" i="11"/>
  <c r="J136" i="11" s="1"/>
  <c r="E136" i="11"/>
  <c r="C136" i="11"/>
  <c r="G136" i="11" s="1"/>
  <c r="J135" i="11"/>
  <c r="F135" i="11"/>
  <c r="K135" i="11" s="1"/>
  <c r="E135" i="11"/>
  <c r="C135" i="11"/>
  <c r="K134" i="11"/>
  <c r="J134" i="11"/>
  <c r="G134" i="11"/>
  <c r="F134" i="11"/>
  <c r="E134" i="11"/>
  <c r="C134" i="11"/>
  <c r="E133" i="11"/>
  <c r="F133" i="11" s="1"/>
  <c r="K133" i="11" s="1"/>
  <c r="C133" i="11"/>
  <c r="E132" i="11"/>
  <c r="F132" i="11" s="1"/>
  <c r="C132" i="11"/>
  <c r="K131" i="11"/>
  <c r="J131" i="11"/>
  <c r="E131" i="11"/>
  <c r="F131" i="11" s="1"/>
  <c r="G131" i="11" s="1"/>
  <c r="C131" i="11"/>
  <c r="K130" i="11"/>
  <c r="E130" i="11"/>
  <c r="F130" i="11" s="1"/>
  <c r="J130" i="11" s="1"/>
  <c r="C130" i="11"/>
  <c r="G130" i="11" s="1"/>
  <c r="E129" i="11"/>
  <c r="F129" i="11" s="1"/>
  <c r="C129" i="11"/>
  <c r="G129" i="11" s="1"/>
  <c r="F128" i="11"/>
  <c r="E128" i="11"/>
  <c r="C128" i="11"/>
  <c r="F127" i="11"/>
  <c r="E127" i="11"/>
  <c r="C127" i="11"/>
  <c r="F126" i="11"/>
  <c r="K126" i="11" s="1"/>
  <c r="E126" i="11"/>
  <c r="C126" i="11"/>
  <c r="G126" i="11" s="1"/>
  <c r="J125" i="11"/>
  <c r="E125" i="11"/>
  <c r="F125" i="11" s="1"/>
  <c r="K125" i="11" s="1"/>
  <c r="C125" i="11"/>
  <c r="K124" i="11"/>
  <c r="G124" i="11"/>
  <c r="E124" i="11"/>
  <c r="F124" i="11" s="1"/>
  <c r="J124" i="11" s="1"/>
  <c r="C124" i="11"/>
  <c r="F123" i="11"/>
  <c r="E123" i="11"/>
  <c r="C123" i="11"/>
  <c r="J122" i="11"/>
  <c r="F122" i="11"/>
  <c r="K122" i="11" s="1"/>
  <c r="E122" i="11"/>
  <c r="C122" i="11"/>
  <c r="G122" i="11" s="1"/>
  <c r="E121" i="11"/>
  <c r="F121" i="11" s="1"/>
  <c r="C121" i="11"/>
  <c r="F120" i="11"/>
  <c r="E120" i="11"/>
  <c r="C120" i="11"/>
  <c r="J119" i="11"/>
  <c r="E119" i="11"/>
  <c r="F119" i="11" s="1"/>
  <c r="G119" i="11" s="1"/>
  <c r="C119" i="11"/>
  <c r="E118" i="11"/>
  <c r="F118" i="11" s="1"/>
  <c r="C118" i="11"/>
  <c r="G118" i="11" s="1"/>
  <c r="E117" i="11"/>
  <c r="F117" i="11" s="1"/>
  <c r="K117" i="11" s="1"/>
  <c r="C117" i="11"/>
  <c r="G117" i="11" s="1"/>
  <c r="J116" i="11"/>
  <c r="E116" i="11"/>
  <c r="F116" i="11" s="1"/>
  <c r="K116" i="11" s="1"/>
  <c r="C116" i="11"/>
  <c r="G116" i="11" s="1"/>
  <c r="K115" i="11"/>
  <c r="F115" i="11"/>
  <c r="J115" i="11" s="1"/>
  <c r="E115" i="11"/>
  <c r="C115" i="11"/>
  <c r="G115" i="11" s="1"/>
  <c r="G114" i="11"/>
  <c r="E114" i="11"/>
  <c r="F114" i="11" s="1"/>
  <c r="K114" i="11" s="1"/>
  <c r="C114" i="11"/>
  <c r="F113" i="11"/>
  <c r="K113" i="11" s="1"/>
  <c r="E113" i="11"/>
  <c r="C113" i="11"/>
  <c r="E112" i="11"/>
  <c r="F112" i="11" s="1"/>
  <c r="C112" i="11"/>
  <c r="J111" i="11"/>
  <c r="G111" i="11"/>
  <c r="F111" i="11"/>
  <c r="K111" i="11" s="1"/>
  <c r="E111" i="11"/>
  <c r="C111" i="11"/>
  <c r="G110" i="11"/>
  <c r="F110" i="11"/>
  <c r="E110" i="11"/>
  <c r="C110" i="11"/>
  <c r="J109" i="11"/>
  <c r="G109" i="11"/>
  <c r="F109" i="11"/>
  <c r="K109" i="11" s="1"/>
  <c r="E109" i="11"/>
  <c r="C109" i="11"/>
  <c r="E108" i="11"/>
  <c r="F108" i="11" s="1"/>
  <c r="C108" i="11"/>
  <c r="E107" i="11"/>
  <c r="F107" i="11" s="1"/>
  <c r="K107" i="11" s="1"/>
  <c r="C107" i="11"/>
  <c r="E106" i="11"/>
  <c r="F106" i="11" s="1"/>
  <c r="K106" i="11" s="1"/>
  <c r="C106" i="11"/>
  <c r="E105" i="11"/>
  <c r="F105" i="11" s="1"/>
  <c r="C105" i="11"/>
  <c r="F104" i="11"/>
  <c r="E104" i="11"/>
  <c r="C104" i="11"/>
  <c r="G104" i="11" s="1"/>
  <c r="E103" i="11"/>
  <c r="F103" i="11" s="1"/>
  <c r="C103" i="11"/>
  <c r="E102" i="11"/>
  <c r="F102" i="11" s="1"/>
  <c r="C102" i="11"/>
  <c r="G102" i="11" s="1"/>
  <c r="E101" i="11"/>
  <c r="F101" i="11" s="1"/>
  <c r="C101" i="11"/>
  <c r="F100" i="11"/>
  <c r="E100" i="11"/>
  <c r="C100" i="11"/>
  <c r="G99" i="11"/>
  <c r="F99" i="11"/>
  <c r="E99" i="11"/>
  <c r="C99" i="11"/>
  <c r="J98" i="11"/>
  <c r="E98" i="11"/>
  <c r="F98" i="11" s="1"/>
  <c r="K98" i="11" s="1"/>
  <c r="C98" i="11"/>
  <c r="E97" i="11"/>
  <c r="F97" i="11" s="1"/>
  <c r="C97" i="11"/>
  <c r="J96" i="11"/>
  <c r="E96" i="11"/>
  <c r="F96" i="11" s="1"/>
  <c r="C96" i="11"/>
  <c r="K95" i="11"/>
  <c r="J95" i="11"/>
  <c r="E95" i="11"/>
  <c r="F95" i="11" s="1"/>
  <c r="C95" i="11"/>
  <c r="G95" i="11" s="1"/>
  <c r="K94" i="11"/>
  <c r="E94" i="11"/>
  <c r="F94" i="11" s="1"/>
  <c r="C94" i="11"/>
  <c r="F93" i="11"/>
  <c r="E93" i="11"/>
  <c r="C93" i="11"/>
  <c r="G92" i="11"/>
  <c r="F92" i="11"/>
  <c r="E92" i="11"/>
  <c r="C92" i="11"/>
  <c r="J91" i="11"/>
  <c r="G91" i="11"/>
  <c r="F91" i="11"/>
  <c r="K91" i="11" s="1"/>
  <c r="E91" i="11"/>
  <c r="C91" i="11"/>
  <c r="J90" i="11"/>
  <c r="F90" i="11"/>
  <c r="K90" i="11" s="1"/>
  <c r="E90" i="11"/>
  <c r="C90" i="11"/>
  <c r="G90" i="11" s="1"/>
  <c r="E89" i="11"/>
  <c r="F89" i="11" s="1"/>
  <c r="C89" i="11"/>
  <c r="J88" i="11"/>
  <c r="E88" i="11"/>
  <c r="F88" i="11" s="1"/>
  <c r="K88" i="11" s="1"/>
  <c r="C88" i="11"/>
  <c r="G88" i="11" s="1"/>
  <c r="E87" i="11"/>
  <c r="F87" i="11" s="1"/>
  <c r="C87" i="11"/>
  <c r="F86" i="11"/>
  <c r="E86" i="11"/>
  <c r="C86" i="11"/>
  <c r="F85" i="11"/>
  <c r="E85" i="11"/>
  <c r="C85" i="11"/>
  <c r="G85" i="11" s="1"/>
  <c r="F84" i="11"/>
  <c r="E84" i="11"/>
  <c r="C84" i="11"/>
  <c r="K83" i="11"/>
  <c r="J83" i="11"/>
  <c r="G83" i="11"/>
  <c r="E83" i="11"/>
  <c r="F83" i="11" s="1"/>
  <c r="C83" i="11"/>
  <c r="F82" i="11"/>
  <c r="E82" i="11"/>
  <c r="C82" i="11"/>
  <c r="E81" i="11"/>
  <c r="F81" i="11" s="1"/>
  <c r="C81" i="11"/>
  <c r="J80" i="11"/>
  <c r="G80" i="11"/>
  <c r="F80" i="11"/>
  <c r="K80" i="11" s="1"/>
  <c r="E80" i="11"/>
  <c r="C80" i="11"/>
  <c r="K79" i="11"/>
  <c r="E79" i="11"/>
  <c r="F79" i="11" s="1"/>
  <c r="J79" i="11" s="1"/>
  <c r="C79" i="11"/>
  <c r="J78" i="11"/>
  <c r="E78" i="11"/>
  <c r="F78" i="11" s="1"/>
  <c r="K78" i="11" s="1"/>
  <c r="C78" i="11"/>
  <c r="J77" i="11"/>
  <c r="E77" i="11"/>
  <c r="F77" i="11" s="1"/>
  <c r="G77" i="11" s="1"/>
  <c r="C77" i="11"/>
  <c r="K76" i="11"/>
  <c r="E76" i="11"/>
  <c r="F76" i="11" s="1"/>
  <c r="J76" i="11" s="1"/>
  <c r="C76" i="11"/>
  <c r="F75" i="11"/>
  <c r="E75" i="11"/>
  <c r="C75" i="11"/>
  <c r="G75" i="11" s="1"/>
  <c r="J74" i="11"/>
  <c r="G74" i="11"/>
  <c r="F74" i="11"/>
  <c r="K74" i="11" s="1"/>
  <c r="E74" i="11"/>
  <c r="C74" i="11"/>
  <c r="J73" i="11"/>
  <c r="G73" i="11"/>
  <c r="F73" i="11"/>
  <c r="K73" i="11" s="1"/>
  <c r="E73" i="11"/>
  <c r="C73" i="11"/>
  <c r="J72" i="11"/>
  <c r="F72" i="11"/>
  <c r="K72" i="11" s="1"/>
  <c r="E72" i="11"/>
  <c r="C72" i="11"/>
  <c r="G72" i="11" s="1"/>
  <c r="E71" i="11"/>
  <c r="F71" i="11" s="1"/>
  <c r="C71" i="11"/>
  <c r="F70" i="11"/>
  <c r="E70" i="11"/>
  <c r="C70" i="11"/>
  <c r="E69" i="11"/>
  <c r="F69" i="11" s="1"/>
  <c r="C69" i="11"/>
  <c r="K68" i="11"/>
  <c r="G68" i="11"/>
  <c r="F68" i="11"/>
  <c r="J68" i="11" s="1"/>
  <c r="E68" i="11"/>
  <c r="C68" i="11"/>
  <c r="K67" i="11"/>
  <c r="J67" i="11"/>
  <c r="F67" i="11"/>
  <c r="E67" i="11"/>
  <c r="C67" i="11"/>
  <c r="E66" i="11"/>
  <c r="F66" i="11" s="1"/>
  <c r="C66" i="11"/>
  <c r="E65" i="11"/>
  <c r="F65" i="11" s="1"/>
  <c r="C65" i="11"/>
  <c r="K64" i="11"/>
  <c r="E64" i="11"/>
  <c r="F64" i="11" s="1"/>
  <c r="J64" i="11" s="1"/>
  <c r="C64" i="11"/>
  <c r="G64" i="11" s="1"/>
  <c r="E63" i="11"/>
  <c r="F63" i="11" s="1"/>
  <c r="C63" i="11"/>
  <c r="J62" i="11"/>
  <c r="G62" i="11"/>
  <c r="F62" i="11"/>
  <c r="K62" i="11" s="1"/>
  <c r="E62" i="11"/>
  <c r="C62" i="11"/>
  <c r="K61" i="11"/>
  <c r="J61" i="11"/>
  <c r="G61" i="11"/>
  <c r="F61" i="11"/>
  <c r="E61" i="11"/>
  <c r="C61" i="11"/>
  <c r="E60" i="11"/>
  <c r="F60" i="11" s="1"/>
  <c r="C60" i="11"/>
  <c r="K59" i="11"/>
  <c r="F59" i="11"/>
  <c r="J59" i="11" s="1"/>
  <c r="E59" i="11"/>
  <c r="C59" i="11"/>
  <c r="G59" i="11" s="1"/>
  <c r="E58" i="11"/>
  <c r="F58" i="11" s="1"/>
  <c r="C58" i="11"/>
  <c r="J57" i="11"/>
  <c r="G57" i="11"/>
  <c r="F57" i="11"/>
  <c r="K57" i="11" s="1"/>
  <c r="E57" i="11"/>
  <c r="C57" i="11"/>
  <c r="E56" i="11"/>
  <c r="F56" i="11" s="1"/>
  <c r="K56" i="11" s="1"/>
  <c r="C56" i="11"/>
  <c r="K55" i="11"/>
  <c r="F55" i="11"/>
  <c r="J55" i="11" s="1"/>
  <c r="E55" i="11"/>
  <c r="C55" i="11"/>
  <c r="G55" i="11" s="1"/>
  <c r="F54" i="11"/>
  <c r="E54" i="11"/>
  <c r="C54" i="11"/>
  <c r="F53" i="11"/>
  <c r="E53" i="11"/>
  <c r="C53" i="11"/>
  <c r="J52" i="11"/>
  <c r="G52" i="11"/>
  <c r="F52" i="11"/>
  <c r="K52" i="11" s="1"/>
  <c r="E52" i="11"/>
  <c r="C52" i="11"/>
  <c r="E51" i="11"/>
  <c r="F51" i="11" s="1"/>
  <c r="C51" i="11"/>
  <c r="G50" i="11"/>
  <c r="F50" i="11"/>
  <c r="E50" i="11"/>
  <c r="C50" i="11"/>
  <c r="K49" i="11"/>
  <c r="J49" i="11"/>
  <c r="G49" i="11"/>
  <c r="F49" i="11"/>
  <c r="E49" i="11"/>
  <c r="C49" i="11"/>
  <c r="J48" i="11"/>
  <c r="G48" i="11"/>
  <c r="E48" i="11"/>
  <c r="F48" i="11" s="1"/>
  <c r="K48" i="11" s="1"/>
  <c r="C48" i="11"/>
  <c r="E47" i="11"/>
  <c r="F47" i="11" s="1"/>
  <c r="C47" i="11"/>
  <c r="K46" i="11"/>
  <c r="E46" i="11"/>
  <c r="F46" i="11" s="1"/>
  <c r="J46" i="11" s="1"/>
  <c r="C46" i="11"/>
  <c r="G46" i="11" s="1"/>
  <c r="J45" i="11"/>
  <c r="F45" i="11"/>
  <c r="K45" i="11" s="1"/>
  <c r="E45" i="11"/>
  <c r="C45" i="11"/>
  <c r="G45" i="11" s="1"/>
  <c r="K44" i="11"/>
  <c r="E44" i="11"/>
  <c r="F44" i="11" s="1"/>
  <c r="J44" i="11" s="1"/>
  <c r="C44" i="11"/>
  <c r="G44" i="11" s="1"/>
  <c r="F43" i="11"/>
  <c r="E43" i="11"/>
  <c r="C43" i="11"/>
  <c r="G42" i="11"/>
  <c r="F42" i="11"/>
  <c r="E42" i="11"/>
  <c r="C42" i="11"/>
  <c r="J41" i="11"/>
  <c r="G41" i="11"/>
  <c r="E41" i="11"/>
  <c r="F41" i="11" s="1"/>
  <c r="K41" i="11" s="1"/>
  <c r="C41" i="11"/>
  <c r="J40" i="11"/>
  <c r="F40" i="11"/>
  <c r="K40" i="11" s="1"/>
  <c r="E40" i="11"/>
  <c r="C40" i="11"/>
  <c r="G40" i="11" s="1"/>
  <c r="E39" i="11"/>
  <c r="F39" i="11" s="1"/>
  <c r="C39" i="11"/>
  <c r="G39" i="11" s="1"/>
  <c r="J38" i="11"/>
  <c r="F38" i="11"/>
  <c r="K38" i="11" s="1"/>
  <c r="E38" i="11"/>
  <c r="C38" i="11"/>
  <c r="G38" i="11" s="1"/>
  <c r="K37" i="11"/>
  <c r="F37" i="11"/>
  <c r="J37" i="11" s="1"/>
  <c r="E37" i="11"/>
  <c r="C37" i="11"/>
  <c r="G37" i="11" s="1"/>
  <c r="G36" i="11"/>
  <c r="F36" i="11"/>
  <c r="K36" i="11" s="1"/>
  <c r="E36" i="11"/>
  <c r="C36" i="11"/>
  <c r="F35" i="11"/>
  <c r="E35" i="11"/>
  <c r="C35" i="11"/>
  <c r="E34" i="11"/>
  <c r="F34" i="11" s="1"/>
  <c r="C34" i="11"/>
  <c r="E33" i="11"/>
  <c r="F33" i="11" s="1"/>
  <c r="C33" i="11"/>
  <c r="F32" i="11"/>
  <c r="E32" i="11"/>
  <c r="C32" i="11"/>
  <c r="E31" i="11"/>
  <c r="F31" i="11" s="1"/>
  <c r="C31" i="11"/>
  <c r="F30" i="11"/>
  <c r="K30" i="11" s="1"/>
  <c r="E30" i="11"/>
  <c r="C30" i="11"/>
  <c r="G30" i="11" s="1"/>
  <c r="J29" i="11"/>
  <c r="E29" i="11"/>
  <c r="F29" i="11" s="1"/>
  <c r="K29" i="11" s="1"/>
  <c r="C29" i="11"/>
  <c r="G29" i="11" s="1"/>
  <c r="K28" i="11"/>
  <c r="G28" i="11"/>
  <c r="F28" i="11"/>
  <c r="J28" i="11" s="1"/>
  <c r="E28" i="11"/>
  <c r="C28" i="11"/>
  <c r="J27" i="11"/>
  <c r="G27" i="11"/>
  <c r="F27" i="11"/>
  <c r="K27" i="11" s="1"/>
  <c r="E27" i="11"/>
  <c r="C27" i="11"/>
  <c r="K26" i="11"/>
  <c r="J26" i="11"/>
  <c r="G26" i="11"/>
  <c r="F26" i="11"/>
  <c r="E26" i="11"/>
  <c r="C26" i="11"/>
  <c r="F25" i="11"/>
  <c r="E25" i="11"/>
  <c r="C25" i="11"/>
  <c r="G25" i="11" s="1"/>
  <c r="F24" i="11"/>
  <c r="E24" i="11"/>
  <c r="C24" i="11"/>
  <c r="E23" i="11"/>
  <c r="F23" i="11" s="1"/>
  <c r="C23" i="11"/>
  <c r="K22" i="11"/>
  <c r="E22" i="11"/>
  <c r="F22" i="11" s="1"/>
  <c r="J22" i="11" s="1"/>
  <c r="C22" i="11"/>
  <c r="G22" i="11" s="1"/>
  <c r="J21" i="11"/>
  <c r="F21" i="11"/>
  <c r="K21" i="11" s="1"/>
  <c r="E21" i="11"/>
  <c r="C21" i="11"/>
  <c r="G21" i="11" s="1"/>
  <c r="E20" i="11"/>
  <c r="F20" i="11" s="1"/>
  <c r="C20" i="11"/>
  <c r="F19" i="11"/>
  <c r="E19" i="11"/>
  <c r="C19" i="11"/>
  <c r="G19" i="11" s="1"/>
  <c r="G18" i="11"/>
  <c r="E18" i="11"/>
  <c r="F18" i="11" s="1"/>
  <c r="C18" i="11"/>
  <c r="J17" i="11"/>
  <c r="G17" i="11"/>
  <c r="F17" i="11"/>
  <c r="K17" i="11" s="1"/>
  <c r="E17" i="11"/>
  <c r="C17" i="11"/>
  <c r="K16" i="11"/>
  <c r="F16" i="11"/>
  <c r="J16" i="11" s="1"/>
  <c r="E16" i="11"/>
  <c r="C16" i="11"/>
  <c r="E15" i="11"/>
  <c r="F15" i="11" s="1"/>
  <c r="C15" i="11"/>
  <c r="G15" i="11" s="1"/>
  <c r="K14" i="11"/>
  <c r="F14" i="11"/>
  <c r="J14" i="11" s="1"/>
  <c r="E14" i="11"/>
  <c r="C14" i="11"/>
  <c r="G14" i="11" s="1"/>
  <c r="F13" i="11"/>
  <c r="K13" i="11" s="1"/>
  <c r="E13" i="11"/>
  <c r="C13" i="11"/>
  <c r="F12" i="11"/>
  <c r="E12" i="11"/>
  <c r="C12" i="11"/>
  <c r="G11" i="11"/>
  <c r="F11" i="11"/>
  <c r="K11" i="11" s="1"/>
  <c r="E11" i="11"/>
  <c r="C11" i="11"/>
  <c r="K10" i="11"/>
  <c r="J10" i="11"/>
  <c r="G10" i="11"/>
  <c r="E10" i="11"/>
  <c r="F10" i="11" s="1"/>
  <c r="C10" i="11"/>
  <c r="E9" i="11"/>
  <c r="F9" i="11" s="1"/>
  <c r="C9" i="11"/>
  <c r="E8" i="11"/>
  <c r="F8" i="11" s="1"/>
  <c r="J8" i="11" s="1"/>
  <c r="C8" i="11"/>
  <c r="K7" i="11"/>
  <c r="F7" i="11"/>
  <c r="J7" i="11" s="1"/>
  <c r="E7" i="11"/>
  <c r="C7" i="11"/>
  <c r="G7" i="11" s="1"/>
  <c r="E6" i="11"/>
  <c r="F6" i="11" s="1"/>
  <c r="K6" i="11" s="1"/>
  <c r="C6" i="11"/>
  <c r="K5" i="11"/>
  <c r="G5" i="11"/>
  <c r="F5" i="11"/>
  <c r="J5" i="11" s="1"/>
  <c r="E5" i="11"/>
  <c r="C5" i="11"/>
  <c r="K4" i="11"/>
  <c r="J4" i="11"/>
  <c r="G4" i="11"/>
  <c r="F4" i="11"/>
  <c r="E4" i="11"/>
  <c r="C4" i="11"/>
  <c r="J3" i="11"/>
  <c r="G3" i="11"/>
  <c r="F3" i="11"/>
  <c r="K3" i="11" s="1"/>
  <c r="E3" i="11"/>
  <c r="C3" i="11"/>
  <c r="F2" i="11"/>
  <c r="E2" i="11"/>
  <c r="C2" i="11"/>
  <c r="G2" i="11" s="1"/>
  <c r="G1259" i="10"/>
  <c r="J1259" i="10" s="1"/>
  <c r="G1258" i="10"/>
  <c r="J1258" i="10" s="1"/>
  <c r="C1258" i="10"/>
  <c r="G1257" i="10"/>
  <c r="C1257" i="10"/>
  <c r="J1257" i="10" s="1"/>
  <c r="J1256" i="10"/>
  <c r="G1256" i="10"/>
  <c r="C1256" i="10"/>
  <c r="J1255" i="10"/>
  <c r="G1255" i="10"/>
  <c r="C1255" i="10"/>
  <c r="G1254" i="10"/>
  <c r="C1254" i="10"/>
  <c r="J1254" i="10" s="1"/>
  <c r="G1253" i="10"/>
  <c r="C1253" i="10"/>
  <c r="J1253" i="10" s="1"/>
  <c r="G1252" i="10"/>
  <c r="J1252" i="10" s="1"/>
  <c r="C1252" i="10"/>
  <c r="G1251" i="10"/>
  <c r="C1251" i="10"/>
  <c r="J1251" i="10" s="1"/>
  <c r="J1250" i="10"/>
  <c r="G1250" i="10"/>
  <c r="C1250" i="10"/>
  <c r="J1249" i="10"/>
  <c r="G1249" i="10"/>
  <c r="C1249" i="10"/>
  <c r="G1248" i="10"/>
  <c r="C1248" i="10"/>
  <c r="G1247" i="10"/>
  <c r="C1247" i="10"/>
  <c r="J1247" i="10" s="1"/>
  <c r="J1246" i="10"/>
  <c r="G1246" i="10"/>
  <c r="C1246" i="10"/>
  <c r="G1245" i="10"/>
  <c r="C1245" i="10"/>
  <c r="J1245" i="10" s="1"/>
  <c r="J1244" i="10"/>
  <c r="G1244" i="10"/>
  <c r="C1244" i="10"/>
  <c r="J1243" i="10"/>
  <c r="G1243" i="10"/>
  <c r="C1243" i="10"/>
  <c r="G1242" i="10"/>
  <c r="C1242" i="10"/>
  <c r="J1242" i="10" s="1"/>
  <c r="G1241" i="10"/>
  <c r="C1241" i="10"/>
  <c r="J1241" i="10" s="1"/>
  <c r="J1240" i="10"/>
  <c r="G1240" i="10"/>
  <c r="C1240" i="10"/>
  <c r="G1239" i="10"/>
  <c r="C1239" i="10"/>
  <c r="J1239" i="10" s="1"/>
  <c r="J1238" i="10"/>
  <c r="G1238" i="10"/>
  <c r="C1238" i="10"/>
  <c r="J1237" i="10"/>
  <c r="G1237" i="10"/>
  <c r="C1237" i="10"/>
  <c r="G1236" i="10"/>
  <c r="C1236" i="10"/>
  <c r="G1235" i="10"/>
  <c r="C1235" i="10"/>
  <c r="J1235" i="10" s="1"/>
  <c r="J1234" i="10"/>
  <c r="G1234" i="10"/>
  <c r="C1234" i="10"/>
  <c r="G1233" i="10"/>
  <c r="C1233" i="10"/>
  <c r="J1233" i="10" s="1"/>
  <c r="J1232" i="10"/>
  <c r="G1232" i="10"/>
  <c r="C1232" i="10"/>
  <c r="J1231" i="10"/>
  <c r="G1231" i="10"/>
  <c r="C1231" i="10"/>
  <c r="G1230" i="10"/>
  <c r="C1230" i="10"/>
  <c r="J1230" i="10" s="1"/>
  <c r="G1229" i="10"/>
  <c r="C1229" i="10"/>
  <c r="J1229" i="10" s="1"/>
  <c r="J1228" i="10"/>
  <c r="G1228" i="10"/>
  <c r="C1228" i="10"/>
  <c r="G1227" i="10"/>
  <c r="C1227" i="10"/>
  <c r="J1227" i="10" s="1"/>
  <c r="J1226" i="10"/>
  <c r="G1226" i="10"/>
  <c r="C1226" i="10"/>
  <c r="J1225" i="10"/>
  <c r="G1225" i="10"/>
  <c r="C1225" i="10"/>
  <c r="G1224" i="10"/>
  <c r="C1224" i="10"/>
  <c r="G1223" i="10"/>
  <c r="C1223" i="10"/>
  <c r="J1222" i="10"/>
  <c r="G1222" i="10"/>
  <c r="C1222" i="10"/>
  <c r="G1221" i="10"/>
  <c r="C1221" i="10"/>
  <c r="J1221" i="10" s="1"/>
  <c r="J1220" i="10"/>
  <c r="G1220" i="10"/>
  <c r="C1220" i="10"/>
  <c r="J1219" i="10"/>
  <c r="G1219" i="10"/>
  <c r="C1219" i="10"/>
  <c r="G1218" i="10"/>
  <c r="C1218" i="10"/>
  <c r="J1218" i="10" s="1"/>
  <c r="G1217" i="10"/>
  <c r="C1217" i="10"/>
  <c r="J1217" i="10" s="1"/>
  <c r="G1216" i="10"/>
  <c r="J1216" i="10" s="1"/>
  <c r="C1216" i="10"/>
  <c r="G1215" i="10"/>
  <c r="C1215" i="10"/>
  <c r="J1215" i="10" s="1"/>
  <c r="J1214" i="10"/>
  <c r="G1214" i="10"/>
  <c r="C1214" i="10"/>
  <c r="J1213" i="10"/>
  <c r="G1213" i="10"/>
  <c r="C1213" i="10"/>
  <c r="G1212" i="10"/>
  <c r="C1212" i="10"/>
  <c r="G1211" i="10"/>
  <c r="C1211" i="10"/>
  <c r="J1210" i="10"/>
  <c r="G1210" i="10"/>
  <c r="C1210" i="10"/>
  <c r="G1209" i="10"/>
  <c r="C1209" i="10"/>
  <c r="J1209" i="10" s="1"/>
  <c r="J1208" i="10"/>
  <c r="G1208" i="10"/>
  <c r="C1208" i="10"/>
  <c r="J1207" i="10"/>
  <c r="G1207" i="10"/>
  <c r="C1207" i="10"/>
  <c r="G1206" i="10"/>
  <c r="C1206" i="10"/>
  <c r="J1206" i="10" s="1"/>
  <c r="G1205" i="10"/>
  <c r="C1205" i="10"/>
  <c r="J1205" i="10" s="1"/>
  <c r="J1204" i="10"/>
  <c r="G1204" i="10"/>
  <c r="C1204" i="10"/>
  <c r="G1203" i="10"/>
  <c r="C1203" i="10"/>
  <c r="J1203" i="10" s="1"/>
  <c r="J1202" i="10"/>
  <c r="G1202" i="10"/>
  <c r="C1202" i="10"/>
  <c r="J1201" i="10"/>
  <c r="G1201" i="10"/>
  <c r="C1201" i="10"/>
  <c r="G1200" i="10"/>
  <c r="C1200" i="10"/>
  <c r="J1200" i="10" s="1"/>
  <c r="G1199" i="10"/>
  <c r="C1199" i="10"/>
  <c r="J1198" i="10"/>
  <c r="G1198" i="10"/>
  <c r="C1198" i="10"/>
  <c r="G1197" i="10"/>
  <c r="C1197" i="10"/>
  <c r="J1197" i="10" s="1"/>
  <c r="J1196" i="10"/>
  <c r="G1196" i="10"/>
  <c r="C1196" i="10"/>
  <c r="J1195" i="10"/>
  <c r="G1195" i="10"/>
  <c r="C1195" i="10"/>
  <c r="G1194" i="10"/>
  <c r="C1194" i="10"/>
  <c r="G1193" i="10"/>
  <c r="C1193" i="10"/>
  <c r="J1192" i="10"/>
  <c r="G1192" i="10"/>
  <c r="C1192" i="10"/>
  <c r="G1191" i="10"/>
  <c r="C1191" i="10"/>
  <c r="J1191" i="10" s="1"/>
  <c r="J1190" i="10"/>
  <c r="G1190" i="10"/>
  <c r="C1190" i="10"/>
  <c r="J1189" i="10"/>
  <c r="G1189" i="10"/>
  <c r="C1189" i="10"/>
  <c r="G1188" i="10"/>
  <c r="C1188" i="10"/>
  <c r="G1187" i="10"/>
  <c r="C1187" i="10"/>
  <c r="C1186" i="10"/>
  <c r="J1185" i="10"/>
  <c r="G1185" i="10"/>
  <c r="C1185" i="10"/>
  <c r="G1184" i="10"/>
  <c r="C1184" i="10"/>
  <c r="J1183" i="10"/>
  <c r="G1183" i="10"/>
  <c r="C1183" i="10"/>
  <c r="J1182" i="10"/>
  <c r="G1182" i="10"/>
  <c r="C1182" i="10"/>
  <c r="G1181" i="10"/>
  <c r="C1181" i="10"/>
  <c r="G1180" i="10"/>
  <c r="C1180" i="10"/>
  <c r="J1179" i="10"/>
  <c r="G1179" i="10"/>
  <c r="C1179" i="10"/>
  <c r="G1178" i="10"/>
  <c r="C1178" i="10"/>
  <c r="J1178" i="10" s="1"/>
  <c r="J1177" i="10"/>
  <c r="G1177" i="10"/>
  <c r="C1177" i="10"/>
  <c r="G1176" i="10"/>
  <c r="J1176" i="10" s="1"/>
  <c r="C1176" i="10"/>
  <c r="G1175" i="10"/>
  <c r="C1175" i="10"/>
  <c r="J1175" i="10" s="1"/>
  <c r="G1174" i="10"/>
  <c r="C1174" i="10"/>
  <c r="J1174" i="10" s="1"/>
  <c r="G1173" i="10"/>
  <c r="C1173" i="10"/>
  <c r="J1173" i="10" s="1"/>
  <c r="G1172" i="10"/>
  <c r="C1172" i="10"/>
  <c r="J1171" i="10"/>
  <c r="G1171" i="10"/>
  <c r="C1171" i="10"/>
  <c r="G1170" i="10"/>
  <c r="C1170" i="10"/>
  <c r="J1170" i="10" s="1"/>
  <c r="G1169" i="10"/>
  <c r="J1169" i="10" s="1"/>
  <c r="C1169" i="10"/>
  <c r="J1168" i="10"/>
  <c r="G1168" i="10"/>
  <c r="C1168" i="10"/>
  <c r="J1167" i="10"/>
  <c r="G1167" i="10"/>
  <c r="C1167" i="10"/>
  <c r="C1166" i="10"/>
  <c r="G1165" i="10"/>
  <c r="C1165" i="10"/>
  <c r="J1165" i="10" s="1"/>
  <c r="G1164" i="10"/>
  <c r="C1164" i="10"/>
  <c r="G1163" i="10"/>
  <c r="C1163" i="10"/>
  <c r="J1163" i="10" s="1"/>
  <c r="G1162" i="10"/>
  <c r="J1162" i="10" s="1"/>
  <c r="C1162" i="10"/>
  <c r="J1161" i="10"/>
  <c r="G1161" i="10"/>
  <c r="C1161" i="10"/>
  <c r="G1160" i="10"/>
  <c r="J1160" i="10" s="1"/>
  <c r="C1160" i="10"/>
  <c r="J1159" i="10"/>
  <c r="G1159" i="10"/>
  <c r="C1159" i="10"/>
  <c r="G1158" i="10"/>
  <c r="C1158" i="10"/>
  <c r="J1158" i="10" s="1"/>
  <c r="J1157" i="10"/>
  <c r="G1157" i="10"/>
  <c r="C1157" i="10"/>
  <c r="J1156" i="10"/>
  <c r="G1156" i="10"/>
  <c r="C1156" i="10"/>
  <c r="G1155" i="10"/>
  <c r="C1155" i="10"/>
  <c r="J1155" i="10" s="1"/>
  <c r="G1154" i="10"/>
  <c r="J1154" i="10" s="1"/>
  <c r="C1154" i="10"/>
  <c r="G1153" i="10"/>
  <c r="C1153" i="10"/>
  <c r="J1153" i="10" s="1"/>
  <c r="G1152" i="10"/>
  <c r="C1152" i="10"/>
  <c r="J1152" i="10" s="1"/>
  <c r="J1151" i="10"/>
  <c r="G1151" i="10"/>
  <c r="C1151" i="10"/>
  <c r="G1150" i="10"/>
  <c r="J1150" i="10" s="1"/>
  <c r="C1150" i="10"/>
  <c r="G1149" i="10"/>
  <c r="C1149" i="10"/>
  <c r="J1149" i="10" s="1"/>
  <c r="G1148" i="10"/>
  <c r="J1148" i="10" s="1"/>
  <c r="C1148" i="10"/>
  <c r="J1147" i="10"/>
  <c r="G1147" i="10"/>
  <c r="C1147" i="10"/>
  <c r="G1146" i="10"/>
  <c r="C1146" i="10"/>
  <c r="J1145" i="10"/>
  <c r="G1145" i="10"/>
  <c r="C1145" i="10"/>
  <c r="G1144" i="10"/>
  <c r="C1144" i="10"/>
  <c r="J1144" i="10" s="1"/>
  <c r="G1143" i="10"/>
  <c r="J1143" i="10" s="1"/>
  <c r="C1143" i="10"/>
  <c r="J1142" i="10"/>
  <c r="G1142" i="10"/>
  <c r="C1142" i="10"/>
  <c r="G1141" i="10"/>
  <c r="C1141" i="10"/>
  <c r="J1141" i="10" s="1"/>
  <c r="G1140" i="10"/>
  <c r="C1140" i="10"/>
  <c r="G1139" i="10"/>
  <c r="C1139" i="10"/>
  <c r="J1138" i="10"/>
  <c r="G1138" i="10"/>
  <c r="C1138" i="10"/>
  <c r="J1137" i="10"/>
  <c r="G1137" i="10"/>
  <c r="C1137" i="10"/>
  <c r="G1136" i="10"/>
  <c r="J1136" i="10" s="1"/>
  <c r="C1136" i="10"/>
  <c r="G1135" i="10"/>
  <c r="C1135" i="10"/>
  <c r="J1135" i="10" s="1"/>
  <c r="G1134" i="10"/>
  <c r="C1134" i="10"/>
  <c r="G1133" i="10"/>
  <c r="C1133" i="10"/>
  <c r="J1133" i="10" s="1"/>
  <c r="G1132" i="10"/>
  <c r="J1132" i="10" s="1"/>
  <c r="C1132" i="10"/>
  <c r="G1131" i="10"/>
  <c r="J1131" i="10" s="1"/>
  <c r="C1131" i="10"/>
  <c r="J1130" i="10"/>
  <c r="G1130" i="10"/>
  <c r="C1130" i="10"/>
  <c r="G1129" i="10"/>
  <c r="C1129" i="10"/>
  <c r="J1129" i="10" s="1"/>
  <c r="G1128" i="10"/>
  <c r="C1128" i="10"/>
  <c r="G1127" i="10"/>
  <c r="J1127" i="10" s="1"/>
  <c r="C1127" i="10"/>
  <c r="G1126" i="10"/>
  <c r="C1126" i="10"/>
  <c r="G1125" i="10"/>
  <c r="C1125" i="10"/>
  <c r="J1125" i="10" s="1"/>
  <c r="G1124" i="10"/>
  <c r="J1124" i="10" s="1"/>
  <c r="C1124" i="10"/>
  <c r="J1123" i="10"/>
  <c r="G1123" i="10"/>
  <c r="C1123" i="10"/>
  <c r="G1122" i="10"/>
  <c r="C1122" i="10"/>
  <c r="J1122" i="10" s="1"/>
  <c r="G1121" i="10"/>
  <c r="C1121" i="10"/>
  <c r="J1121" i="10" s="1"/>
  <c r="G1120" i="10"/>
  <c r="C1120" i="10"/>
  <c r="J1119" i="10"/>
  <c r="G1119" i="10"/>
  <c r="C1119" i="10"/>
  <c r="J1118" i="10"/>
  <c r="G1118" i="10"/>
  <c r="C1118" i="10"/>
  <c r="G1117" i="10"/>
  <c r="C1117" i="10"/>
  <c r="G1116" i="10"/>
  <c r="C1116" i="10"/>
  <c r="J1116" i="10" s="1"/>
  <c r="J1115" i="10"/>
  <c r="G1115" i="10"/>
  <c r="C1115" i="10"/>
  <c r="G1114" i="10"/>
  <c r="C1114" i="10"/>
  <c r="J1114" i="10" s="1"/>
  <c r="G1113" i="10"/>
  <c r="J1113" i="10" s="1"/>
  <c r="C1113" i="10"/>
  <c r="G1112" i="10"/>
  <c r="J1112" i="10" s="1"/>
  <c r="C1112" i="10"/>
  <c r="G1111" i="10"/>
  <c r="C1111" i="10"/>
  <c r="J1111" i="10" s="1"/>
  <c r="G1110" i="10"/>
  <c r="C1110" i="10"/>
  <c r="J1110" i="10" s="1"/>
  <c r="J1109" i="10"/>
  <c r="G1109" i="10"/>
  <c r="C1109" i="10"/>
  <c r="G1108" i="10"/>
  <c r="J1108" i="10" s="1"/>
  <c r="C1108" i="10"/>
  <c r="G1107" i="10"/>
  <c r="C1107" i="10"/>
  <c r="J1107" i="10" s="1"/>
  <c r="J1106" i="10"/>
  <c r="G1106" i="10"/>
  <c r="C1106" i="10"/>
  <c r="G1105" i="10"/>
  <c r="J1105" i="10" s="1"/>
  <c r="C1105" i="10"/>
  <c r="G1104" i="10"/>
  <c r="C1104" i="10"/>
  <c r="G1103" i="10"/>
  <c r="C1103" i="10"/>
  <c r="J1102" i="10"/>
  <c r="G1102" i="10"/>
  <c r="C1102" i="10"/>
  <c r="G1101" i="10"/>
  <c r="C1101" i="10"/>
  <c r="J1101" i="10" s="1"/>
  <c r="J1100" i="10"/>
  <c r="G1100" i="10"/>
  <c r="C1100" i="10"/>
  <c r="G1099" i="10"/>
  <c r="C1099" i="10"/>
  <c r="J1099" i="10" s="1"/>
  <c r="G1098" i="10"/>
  <c r="C1098" i="10"/>
  <c r="J1098" i="10" s="1"/>
  <c r="G1097" i="10"/>
  <c r="C1097" i="10"/>
  <c r="J1097" i="10" s="1"/>
  <c r="G1096" i="10"/>
  <c r="J1096" i="10" s="1"/>
  <c r="C1096" i="10"/>
  <c r="J1095" i="10"/>
  <c r="G1095" i="10"/>
  <c r="C1095" i="10"/>
  <c r="G1094" i="10"/>
  <c r="J1094" i="10" s="1"/>
  <c r="C1094" i="10"/>
  <c r="G1093" i="10"/>
  <c r="J1093" i="10" s="1"/>
  <c r="C1093" i="10"/>
  <c r="G1092" i="10"/>
  <c r="C1092" i="10"/>
  <c r="J1091" i="10"/>
  <c r="G1091" i="10"/>
  <c r="C1091" i="10"/>
  <c r="G1090" i="10"/>
  <c r="J1090" i="10" s="1"/>
  <c r="C1090" i="10"/>
  <c r="J1089" i="10"/>
  <c r="G1089" i="10"/>
  <c r="C1089" i="10"/>
  <c r="J1088" i="10"/>
  <c r="G1088" i="10"/>
  <c r="C1088" i="10"/>
  <c r="G1087" i="10"/>
  <c r="C1087" i="10"/>
  <c r="J1087" i="10" s="1"/>
  <c r="G1086" i="10"/>
  <c r="C1086" i="10"/>
  <c r="J1086" i="10" s="1"/>
  <c r="G1085" i="10"/>
  <c r="C1085" i="10"/>
  <c r="J1085" i="10" s="1"/>
  <c r="G1084" i="10"/>
  <c r="C1084" i="10"/>
  <c r="J1084" i="10" s="1"/>
  <c r="J1083" i="10"/>
  <c r="G1083" i="10"/>
  <c r="C1083" i="10"/>
  <c r="G1082" i="10"/>
  <c r="J1082" i="10" s="1"/>
  <c r="C1082" i="10"/>
  <c r="J1081" i="10"/>
  <c r="G1081" i="10"/>
  <c r="C1081" i="10"/>
  <c r="G1080" i="10"/>
  <c r="C1080" i="10"/>
  <c r="G1079" i="10"/>
  <c r="C1079" i="10"/>
  <c r="J1079" i="10" s="1"/>
  <c r="G1078" i="10"/>
  <c r="C1078" i="10"/>
  <c r="J1078" i="10" s="1"/>
  <c r="G1077" i="10"/>
  <c r="J1077" i="10" s="1"/>
  <c r="C1077" i="10"/>
  <c r="J1076" i="10"/>
  <c r="G1076" i="10"/>
  <c r="C1076" i="10"/>
  <c r="J1075" i="10"/>
  <c r="G1075" i="10"/>
  <c r="C1075" i="10"/>
  <c r="G1074" i="10"/>
  <c r="C1074" i="10"/>
  <c r="J1074" i="10" s="1"/>
  <c r="G1073" i="10"/>
  <c r="J1073" i="10" s="1"/>
  <c r="C1073" i="10"/>
  <c r="J1072" i="10"/>
  <c r="G1072" i="10"/>
  <c r="C1072" i="10"/>
  <c r="G1071" i="10"/>
  <c r="C1071" i="10"/>
  <c r="J1071" i="10" s="1"/>
  <c r="G1070" i="10"/>
  <c r="J1070" i="10" s="1"/>
  <c r="C1070" i="10"/>
  <c r="G1069" i="10"/>
  <c r="J1069" i="10" s="1"/>
  <c r="C1069" i="10"/>
  <c r="G1068" i="10"/>
  <c r="C1068" i="10"/>
  <c r="J1067" i="10"/>
  <c r="G1067" i="10"/>
  <c r="C1067" i="10"/>
  <c r="G1066" i="10"/>
  <c r="C1066" i="10"/>
  <c r="J1066" i="10" s="1"/>
  <c r="G1065" i="10"/>
  <c r="C1065" i="10"/>
  <c r="J1065" i="10" s="1"/>
  <c r="G1064" i="10"/>
  <c r="J1064" i="10" s="1"/>
  <c r="C1064" i="10"/>
  <c r="G1063" i="10"/>
  <c r="C1063" i="10"/>
  <c r="J1063" i="10" s="1"/>
  <c r="G1062" i="10"/>
  <c r="C1062" i="10"/>
  <c r="G1061" i="10"/>
  <c r="J1061" i="10" s="1"/>
  <c r="C1061" i="10"/>
  <c r="J1060" i="10"/>
  <c r="G1060" i="10"/>
  <c r="C1060" i="10"/>
  <c r="G1059" i="10"/>
  <c r="C1059" i="10"/>
  <c r="J1059" i="10" s="1"/>
  <c r="G1058" i="10"/>
  <c r="J1058" i="10" s="1"/>
  <c r="C1058" i="10"/>
  <c r="G1057" i="10"/>
  <c r="C1057" i="10"/>
  <c r="J1057" i="10" s="1"/>
  <c r="G1056" i="10"/>
  <c r="C1056" i="10"/>
  <c r="G1055" i="10"/>
  <c r="C1055" i="10"/>
  <c r="J1055" i="10" s="1"/>
  <c r="G1054" i="10"/>
  <c r="J1054" i="10" s="1"/>
  <c r="C1054" i="10"/>
  <c r="J1053" i="10"/>
  <c r="G1053" i="10"/>
  <c r="C1053" i="10"/>
  <c r="J1052" i="10"/>
  <c r="G1052" i="10"/>
  <c r="C1052" i="10"/>
  <c r="G1051" i="10"/>
  <c r="J1051" i="10" s="1"/>
  <c r="C1051" i="10"/>
  <c r="G1050" i="10"/>
  <c r="C1050" i="10"/>
  <c r="J1049" i="10"/>
  <c r="G1049" i="10"/>
  <c r="C1049" i="10"/>
  <c r="G1048" i="10"/>
  <c r="C1048" i="10"/>
  <c r="J1048" i="10" s="1"/>
  <c r="G1047" i="10"/>
  <c r="C1047" i="10"/>
  <c r="G1046" i="10"/>
  <c r="J1046" i="10" s="1"/>
  <c r="C1046" i="10"/>
  <c r="J1045" i="10"/>
  <c r="G1045" i="10"/>
  <c r="C1045" i="10"/>
  <c r="G1044" i="10"/>
  <c r="C1044" i="10"/>
  <c r="J1044" i="10" s="1"/>
  <c r="G1043" i="10"/>
  <c r="J1043" i="10" s="1"/>
  <c r="C1043" i="10"/>
  <c r="G1042" i="10"/>
  <c r="J1042" i="10" s="1"/>
  <c r="C1042" i="10"/>
  <c r="J1041" i="10"/>
  <c r="G1041" i="10"/>
  <c r="C1041" i="10"/>
  <c r="G1040" i="10"/>
  <c r="J1040" i="10" s="1"/>
  <c r="C1040" i="10"/>
  <c r="J1039" i="10"/>
  <c r="G1039" i="10"/>
  <c r="C1039" i="10"/>
  <c r="G1038" i="10"/>
  <c r="C1038" i="10"/>
  <c r="J1037" i="10"/>
  <c r="G1037" i="10"/>
  <c r="C1037" i="10"/>
  <c r="G1036" i="10"/>
  <c r="C1036" i="10"/>
  <c r="J1036" i="10" s="1"/>
  <c r="G1035" i="10"/>
  <c r="J1035" i="10" s="1"/>
  <c r="C1035" i="10"/>
  <c r="J1034" i="10"/>
  <c r="G1034" i="10"/>
  <c r="C1034" i="10"/>
  <c r="G1033" i="10"/>
  <c r="C1033" i="10"/>
  <c r="J1033" i="10" s="1"/>
  <c r="G1032" i="10"/>
  <c r="C1032" i="10"/>
  <c r="G1031" i="10"/>
  <c r="C1031" i="10"/>
  <c r="J1031" i="10" s="1"/>
  <c r="J1030" i="10"/>
  <c r="G1030" i="10"/>
  <c r="C1030" i="10"/>
  <c r="G1029" i="10"/>
  <c r="C1029" i="10"/>
  <c r="J1029" i="10" s="1"/>
  <c r="G1028" i="10"/>
  <c r="J1028" i="10" s="1"/>
  <c r="C1028" i="10"/>
  <c r="G1027" i="10"/>
  <c r="C1027" i="10"/>
  <c r="J1027" i="10" s="1"/>
  <c r="J1026" i="10"/>
  <c r="G1026" i="10"/>
  <c r="C1026" i="10"/>
  <c r="G1025" i="10"/>
  <c r="J1025" i="10" s="1"/>
  <c r="C1025" i="10"/>
  <c r="J1024" i="10"/>
  <c r="G1024" i="10"/>
  <c r="C1024" i="10"/>
  <c r="G1023" i="10"/>
  <c r="C1023" i="10"/>
  <c r="J1023" i="10" s="1"/>
  <c r="G1022" i="10"/>
  <c r="J1022" i="10" s="1"/>
  <c r="C1022" i="10"/>
  <c r="J1021" i="10"/>
  <c r="G1021" i="10"/>
  <c r="C1021" i="10"/>
  <c r="G1020" i="10"/>
  <c r="C1020" i="10"/>
  <c r="J1020" i="10" s="1"/>
  <c r="G1019" i="10"/>
  <c r="C1019" i="10"/>
  <c r="J1019" i="10" s="1"/>
  <c r="J1018" i="10"/>
  <c r="G1018" i="10"/>
  <c r="C1018" i="10"/>
  <c r="J1017" i="10"/>
  <c r="G1017" i="10"/>
  <c r="C1017" i="10"/>
  <c r="G1016" i="10"/>
  <c r="J1016" i="10" s="1"/>
  <c r="C1016" i="10"/>
  <c r="G1015" i="10"/>
  <c r="C1015" i="10"/>
  <c r="J1015" i="10" s="1"/>
  <c r="J1014" i="10"/>
  <c r="G1014" i="10"/>
  <c r="C1014" i="10"/>
  <c r="G1013" i="10"/>
  <c r="J1013" i="10" s="1"/>
  <c r="C1013" i="10"/>
  <c r="J1012" i="10"/>
  <c r="G1012" i="10"/>
  <c r="C1012" i="10"/>
  <c r="J1011" i="10"/>
  <c r="G1011" i="10"/>
  <c r="C1011" i="10"/>
  <c r="G1010" i="10"/>
  <c r="J1010" i="10" s="1"/>
  <c r="C1010" i="10"/>
  <c r="G1009" i="10"/>
  <c r="C1009" i="10"/>
  <c r="J1009" i="10" s="1"/>
  <c r="G1008" i="10"/>
  <c r="C1008" i="10"/>
  <c r="G1007" i="10"/>
  <c r="C1007" i="10"/>
  <c r="J1007" i="10" s="1"/>
  <c r="J1006" i="10"/>
  <c r="G1006" i="10"/>
  <c r="C1006" i="10"/>
  <c r="J1005" i="10"/>
  <c r="G1005" i="10"/>
  <c r="C1005" i="10"/>
  <c r="G1004" i="10"/>
  <c r="J1004" i="10" s="1"/>
  <c r="C1004" i="10"/>
  <c r="G1003" i="10"/>
  <c r="C1003" i="10"/>
  <c r="J1003" i="10" s="1"/>
  <c r="J1002" i="10"/>
  <c r="G1002" i="10"/>
  <c r="C1002" i="10"/>
  <c r="G1001" i="10"/>
  <c r="J1001" i="10" s="1"/>
  <c r="C1001" i="10"/>
  <c r="J1000" i="10"/>
  <c r="G1000" i="10"/>
  <c r="C1000" i="10"/>
  <c r="G999" i="10"/>
  <c r="C999" i="10"/>
  <c r="J999" i="10" s="1"/>
  <c r="G998" i="10"/>
  <c r="J998" i="10" s="1"/>
  <c r="C998" i="10"/>
  <c r="G997" i="10"/>
  <c r="C997" i="10"/>
  <c r="J997" i="10" s="1"/>
  <c r="G996" i="10"/>
  <c r="C996" i="10"/>
  <c r="G995" i="10"/>
  <c r="J995" i="10" s="1"/>
  <c r="C995" i="10"/>
  <c r="J994" i="10"/>
  <c r="G994" i="10"/>
  <c r="C994" i="10"/>
  <c r="J993" i="10"/>
  <c r="G993" i="10"/>
  <c r="C993" i="10"/>
  <c r="G992" i="10"/>
  <c r="J992" i="10" s="1"/>
  <c r="C992" i="10"/>
  <c r="G991" i="10"/>
  <c r="C991" i="10"/>
  <c r="J991" i="10" s="1"/>
  <c r="G990" i="10"/>
  <c r="C990" i="10"/>
  <c r="J990" i="10" s="1"/>
  <c r="G989" i="10"/>
  <c r="C989" i="10"/>
  <c r="J989" i="10" s="1"/>
  <c r="J988" i="10"/>
  <c r="G988" i="10"/>
  <c r="C988" i="10"/>
  <c r="J987" i="10"/>
  <c r="G987" i="10"/>
  <c r="C987" i="10"/>
  <c r="G986" i="10"/>
  <c r="J986" i="10" s="1"/>
  <c r="C986" i="10"/>
  <c r="J985" i="10"/>
  <c r="G985" i="10"/>
  <c r="C985" i="10"/>
  <c r="G984" i="10"/>
  <c r="C984" i="10"/>
  <c r="J984" i="10" s="1"/>
  <c r="G983" i="10"/>
  <c r="J983" i="10" s="1"/>
  <c r="C983" i="10"/>
  <c r="G982" i="10"/>
  <c r="J982" i="10" s="1"/>
  <c r="C982" i="10"/>
  <c r="J981" i="10"/>
  <c r="G981" i="10"/>
  <c r="C981" i="10"/>
  <c r="G980" i="10"/>
  <c r="J980" i="10" s="1"/>
  <c r="C980" i="10"/>
  <c r="J979" i="10"/>
  <c r="G979" i="10"/>
  <c r="C979" i="10"/>
  <c r="G978" i="10"/>
  <c r="C978" i="10"/>
  <c r="J978" i="10" s="1"/>
  <c r="G977" i="10"/>
  <c r="C977" i="10"/>
  <c r="J977" i="10" s="1"/>
  <c r="G976" i="10"/>
  <c r="J976" i="10" s="1"/>
  <c r="C976" i="10"/>
  <c r="J975" i="10"/>
  <c r="G975" i="10"/>
  <c r="C975" i="10"/>
  <c r="G974" i="10"/>
  <c r="J974" i="10" s="1"/>
  <c r="C974" i="10"/>
  <c r="J973" i="10"/>
  <c r="G973" i="10"/>
  <c r="C973" i="10"/>
  <c r="G972" i="10"/>
  <c r="C972" i="10"/>
  <c r="J972" i="10" s="1"/>
  <c r="G971" i="10"/>
  <c r="C971" i="10"/>
  <c r="J971" i="10" s="1"/>
  <c r="G970" i="10"/>
  <c r="C970" i="10"/>
  <c r="J970" i="10" s="1"/>
  <c r="J969" i="10"/>
  <c r="G969" i="10"/>
  <c r="C969" i="10"/>
  <c r="G968" i="10"/>
  <c r="J968" i="10" s="1"/>
  <c r="C968" i="10"/>
  <c r="G967" i="10"/>
  <c r="J967" i="10" s="1"/>
  <c r="C967" i="10"/>
  <c r="J966" i="10"/>
  <c r="G966" i="10"/>
  <c r="C966" i="10"/>
  <c r="G965" i="10"/>
  <c r="C965" i="10"/>
  <c r="J965" i="10" s="1"/>
  <c r="G964" i="10"/>
  <c r="C964" i="10"/>
  <c r="J964" i="10" s="1"/>
  <c r="G963" i="10"/>
  <c r="C963" i="10"/>
  <c r="J963" i="10" s="1"/>
  <c r="G962" i="10"/>
  <c r="J962" i="10" s="1"/>
  <c r="C962" i="10"/>
  <c r="J961" i="10"/>
  <c r="G961" i="10"/>
  <c r="C961" i="10"/>
  <c r="J960" i="10"/>
  <c r="G960" i="10"/>
  <c r="C960" i="10"/>
  <c r="G959" i="10"/>
  <c r="C959" i="10"/>
  <c r="J959" i="10" s="1"/>
  <c r="G958" i="10"/>
  <c r="C958" i="10"/>
  <c r="G957" i="10"/>
  <c r="C957" i="10"/>
  <c r="J957" i="10" s="1"/>
  <c r="G956" i="10"/>
  <c r="J956" i="10" s="1"/>
  <c r="C956" i="10"/>
  <c r="G955" i="10"/>
  <c r="J955" i="10" s="1"/>
  <c r="C955" i="10"/>
  <c r="J954" i="10"/>
  <c r="G954" i="10"/>
  <c r="C954" i="10"/>
  <c r="G953" i="10"/>
  <c r="C953" i="10"/>
  <c r="J953" i="10" s="1"/>
  <c r="G952" i="10"/>
  <c r="C952" i="10"/>
  <c r="J952" i="10" s="1"/>
  <c r="J951" i="10"/>
  <c r="G951" i="10"/>
  <c r="C951" i="10"/>
  <c r="G950" i="10"/>
  <c r="J950" i="10" s="1"/>
  <c r="C950" i="10"/>
  <c r="J949" i="10"/>
  <c r="G949" i="10"/>
  <c r="C949" i="10"/>
  <c r="G948" i="10"/>
  <c r="J948" i="10" s="1"/>
  <c r="C948" i="10"/>
  <c r="J947" i="10"/>
  <c r="G947" i="10"/>
  <c r="C947" i="10"/>
  <c r="G946" i="10"/>
  <c r="C946" i="10"/>
  <c r="J946" i="10" s="1"/>
  <c r="J945" i="10"/>
  <c r="G945" i="10"/>
  <c r="C945" i="10"/>
  <c r="G944" i="10"/>
  <c r="J944" i="10" s="1"/>
  <c r="C944" i="10"/>
  <c r="G943" i="10"/>
  <c r="C943" i="10"/>
  <c r="J943" i="10" s="1"/>
  <c r="J942" i="10"/>
  <c r="G942" i="10"/>
  <c r="C942" i="10"/>
  <c r="J941" i="10"/>
  <c r="G941" i="10"/>
  <c r="C941" i="10"/>
  <c r="G940" i="10"/>
  <c r="C940" i="10"/>
  <c r="J940" i="10" s="1"/>
  <c r="G939" i="10"/>
  <c r="C939" i="10"/>
  <c r="J939" i="10" s="1"/>
  <c r="G938" i="10"/>
  <c r="J938" i="10" s="1"/>
  <c r="C938" i="10"/>
  <c r="G937" i="10"/>
  <c r="C937" i="10"/>
  <c r="G936" i="10"/>
  <c r="J936" i="10" s="1"/>
  <c r="C936" i="10"/>
  <c r="C935" i="10"/>
  <c r="J934" i="10"/>
  <c r="G934" i="10"/>
  <c r="C934" i="10"/>
  <c r="G933" i="10"/>
  <c r="C933" i="10"/>
  <c r="J933" i="10" s="1"/>
  <c r="G932" i="10"/>
  <c r="J932" i="10" s="1"/>
  <c r="C932" i="10"/>
  <c r="G931" i="10"/>
  <c r="C931" i="10"/>
  <c r="J931" i="10" s="1"/>
  <c r="G930" i="10"/>
  <c r="C930" i="10"/>
  <c r="J930" i="10" s="1"/>
  <c r="J929" i="10"/>
  <c r="G929" i="10"/>
  <c r="C929" i="10"/>
  <c r="G928" i="10"/>
  <c r="J928" i="10" s="1"/>
  <c r="C928" i="10"/>
  <c r="G927" i="10"/>
  <c r="C927" i="10"/>
  <c r="J927" i="10" s="1"/>
  <c r="G926" i="10"/>
  <c r="J926" i="10" s="1"/>
  <c r="C926" i="10"/>
  <c r="G925" i="10"/>
  <c r="C925" i="10"/>
  <c r="J925" i="10" s="1"/>
  <c r="G924" i="10"/>
  <c r="C924" i="10"/>
  <c r="J924" i="10" s="1"/>
  <c r="G923" i="10"/>
  <c r="C923" i="10"/>
  <c r="J923" i="10" s="1"/>
  <c r="G922" i="10"/>
  <c r="C922" i="10"/>
  <c r="J922" i="10" s="1"/>
  <c r="J921" i="10"/>
  <c r="G921" i="10"/>
  <c r="C921" i="10"/>
  <c r="G920" i="10"/>
  <c r="J920" i="10" s="1"/>
  <c r="C920" i="10"/>
  <c r="G919" i="10"/>
  <c r="C919" i="10"/>
  <c r="J919" i="10" s="1"/>
  <c r="J918" i="10"/>
  <c r="G918" i="10"/>
  <c r="C918" i="10"/>
  <c r="J917" i="10"/>
  <c r="G917" i="10"/>
  <c r="C917" i="10"/>
  <c r="J916" i="10"/>
  <c r="G916" i="10"/>
  <c r="C916" i="10"/>
  <c r="J915" i="10"/>
  <c r="G915" i="10"/>
  <c r="C915" i="10"/>
  <c r="G914" i="10"/>
  <c r="J914" i="10" s="1"/>
  <c r="C914" i="10"/>
  <c r="C913" i="10"/>
  <c r="G912" i="10"/>
  <c r="C912" i="10"/>
  <c r="J912" i="10" s="1"/>
  <c r="G911" i="10"/>
  <c r="J911" i="10" s="1"/>
  <c r="C911" i="10"/>
  <c r="G910" i="10"/>
  <c r="J910" i="10" s="1"/>
  <c r="C910" i="10"/>
  <c r="J909" i="10"/>
  <c r="G909" i="10"/>
  <c r="C909" i="10"/>
  <c r="G908" i="10"/>
  <c r="J908" i="10" s="1"/>
  <c r="C908" i="10"/>
  <c r="G907" i="10"/>
  <c r="J907" i="10" s="1"/>
  <c r="C907" i="10"/>
  <c r="G906" i="10"/>
  <c r="C906" i="10"/>
  <c r="J906" i="10" s="1"/>
  <c r="G905" i="10"/>
  <c r="C905" i="10"/>
  <c r="G904" i="10"/>
  <c r="C904" i="10"/>
  <c r="G903" i="10"/>
  <c r="C903" i="10"/>
  <c r="J902" i="10"/>
  <c r="G902" i="10"/>
  <c r="C902" i="10"/>
  <c r="J901" i="10"/>
  <c r="G901" i="10"/>
  <c r="C901" i="10"/>
  <c r="G900" i="10"/>
  <c r="C900" i="10"/>
  <c r="J900" i="10" s="1"/>
  <c r="G899" i="10"/>
  <c r="C899" i="10"/>
  <c r="J899" i="10" s="1"/>
  <c r="G898" i="10"/>
  <c r="C898" i="10"/>
  <c r="J898" i="10" s="1"/>
  <c r="J897" i="10"/>
  <c r="G897" i="10"/>
  <c r="C897" i="10"/>
  <c r="G896" i="10"/>
  <c r="J896" i="10" s="1"/>
  <c r="C896" i="10"/>
  <c r="G895" i="10"/>
  <c r="J895" i="10" s="1"/>
  <c r="C895" i="10"/>
  <c r="G894" i="10"/>
  <c r="C894" i="10"/>
  <c r="G893" i="10"/>
  <c r="C893" i="10"/>
  <c r="J893" i="10" s="1"/>
  <c r="G892" i="10"/>
  <c r="C892" i="10"/>
  <c r="J892" i="10" s="1"/>
  <c r="G891" i="10"/>
  <c r="C891" i="10"/>
  <c r="J891" i="10" s="1"/>
  <c r="G890" i="10"/>
  <c r="J890" i="10" s="1"/>
  <c r="C890" i="10"/>
  <c r="G889" i="10"/>
  <c r="C889" i="10"/>
  <c r="J889" i="10" s="1"/>
  <c r="G888" i="10"/>
  <c r="C888" i="10"/>
  <c r="J888" i="10" s="1"/>
  <c r="G887" i="10"/>
  <c r="C887" i="10"/>
  <c r="G886" i="10"/>
  <c r="C886" i="10"/>
  <c r="J886" i="10" s="1"/>
  <c r="G885" i="10"/>
  <c r="C885" i="10"/>
  <c r="J885" i="10" s="1"/>
  <c r="J884" i="10"/>
  <c r="G884" i="10"/>
  <c r="C884" i="10"/>
  <c r="G883" i="10"/>
  <c r="J883" i="10" s="1"/>
  <c r="C883" i="10"/>
  <c r="G882" i="10"/>
  <c r="C882" i="10"/>
  <c r="J881" i="10"/>
  <c r="G881" i="10"/>
  <c r="C881" i="10"/>
  <c r="G880" i="10"/>
  <c r="C880" i="10"/>
  <c r="J880" i="10" s="1"/>
  <c r="J879" i="10"/>
  <c r="G879" i="10"/>
  <c r="C879" i="10"/>
  <c r="G878" i="10"/>
  <c r="C878" i="10"/>
  <c r="J878" i="10" s="1"/>
  <c r="G877" i="10"/>
  <c r="C877" i="10"/>
  <c r="J877" i="10" s="1"/>
  <c r="G876" i="10"/>
  <c r="C876" i="10"/>
  <c r="J876" i="10" s="1"/>
  <c r="G875" i="10"/>
  <c r="J875" i="10" s="1"/>
  <c r="C875" i="10"/>
  <c r="G874" i="10"/>
  <c r="C874" i="10"/>
  <c r="J874" i="10" s="1"/>
  <c r="G873" i="10"/>
  <c r="C873" i="10"/>
  <c r="J873" i="10" s="1"/>
  <c r="G872" i="10"/>
  <c r="C872" i="10"/>
  <c r="G871" i="10"/>
  <c r="C871" i="10"/>
  <c r="J871" i="10" s="1"/>
  <c r="G870" i="10"/>
  <c r="C870" i="10"/>
  <c r="G869" i="10"/>
  <c r="C869" i="10"/>
  <c r="J869" i="10" s="1"/>
  <c r="G868" i="10"/>
  <c r="C868" i="10"/>
  <c r="G867" i="10"/>
  <c r="C867" i="10"/>
  <c r="J867" i="10" s="1"/>
  <c r="G866" i="10"/>
  <c r="C866" i="10"/>
  <c r="J865" i="10"/>
  <c r="G865" i="10"/>
  <c r="C865" i="10"/>
  <c r="G864" i="10"/>
  <c r="C864" i="10"/>
  <c r="J864" i="10" s="1"/>
  <c r="G863" i="10"/>
  <c r="J863" i="10" s="1"/>
  <c r="C863" i="10"/>
  <c r="J862" i="10"/>
  <c r="G862" i="10"/>
  <c r="C862" i="10"/>
  <c r="G861" i="10"/>
  <c r="C861" i="10"/>
  <c r="J861" i="10" s="1"/>
  <c r="G860" i="10"/>
  <c r="C860" i="10"/>
  <c r="J860" i="10" s="1"/>
  <c r="G859" i="10"/>
  <c r="J859" i="10" s="1"/>
  <c r="C859" i="10"/>
  <c r="G858" i="10"/>
  <c r="C858" i="10"/>
  <c r="G857" i="10"/>
  <c r="C857" i="10"/>
  <c r="J857" i="10" s="1"/>
  <c r="G856" i="10"/>
  <c r="J856" i="10" s="1"/>
  <c r="C856" i="10"/>
  <c r="J855" i="10"/>
  <c r="G855" i="10"/>
  <c r="C855" i="10"/>
  <c r="G854" i="10"/>
  <c r="C854" i="10"/>
  <c r="J854" i="10" s="1"/>
  <c r="G853" i="10"/>
  <c r="C853" i="10"/>
  <c r="J853" i="10" s="1"/>
  <c r="G852" i="10"/>
  <c r="C852" i="10"/>
  <c r="J852" i="10" s="1"/>
  <c r="G851" i="10"/>
  <c r="C851" i="10"/>
  <c r="J851" i="10" s="1"/>
  <c r="J850" i="10"/>
  <c r="G850" i="10"/>
  <c r="C850" i="10"/>
  <c r="G849" i="10"/>
  <c r="C849" i="10"/>
  <c r="J849" i="10" s="1"/>
  <c r="J848" i="10"/>
  <c r="G848" i="10"/>
  <c r="C848" i="10"/>
  <c r="G847" i="10"/>
  <c r="C847" i="10"/>
  <c r="J847" i="10" s="1"/>
  <c r="G846" i="10"/>
  <c r="C846" i="10"/>
  <c r="J846" i="10" s="1"/>
  <c r="G845" i="10"/>
  <c r="C845" i="10"/>
  <c r="J845" i="10" s="1"/>
  <c r="J844" i="10"/>
  <c r="G844" i="10"/>
  <c r="C844" i="10"/>
  <c r="J843" i="10"/>
  <c r="G843" i="10"/>
  <c r="C843" i="10"/>
  <c r="J842" i="10"/>
  <c r="G842" i="10"/>
  <c r="C842" i="10"/>
  <c r="G841" i="10"/>
  <c r="C841" i="10"/>
  <c r="J841" i="10" s="1"/>
  <c r="G840" i="10"/>
  <c r="C840" i="10"/>
  <c r="J840" i="10" s="1"/>
  <c r="G839" i="10"/>
  <c r="C839" i="10"/>
  <c r="G838" i="10"/>
  <c r="C838" i="10"/>
  <c r="J838" i="10" s="1"/>
  <c r="G837" i="10"/>
  <c r="J837" i="10" s="1"/>
  <c r="C837" i="10"/>
  <c r="G836" i="10"/>
  <c r="C836" i="10"/>
  <c r="J836" i="10" s="1"/>
  <c r="J835" i="10"/>
  <c r="G835" i="10"/>
  <c r="C835" i="10"/>
  <c r="G834" i="10"/>
  <c r="C834" i="10"/>
  <c r="J834" i="10" s="1"/>
  <c r="G833" i="10"/>
  <c r="C833" i="10"/>
  <c r="G832" i="10"/>
  <c r="C832" i="10"/>
  <c r="J832" i="10" s="1"/>
  <c r="G831" i="10"/>
  <c r="C831" i="10"/>
  <c r="J831" i="10" s="1"/>
  <c r="G830" i="10"/>
  <c r="C830" i="10"/>
  <c r="G829" i="10"/>
  <c r="J829" i="10" s="1"/>
  <c r="C829" i="10"/>
  <c r="G828" i="10"/>
  <c r="C828" i="10"/>
  <c r="J828" i="10" s="1"/>
  <c r="G827" i="10"/>
  <c r="C827" i="10"/>
  <c r="J827" i="10" s="1"/>
  <c r="G826" i="10"/>
  <c r="C826" i="10"/>
  <c r="J826" i="10" s="1"/>
  <c r="J825" i="10"/>
  <c r="G825" i="10"/>
  <c r="C825" i="10"/>
  <c r="J824" i="10"/>
  <c r="G824" i="10"/>
  <c r="C824" i="10"/>
  <c r="G823" i="10"/>
  <c r="C823" i="10"/>
  <c r="J823" i="10" s="1"/>
  <c r="J822" i="10"/>
  <c r="G822" i="10"/>
  <c r="C822" i="10"/>
  <c r="G821" i="10"/>
  <c r="C821" i="10"/>
  <c r="J821" i="10" s="1"/>
  <c r="J820" i="10"/>
  <c r="G820" i="10"/>
  <c r="C820" i="10"/>
  <c r="G819" i="10"/>
  <c r="J819" i="10" s="1"/>
  <c r="C819" i="10"/>
  <c r="G818" i="10"/>
  <c r="C818" i="10"/>
  <c r="J818" i="10" s="1"/>
  <c r="G817" i="10"/>
  <c r="C817" i="10"/>
  <c r="J817" i="10" s="1"/>
  <c r="J816" i="10"/>
  <c r="G816" i="10"/>
  <c r="C816" i="10"/>
  <c r="G815" i="10"/>
  <c r="C815" i="10"/>
  <c r="J815" i="10" s="1"/>
  <c r="G814" i="10"/>
  <c r="C814" i="10"/>
  <c r="J814" i="10" s="1"/>
  <c r="G813" i="10"/>
  <c r="J813" i="10" s="1"/>
  <c r="C813" i="10"/>
  <c r="J812" i="10"/>
  <c r="G812" i="10"/>
  <c r="C812" i="10"/>
  <c r="G811" i="10"/>
  <c r="C811" i="10"/>
  <c r="J811" i="10" s="1"/>
  <c r="J810" i="10"/>
  <c r="G810" i="10"/>
  <c r="C810" i="10"/>
  <c r="G809" i="10"/>
  <c r="C809" i="10"/>
  <c r="J809" i="10" s="1"/>
  <c r="J808" i="10"/>
  <c r="G808" i="10"/>
  <c r="C808" i="10"/>
  <c r="G807" i="10"/>
  <c r="J807" i="10" s="1"/>
  <c r="C807" i="10"/>
  <c r="G806" i="10"/>
  <c r="C806" i="10"/>
  <c r="J806" i="10" s="1"/>
  <c r="G805" i="10"/>
  <c r="C805" i="10"/>
  <c r="J805" i="10" s="1"/>
  <c r="J804" i="10"/>
  <c r="G804" i="10"/>
  <c r="C804" i="10"/>
  <c r="G803" i="10"/>
  <c r="C803" i="10"/>
  <c r="J803" i="10" s="1"/>
  <c r="J802" i="10"/>
  <c r="G802" i="10"/>
  <c r="C802" i="10"/>
  <c r="J801" i="10"/>
  <c r="G801" i="10"/>
  <c r="C801" i="10"/>
  <c r="J800" i="10"/>
  <c r="G800" i="10"/>
  <c r="C800" i="10"/>
  <c r="G799" i="10"/>
  <c r="C799" i="10"/>
  <c r="J799" i="10" s="1"/>
  <c r="J798" i="10"/>
  <c r="G798" i="10"/>
  <c r="C798" i="10"/>
  <c r="G797" i="10"/>
  <c r="C797" i="10"/>
  <c r="J797" i="10" s="1"/>
  <c r="G796" i="10"/>
  <c r="C796" i="10"/>
  <c r="J796" i="10" s="1"/>
  <c r="G795" i="10"/>
  <c r="J795" i="10" s="1"/>
  <c r="C795" i="10"/>
  <c r="G794" i="10"/>
  <c r="C794" i="10"/>
  <c r="J794" i="10" s="1"/>
  <c r="G793" i="10"/>
  <c r="C793" i="10"/>
  <c r="J793" i="10" s="1"/>
  <c r="J792" i="10"/>
  <c r="G792" i="10"/>
  <c r="C792" i="10"/>
  <c r="G791" i="10"/>
  <c r="C791" i="10"/>
  <c r="J791" i="10" s="1"/>
  <c r="G790" i="10"/>
  <c r="J790" i="10" s="1"/>
  <c r="C790" i="10"/>
  <c r="G789" i="10"/>
  <c r="J789" i="10" s="1"/>
  <c r="C789" i="10"/>
  <c r="J788" i="10"/>
  <c r="G788" i="10"/>
  <c r="C788" i="10"/>
  <c r="G787" i="10"/>
  <c r="C787" i="10"/>
  <c r="J787" i="10" s="1"/>
  <c r="J786" i="10"/>
  <c r="G786" i="10"/>
  <c r="C786" i="10"/>
  <c r="G785" i="10"/>
  <c r="C785" i="10"/>
  <c r="J785" i="10" s="1"/>
  <c r="G784" i="10"/>
  <c r="C784" i="10"/>
  <c r="J784" i="10" s="1"/>
  <c r="J783" i="10"/>
  <c r="G783" i="10"/>
  <c r="C783" i="10"/>
  <c r="G782" i="10"/>
  <c r="C782" i="10"/>
  <c r="J782" i="10" s="1"/>
  <c r="G781" i="10"/>
  <c r="C781" i="10"/>
  <c r="J781" i="10" s="1"/>
  <c r="J780" i="10"/>
  <c r="G780" i="10"/>
  <c r="C780" i="10"/>
  <c r="G779" i="10"/>
  <c r="C779" i="10"/>
  <c r="J779" i="10" s="1"/>
  <c r="J778" i="10"/>
  <c r="G778" i="10"/>
  <c r="C778" i="10"/>
  <c r="G777" i="10"/>
  <c r="J777" i="10" s="1"/>
  <c r="C777" i="10"/>
  <c r="G776" i="10"/>
  <c r="C776" i="10"/>
  <c r="J776" i="10" s="1"/>
  <c r="G775" i="10"/>
  <c r="C775" i="10"/>
  <c r="J775" i="10" s="1"/>
  <c r="J774" i="10"/>
  <c r="G774" i="10"/>
  <c r="C774" i="10"/>
  <c r="G773" i="10"/>
  <c r="C773" i="10"/>
  <c r="J773" i="10" s="1"/>
  <c r="G772" i="10"/>
  <c r="C772" i="10"/>
  <c r="J772" i="10" s="1"/>
  <c r="J771" i="10"/>
  <c r="G771" i="10"/>
  <c r="C771" i="10"/>
  <c r="J770" i="10"/>
  <c r="G770" i="10"/>
  <c r="C770" i="10"/>
  <c r="G769" i="10"/>
  <c r="C769" i="10"/>
  <c r="J769" i="10" s="1"/>
  <c r="J768" i="10"/>
  <c r="G768" i="10"/>
  <c r="C768" i="10"/>
  <c r="G767" i="10"/>
  <c r="C767" i="10"/>
  <c r="J767" i="10" s="1"/>
  <c r="J766" i="10"/>
  <c r="G766" i="10"/>
  <c r="C766" i="10"/>
  <c r="G765" i="10"/>
  <c r="J765" i="10" s="1"/>
  <c r="C765" i="10"/>
  <c r="G764" i="10"/>
  <c r="C764" i="10"/>
  <c r="J764" i="10" s="1"/>
  <c r="G763" i="10"/>
  <c r="C763" i="10"/>
  <c r="J763" i="10" s="1"/>
  <c r="J762" i="10"/>
  <c r="G762" i="10"/>
  <c r="C762" i="10"/>
  <c r="G761" i="10"/>
  <c r="C761" i="10"/>
  <c r="J761" i="10" s="1"/>
  <c r="G760" i="10"/>
  <c r="C760" i="10"/>
  <c r="J760" i="10" s="1"/>
  <c r="G759" i="10"/>
  <c r="C759" i="10"/>
  <c r="J759" i="10" s="1"/>
  <c r="J758" i="10"/>
  <c r="G758" i="10"/>
  <c r="C758" i="10"/>
  <c r="G757" i="10"/>
  <c r="C757" i="10"/>
  <c r="J757" i="10" s="1"/>
  <c r="J756" i="10"/>
  <c r="G756" i="10"/>
  <c r="C756" i="10"/>
  <c r="G755" i="10"/>
  <c r="C755" i="10"/>
  <c r="J755" i="10" s="1"/>
  <c r="J754" i="10"/>
  <c r="G754" i="10"/>
  <c r="C754" i="10"/>
  <c r="J753" i="10"/>
  <c r="G753" i="10"/>
  <c r="C753" i="10"/>
  <c r="G752" i="10"/>
  <c r="C752" i="10"/>
  <c r="J752" i="10" s="1"/>
  <c r="G751" i="10"/>
  <c r="C751" i="10"/>
  <c r="J751" i="10" s="1"/>
  <c r="J750" i="10"/>
  <c r="G750" i="10"/>
  <c r="C750" i="10"/>
  <c r="G749" i="10"/>
  <c r="C749" i="10"/>
  <c r="J749" i="10" s="1"/>
  <c r="G748" i="10"/>
  <c r="C748" i="10"/>
  <c r="J748" i="10" s="1"/>
  <c r="G747" i="10"/>
  <c r="C747" i="10"/>
  <c r="J747" i="10" s="1"/>
  <c r="J746" i="10"/>
  <c r="G746" i="10"/>
  <c r="C746" i="10"/>
  <c r="G745" i="10"/>
  <c r="C745" i="10"/>
  <c r="J745" i="10" s="1"/>
  <c r="J744" i="10"/>
  <c r="G744" i="10"/>
  <c r="C744" i="10"/>
  <c r="G743" i="10"/>
  <c r="C743" i="10"/>
  <c r="J743" i="10" s="1"/>
  <c r="G742" i="10"/>
  <c r="C742" i="10"/>
  <c r="J742" i="10" s="1"/>
  <c r="G741" i="10"/>
  <c r="J741" i="10" s="1"/>
  <c r="C741" i="10"/>
  <c r="G740" i="10"/>
  <c r="C740" i="10"/>
  <c r="J740" i="10" s="1"/>
  <c r="G739" i="10"/>
  <c r="C739" i="10"/>
  <c r="J739" i="10" s="1"/>
  <c r="J738" i="10"/>
  <c r="G738" i="10"/>
  <c r="C738" i="10"/>
  <c r="G737" i="10"/>
  <c r="C737" i="10"/>
  <c r="J737" i="10" s="1"/>
  <c r="G736" i="10"/>
  <c r="J736" i="10" s="1"/>
  <c r="C736" i="10"/>
  <c r="J735" i="10"/>
  <c r="G735" i="10"/>
  <c r="C735" i="10"/>
  <c r="J734" i="10"/>
  <c r="G734" i="10"/>
  <c r="C734" i="10"/>
  <c r="G733" i="10"/>
  <c r="C733" i="10"/>
  <c r="J733" i="10" s="1"/>
  <c r="J732" i="10"/>
  <c r="G732" i="10"/>
  <c r="C732" i="10"/>
  <c r="G731" i="10"/>
  <c r="C731" i="10"/>
  <c r="J731" i="10" s="1"/>
  <c r="G730" i="10"/>
  <c r="C730" i="10"/>
  <c r="J730" i="10" s="1"/>
  <c r="G729" i="10"/>
  <c r="C729" i="10"/>
  <c r="J729" i="10" s="1"/>
  <c r="J728" i="10"/>
  <c r="G728" i="10"/>
  <c r="C728" i="10"/>
  <c r="G727" i="10"/>
  <c r="C727" i="10"/>
  <c r="J727" i="10" s="1"/>
  <c r="J726" i="10"/>
  <c r="G726" i="10"/>
  <c r="C726" i="10"/>
  <c r="G725" i="10"/>
  <c r="C725" i="10"/>
  <c r="J725" i="10" s="1"/>
  <c r="J724" i="10"/>
  <c r="G724" i="10"/>
  <c r="C724" i="10"/>
  <c r="G723" i="10"/>
  <c r="C723" i="10"/>
  <c r="J723" i="10" s="1"/>
  <c r="G722" i="10"/>
  <c r="C722" i="10"/>
  <c r="J722" i="10" s="1"/>
  <c r="G721" i="10"/>
  <c r="C721" i="10"/>
  <c r="J721" i="10" s="1"/>
  <c r="J720" i="10"/>
  <c r="G720" i="10"/>
  <c r="C720" i="10"/>
  <c r="G719" i="10"/>
  <c r="C719" i="10"/>
  <c r="J719" i="10" s="1"/>
  <c r="G718" i="10"/>
  <c r="C718" i="10"/>
  <c r="J718" i="10" s="1"/>
  <c r="G717" i="10"/>
  <c r="C717" i="10"/>
  <c r="J717" i="10" s="1"/>
  <c r="J716" i="10"/>
  <c r="G716" i="10"/>
  <c r="C716" i="10"/>
  <c r="G715" i="10"/>
  <c r="C715" i="10"/>
  <c r="J715" i="10" s="1"/>
  <c r="J714" i="10"/>
  <c r="G714" i="10"/>
  <c r="C714" i="10"/>
  <c r="G713" i="10"/>
  <c r="C713" i="10"/>
  <c r="J713" i="10" s="1"/>
  <c r="J712" i="10"/>
  <c r="G712" i="10"/>
  <c r="C712" i="10"/>
  <c r="G711" i="10"/>
  <c r="J711" i="10" s="1"/>
  <c r="C711" i="10"/>
  <c r="G710" i="10"/>
  <c r="C710" i="10"/>
  <c r="J710" i="10" s="1"/>
  <c r="G709" i="10"/>
  <c r="C709" i="10"/>
  <c r="J709" i="10" s="1"/>
  <c r="J708" i="10"/>
  <c r="G708" i="10"/>
  <c r="C708" i="10"/>
  <c r="G707" i="10"/>
  <c r="C707" i="10"/>
  <c r="J707" i="10" s="1"/>
  <c r="G706" i="10"/>
  <c r="C706" i="10"/>
  <c r="G705" i="10"/>
  <c r="C705" i="10"/>
  <c r="J705" i="10" s="1"/>
  <c r="J704" i="10"/>
  <c r="G704" i="10"/>
  <c r="C704" i="10"/>
  <c r="G703" i="10"/>
  <c r="C703" i="10"/>
  <c r="J703" i="10" s="1"/>
  <c r="J702" i="10"/>
  <c r="G702" i="10"/>
  <c r="C702" i="10"/>
  <c r="G701" i="10"/>
  <c r="C701" i="10"/>
  <c r="J701" i="10" s="1"/>
  <c r="J700" i="10"/>
  <c r="G700" i="10"/>
  <c r="C700" i="10"/>
  <c r="G699" i="10"/>
  <c r="J699" i="10" s="1"/>
  <c r="C699" i="10"/>
  <c r="G698" i="10"/>
  <c r="C698" i="10"/>
  <c r="J698" i="10" s="1"/>
  <c r="G697" i="10"/>
  <c r="C697" i="10"/>
  <c r="J697" i="10" s="1"/>
  <c r="J696" i="10"/>
  <c r="G696" i="10"/>
  <c r="C696" i="10"/>
  <c r="G695" i="10"/>
  <c r="C695" i="10"/>
  <c r="J695" i="10" s="1"/>
  <c r="G694" i="10"/>
  <c r="C694" i="10"/>
  <c r="J694" i="10" s="1"/>
  <c r="G693" i="10"/>
  <c r="C693" i="10"/>
  <c r="J693" i="10" s="1"/>
  <c r="J692" i="10"/>
  <c r="G692" i="10"/>
  <c r="C692" i="10"/>
  <c r="G691" i="10"/>
  <c r="C691" i="10"/>
  <c r="J691" i="10" s="1"/>
  <c r="J690" i="10"/>
  <c r="G690" i="10"/>
  <c r="C690" i="10"/>
  <c r="G689" i="10"/>
  <c r="C689" i="10"/>
  <c r="J689" i="10" s="1"/>
  <c r="G688" i="10"/>
  <c r="C688" i="10"/>
  <c r="J688" i="10" s="1"/>
  <c r="G687" i="10"/>
  <c r="J687" i="10" s="1"/>
  <c r="C687" i="10"/>
  <c r="G686" i="10"/>
  <c r="C686" i="10"/>
  <c r="J686" i="10" s="1"/>
  <c r="G685" i="10"/>
  <c r="C685" i="10"/>
  <c r="J685" i="10" s="1"/>
  <c r="C684" i="10"/>
  <c r="G683" i="10"/>
  <c r="C683" i="10"/>
  <c r="J683" i="10" s="1"/>
  <c r="G682" i="10"/>
  <c r="C682" i="10"/>
  <c r="J682" i="10" s="1"/>
  <c r="J681" i="10"/>
  <c r="G681" i="10"/>
  <c r="C681" i="10"/>
  <c r="G680" i="10"/>
  <c r="J680" i="10" s="1"/>
  <c r="C680" i="10"/>
  <c r="G679" i="10"/>
  <c r="C679" i="10"/>
  <c r="G678" i="10"/>
  <c r="C678" i="10"/>
  <c r="J678" i="10" s="1"/>
  <c r="J677" i="10"/>
  <c r="G677" i="10"/>
  <c r="C677" i="10"/>
  <c r="G676" i="10"/>
  <c r="C676" i="10"/>
  <c r="J676" i="10" s="1"/>
  <c r="G675" i="10"/>
  <c r="C675" i="10"/>
  <c r="J675" i="10" s="1"/>
  <c r="J674" i="10"/>
  <c r="G674" i="10"/>
  <c r="C674" i="10"/>
  <c r="G673" i="10"/>
  <c r="C673" i="10"/>
  <c r="J672" i="10"/>
  <c r="G672" i="10"/>
  <c r="C672" i="10"/>
  <c r="J671" i="10"/>
  <c r="G671" i="10"/>
  <c r="C671" i="10"/>
  <c r="G670" i="10"/>
  <c r="C670" i="10"/>
  <c r="J670" i="10" s="1"/>
  <c r="G669" i="10"/>
  <c r="C669" i="10"/>
  <c r="J669" i="10" s="1"/>
  <c r="G668" i="10"/>
  <c r="C668" i="10"/>
  <c r="J668" i="10" s="1"/>
  <c r="G667" i="10"/>
  <c r="C667" i="10"/>
  <c r="J667" i="10" s="1"/>
  <c r="G666" i="10"/>
  <c r="J666" i="10" s="1"/>
  <c r="C666" i="10"/>
  <c r="G665" i="10"/>
  <c r="J665" i="10" s="1"/>
  <c r="C665" i="10"/>
  <c r="G664" i="10"/>
  <c r="C664" i="10"/>
  <c r="J664" i="10" s="1"/>
  <c r="J663" i="10"/>
  <c r="G663" i="10"/>
  <c r="C663" i="10"/>
  <c r="G662" i="10"/>
  <c r="C662" i="10"/>
  <c r="J662" i="10" s="1"/>
  <c r="C661" i="10"/>
  <c r="G660" i="10"/>
  <c r="C660" i="10"/>
  <c r="J660" i="10" s="1"/>
  <c r="J659" i="10"/>
  <c r="G659" i="10"/>
  <c r="C659" i="10"/>
  <c r="J658" i="10"/>
  <c r="G658" i="10"/>
  <c r="C658" i="10"/>
  <c r="G657" i="10"/>
  <c r="C657" i="10"/>
  <c r="J657" i="10" s="1"/>
  <c r="G656" i="10"/>
  <c r="C656" i="10"/>
  <c r="J656" i="10" s="1"/>
  <c r="G655" i="10"/>
  <c r="C655" i="10"/>
  <c r="J655" i="10" s="1"/>
  <c r="J654" i="10"/>
  <c r="G654" i="10"/>
  <c r="C654" i="10"/>
  <c r="J653" i="10"/>
  <c r="G653" i="10"/>
  <c r="C653" i="10"/>
  <c r="J652" i="10"/>
  <c r="G652" i="10"/>
  <c r="C652" i="10"/>
  <c r="G651" i="10"/>
  <c r="C651" i="10"/>
  <c r="J651" i="10" s="1"/>
  <c r="G650" i="10"/>
  <c r="C650" i="10"/>
  <c r="J650" i="10" s="1"/>
  <c r="G649" i="10"/>
  <c r="J649" i="10" s="1"/>
  <c r="C649" i="10"/>
  <c r="G648" i="10"/>
  <c r="C648" i="10"/>
  <c r="J648" i="10" s="1"/>
  <c r="J647" i="10"/>
  <c r="G647" i="10"/>
  <c r="C647" i="10"/>
  <c r="J646" i="10"/>
  <c r="G646" i="10"/>
  <c r="C646" i="10"/>
  <c r="G645" i="10"/>
  <c r="C645" i="10"/>
  <c r="J645" i="10" s="1"/>
  <c r="G644" i="10"/>
  <c r="C644" i="10"/>
  <c r="J644" i="10" s="1"/>
  <c r="G643" i="10"/>
  <c r="C643" i="10"/>
  <c r="J643" i="10" s="1"/>
  <c r="J642" i="10"/>
  <c r="G642" i="10"/>
  <c r="C642" i="10"/>
  <c r="J641" i="10"/>
  <c r="G641" i="10"/>
  <c r="C641" i="10"/>
  <c r="J640" i="10"/>
  <c r="G640" i="10"/>
  <c r="C640" i="10"/>
  <c r="G639" i="10"/>
  <c r="C639" i="10"/>
  <c r="J639" i="10" s="1"/>
  <c r="G638" i="10"/>
  <c r="C638" i="10"/>
  <c r="G637" i="10"/>
  <c r="J637" i="10" s="1"/>
  <c r="C637" i="10"/>
  <c r="G636" i="10"/>
  <c r="C636" i="10"/>
  <c r="J635" i="10"/>
  <c r="G635" i="10"/>
  <c r="C635" i="10"/>
  <c r="J634" i="10"/>
  <c r="G634" i="10"/>
  <c r="C634" i="10"/>
  <c r="G633" i="10"/>
  <c r="C633" i="10"/>
  <c r="J633" i="10" s="1"/>
  <c r="G632" i="10"/>
  <c r="C632" i="10"/>
  <c r="G631" i="10"/>
  <c r="J631" i="10" s="1"/>
  <c r="C631" i="10"/>
  <c r="J630" i="10"/>
  <c r="G630" i="10"/>
  <c r="C630" i="10"/>
  <c r="J629" i="10"/>
  <c r="G629" i="10"/>
  <c r="C629" i="10"/>
  <c r="J628" i="10"/>
  <c r="G628" i="10"/>
  <c r="C628" i="10"/>
  <c r="G627" i="10"/>
  <c r="C627" i="10"/>
  <c r="J627" i="10" s="1"/>
  <c r="G626" i="10"/>
  <c r="C626" i="10"/>
  <c r="J626" i="10" s="1"/>
  <c r="J625" i="10"/>
  <c r="G625" i="10"/>
  <c r="C625" i="10"/>
  <c r="G624" i="10"/>
  <c r="C624" i="10"/>
  <c r="J624" i="10" s="1"/>
  <c r="J623" i="10"/>
  <c r="G623" i="10"/>
  <c r="C623" i="10"/>
  <c r="J622" i="10"/>
  <c r="G622" i="10"/>
  <c r="C622" i="10"/>
  <c r="G621" i="10"/>
  <c r="C621" i="10"/>
  <c r="J621" i="10" s="1"/>
  <c r="G620" i="10"/>
  <c r="C620" i="10"/>
  <c r="G619" i="10"/>
  <c r="C619" i="10"/>
  <c r="J619" i="10" s="1"/>
  <c r="G618" i="10"/>
  <c r="C618" i="10"/>
  <c r="J618" i="10" s="1"/>
  <c r="J617" i="10"/>
  <c r="G617" i="10"/>
  <c r="C617" i="10"/>
  <c r="J616" i="10"/>
  <c r="G616" i="10"/>
  <c r="C616" i="10"/>
  <c r="G615" i="10"/>
  <c r="C615" i="10"/>
  <c r="J615" i="10" s="1"/>
  <c r="G614" i="10"/>
  <c r="C614" i="10"/>
  <c r="J614" i="10" s="1"/>
  <c r="G613" i="10"/>
  <c r="C613" i="10"/>
  <c r="J613" i="10" s="1"/>
  <c r="G612" i="10"/>
  <c r="J612" i="10" s="1"/>
  <c r="C612" i="10"/>
  <c r="J611" i="10"/>
  <c r="G611" i="10"/>
  <c r="C611" i="10"/>
  <c r="J610" i="10"/>
  <c r="G610" i="10"/>
  <c r="C610" i="10"/>
  <c r="G609" i="10"/>
  <c r="C609" i="10"/>
  <c r="J609" i="10" s="1"/>
  <c r="G608" i="10"/>
  <c r="C608" i="10"/>
  <c r="J608" i="10" s="1"/>
  <c r="G607" i="10"/>
  <c r="J607" i="10" s="1"/>
  <c r="C607" i="10"/>
  <c r="G606" i="10"/>
  <c r="C606" i="10"/>
  <c r="J606" i="10" s="1"/>
  <c r="J605" i="10"/>
  <c r="G605" i="10"/>
  <c r="C605" i="10"/>
  <c r="J604" i="10"/>
  <c r="G604" i="10"/>
  <c r="C604" i="10"/>
  <c r="G603" i="10"/>
  <c r="C603" i="10"/>
  <c r="J603" i="10" s="1"/>
  <c r="G602" i="10"/>
  <c r="C602" i="10"/>
  <c r="J602" i="10" s="1"/>
  <c r="G601" i="10"/>
  <c r="C601" i="10"/>
  <c r="J601" i="10" s="1"/>
  <c r="J600" i="10"/>
  <c r="G600" i="10"/>
  <c r="C600" i="10"/>
  <c r="J599" i="10"/>
  <c r="G599" i="10"/>
  <c r="C599" i="10"/>
  <c r="J598" i="10"/>
  <c r="G598" i="10"/>
  <c r="C598" i="10"/>
  <c r="G597" i="10"/>
  <c r="C597" i="10"/>
  <c r="J597" i="10" s="1"/>
  <c r="G596" i="10"/>
  <c r="C596" i="10"/>
  <c r="J596" i="10" s="1"/>
  <c r="G595" i="10"/>
  <c r="J595" i="10" s="1"/>
  <c r="C595" i="10"/>
  <c r="G594" i="10"/>
  <c r="C594" i="10"/>
  <c r="J594" i="10" s="1"/>
  <c r="J593" i="10"/>
  <c r="G593" i="10"/>
  <c r="C593" i="10"/>
  <c r="J592" i="10"/>
  <c r="G592" i="10"/>
  <c r="C592" i="10"/>
  <c r="G591" i="10"/>
  <c r="C591" i="10"/>
  <c r="J591" i="10" s="1"/>
  <c r="G590" i="10"/>
  <c r="C590" i="10"/>
  <c r="J590" i="10" s="1"/>
  <c r="G589" i="10"/>
  <c r="C589" i="10"/>
  <c r="J589" i="10" s="1"/>
  <c r="J588" i="10"/>
  <c r="G588" i="10"/>
  <c r="C588" i="10"/>
  <c r="J587" i="10"/>
  <c r="G587" i="10"/>
  <c r="C587" i="10"/>
  <c r="J586" i="10"/>
  <c r="G586" i="10"/>
  <c r="C586" i="10"/>
  <c r="G585" i="10"/>
  <c r="C585" i="10"/>
  <c r="J585" i="10" s="1"/>
  <c r="G584" i="10"/>
  <c r="C584" i="10"/>
  <c r="J584" i="10" s="1"/>
  <c r="G583" i="10"/>
  <c r="J583" i="10" s="1"/>
  <c r="C583" i="10"/>
  <c r="G582" i="10"/>
  <c r="C582" i="10"/>
  <c r="J582" i="10" s="1"/>
  <c r="J581" i="10"/>
  <c r="G581" i="10"/>
  <c r="C581" i="10"/>
  <c r="J580" i="10"/>
  <c r="G580" i="10"/>
  <c r="C580" i="10"/>
  <c r="G579" i="10"/>
  <c r="C579" i="10"/>
  <c r="J579" i="10" s="1"/>
  <c r="G578" i="10"/>
  <c r="C578" i="10"/>
  <c r="G577" i="10"/>
  <c r="J577" i="10" s="1"/>
  <c r="C577" i="10"/>
  <c r="J576" i="10"/>
  <c r="G576" i="10"/>
  <c r="C576" i="10"/>
  <c r="J575" i="10"/>
  <c r="G575" i="10"/>
  <c r="C575" i="10"/>
  <c r="J574" i="10"/>
  <c r="G574" i="10"/>
  <c r="C574" i="10"/>
  <c r="G573" i="10"/>
  <c r="C573" i="10"/>
  <c r="J573" i="10" s="1"/>
  <c r="G572" i="10"/>
  <c r="C572" i="10"/>
  <c r="J572" i="10" s="1"/>
  <c r="J571" i="10"/>
  <c r="G571" i="10"/>
  <c r="C571" i="10"/>
  <c r="J570" i="10"/>
  <c r="G570" i="10"/>
  <c r="C570" i="10"/>
  <c r="J569" i="10"/>
  <c r="G569" i="10"/>
  <c r="C569" i="10"/>
  <c r="J568" i="10"/>
  <c r="G568" i="10"/>
  <c r="C568" i="10"/>
  <c r="G567" i="10"/>
  <c r="C567" i="10"/>
  <c r="J567" i="10" s="1"/>
  <c r="G566" i="10"/>
  <c r="C566" i="10"/>
  <c r="G565" i="10"/>
  <c r="C565" i="10"/>
  <c r="G564" i="10"/>
  <c r="C564" i="10"/>
  <c r="J563" i="10"/>
  <c r="G563" i="10"/>
  <c r="C563" i="10"/>
  <c r="J562" i="10"/>
  <c r="G562" i="10"/>
  <c r="C562" i="10"/>
  <c r="G561" i="10"/>
  <c r="C561" i="10"/>
  <c r="J561" i="10" s="1"/>
  <c r="G560" i="10"/>
  <c r="C560" i="10"/>
  <c r="J560" i="10" s="1"/>
  <c r="G559" i="10"/>
  <c r="C559" i="10"/>
  <c r="J559" i="10" s="1"/>
  <c r="J558" i="10"/>
  <c r="G558" i="10"/>
  <c r="C558" i="10"/>
  <c r="J557" i="10"/>
  <c r="G557" i="10"/>
  <c r="C557" i="10"/>
  <c r="J556" i="10"/>
  <c r="G556" i="10"/>
  <c r="C556" i="10"/>
  <c r="G555" i="10"/>
  <c r="C555" i="10"/>
  <c r="J555" i="10" s="1"/>
  <c r="G554" i="10"/>
  <c r="C554" i="10"/>
  <c r="J554" i="10" s="1"/>
  <c r="G553" i="10"/>
  <c r="J553" i="10" s="1"/>
  <c r="C553" i="10"/>
  <c r="G552" i="10"/>
  <c r="C552" i="10"/>
  <c r="J552" i="10" s="1"/>
  <c r="J551" i="10"/>
  <c r="G551" i="10"/>
  <c r="C551" i="10"/>
  <c r="J550" i="10"/>
  <c r="G550" i="10"/>
  <c r="C550" i="10"/>
  <c r="G549" i="10"/>
  <c r="C549" i="10"/>
  <c r="J549" i="10" s="1"/>
  <c r="G548" i="10"/>
  <c r="C548" i="10"/>
  <c r="G547" i="10"/>
  <c r="C547" i="10"/>
  <c r="J547" i="10" s="1"/>
  <c r="J546" i="10"/>
  <c r="G546" i="10"/>
  <c r="C546" i="10"/>
  <c r="J545" i="10"/>
  <c r="G545" i="10"/>
  <c r="C545" i="10"/>
  <c r="J544" i="10"/>
  <c r="G544" i="10"/>
  <c r="C544" i="10"/>
  <c r="G543" i="10"/>
  <c r="C543" i="10"/>
  <c r="J543" i="10" s="1"/>
  <c r="G542" i="10"/>
  <c r="C542" i="10"/>
  <c r="J542" i="10" s="1"/>
  <c r="G541" i="10"/>
  <c r="J541" i="10" s="1"/>
  <c r="C541" i="10"/>
  <c r="G540" i="10"/>
  <c r="C540" i="10"/>
  <c r="J540" i="10" s="1"/>
  <c r="J539" i="10"/>
  <c r="G539" i="10"/>
  <c r="C539" i="10"/>
  <c r="J538" i="10"/>
  <c r="G538" i="10"/>
  <c r="C538" i="10"/>
  <c r="G537" i="10"/>
  <c r="C537" i="10"/>
  <c r="J537" i="10" s="1"/>
  <c r="G536" i="10"/>
  <c r="C536" i="10"/>
  <c r="J536" i="10" s="1"/>
  <c r="G535" i="10"/>
  <c r="C535" i="10"/>
  <c r="J535" i="10" s="1"/>
  <c r="J534" i="10"/>
  <c r="G534" i="10"/>
  <c r="C534" i="10"/>
  <c r="J533" i="10"/>
  <c r="G533" i="10"/>
  <c r="C533" i="10"/>
  <c r="J532" i="10"/>
  <c r="G532" i="10"/>
  <c r="C532" i="10"/>
  <c r="G531" i="10"/>
  <c r="C531" i="10"/>
  <c r="J531" i="10" s="1"/>
  <c r="G530" i="10"/>
  <c r="C530" i="10"/>
  <c r="J530" i="10" s="1"/>
  <c r="G529" i="10"/>
  <c r="J529" i="10" s="1"/>
  <c r="C529" i="10"/>
  <c r="G528" i="10"/>
  <c r="C528" i="10"/>
  <c r="J527" i="10"/>
  <c r="G527" i="10"/>
  <c r="C527" i="10"/>
  <c r="J526" i="10"/>
  <c r="G526" i="10"/>
  <c r="C526" i="10"/>
  <c r="G525" i="10"/>
  <c r="C525" i="10"/>
  <c r="J525" i="10" s="1"/>
  <c r="G524" i="10"/>
  <c r="C524" i="10"/>
  <c r="G523" i="10"/>
  <c r="J523" i="10" s="1"/>
  <c r="C523" i="10"/>
  <c r="J522" i="10"/>
  <c r="G522" i="10"/>
  <c r="C522" i="10"/>
  <c r="J521" i="10"/>
  <c r="G521" i="10"/>
  <c r="C521" i="10"/>
  <c r="J520" i="10"/>
  <c r="G520" i="10"/>
  <c r="C520" i="10"/>
  <c r="G519" i="10"/>
  <c r="C519" i="10"/>
  <c r="J519" i="10" s="1"/>
  <c r="G518" i="10"/>
  <c r="C518" i="10"/>
  <c r="J518" i="10" s="1"/>
  <c r="G517" i="10"/>
  <c r="C517" i="10"/>
  <c r="J517" i="10" s="1"/>
  <c r="J516" i="10"/>
  <c r="G516" i="10"/>
  <c r="C516" i="10"/>
  <c r="J515" i="10"/>
  <c r="G515" i="10"/>
  <c r="C515" i="10"/>
  <c r="J514" i="10"/>
  <c r="G514" i="10"/>
  <c r="C514" i="10"/>
  <c r="G513" i="10"/>
  <c r="C513" i="10"/>
  <c r="J513" i="10" s="1"/>
  <c r="G512" i="10"/>
  <c r="C512" i="10"/>
  <c r="G511" i="10"/>
  <c r="C511" i="10"/>
  <c r="J511" i="10" s="1"/>
  <c r="G510" i="10"/>
  <c r="C510" i="10"/>
  <c r="J510" i="10" s="1"/>
  <c r="J509" i="10"/>
  <c r="G509" i="10"/>
  <c r="C509" i="10"/>
  <c r="J508" i="10"/>
  <c r="G508" i="10"/>
  <c r="C508" i="10"/>
  <c r="G507" i="10"/>
  <c r="C507" i="10"/>
  <c r="J507" i="10" s="1"/>
  <c r="G506" i="10"/>
  <c r="C506" i="10"/>
  <c r="J506" i="10" s="1"/>
  <c r="G505" i="10"/>
  <c r="C505" i="10"/>
  <c r="J505" i="10" s="1"/>
  <c r="G504" i="10"/>
  <c r="J504" i="10" s="1"/>
  <c r="C504" i="10"/>
  <c r="J503" i="10"/>
  <c r="G503" i="10"/>
  <c r="C503" i="10"/>
  <c r="J502" i="10"/>
  <c r="G502" i="10"/>
  <c r="C502" i="10"/>
  <c r="G501" i="10"/>
  <c r="C501" i="10"/>
  <c r="J501" i="10" s="1"/>
  <c r="G500" i="10"/>
  <c r="C500" i="10"/>
  <c r="J500" i="10" s="1"/>
  <c r="G499" i="10"/>
  <c r="J499" i="10" s="1"/>
  <c r="C499" i="10"/>
  <c r="G498" i="10"/>
  <c r="C498" i="10"/>
  <c r="J498" i="10" s="1"/>
  <c r="J497" i="10"/>
  <c r="G497" i="10"/>
  <c r="C497" i="10"/>
  <c r="J496" i="10"/>
  <c r="G496" i="10"/>
  <c r="C496" i="10"/>
  <c r="G495" i="10"/>
  <c r="C495" i="10"/>
  <c r="J495" i="10" s="1"/>
  <c r="G494" i="10"/>
  <c r="C494" i="10"/>
  <c r="G493" i="10"/>
  <c r="C493" i="10"/>
  <c r="J493" i="10" s="1"/>
  <c r="J492" i="10"/>
  <c r="G492" i="10"/>
  <c r="C492" i="10"/>
  <c r="J491" i="10"/>
  <c r="G491" i="10"/>
  <c r="C491" i="10"/>
  <c r="J490" i="10"/>
  <c r="G490" i="10"/>
  <c r="C490" i="10"/>
  <c r="G489" i="10"/>
  <c r="C489" i="10"/>
  <c r="J489" i="10" s="1"/>
  <c r="G488" i="10"/>
  <c r="C488" i="10"/>
  <c r="J488" i="10" s="1"/>
  <c r="G487" i="10"/>
  <c r="J487" i="10" s="1"/>
  <c r="C487" i="10"/>
  <c r="G486" i="10"/>
  <c r="C486" i="10"/>
  <c r="J486" i="10" s="1"/>
  <c r="J485" i="10"/>
  <c r="G485" i="10"/>
  <c r="C485" i="10"/>
  <c r="J484" i="10"/>
  <c r="G484" i="10"/>
  <c r="C484" i="10"/>
  <c r="G483" i="10"/>
  <c r="C483" i="10"/>
  <c r="J483" i="10" s="1"/>
  <c r="G482" i="10"/>
  <c r="C482" i="10"/>
  <c r="J482" i="10" s="1"/>
  <c r="G481" i="10"/>
  <c r="C481" i="10"/>
  <c r="J481" i="10" s="1"/>
  <c r="J480" i="10"/>
  <c r="G480" i="10"/>
  <c r="C480" i="10"/>
  <c r="J479" i="10"/>
  <c r="G479" i="10"/>
  <c r="C479" i="10"/>
  <c r="J478" i="10"/>
  <c r="G478" i="10"/>
  <c r="C478" i="10"/>
  <c r="G477" i="10"/>
  <c r="C477" i="10"/>
  <c r="J477" i="10" s="1"/>
  <c r="G476" i="10"/>
  <c r="C476" i="10"/>
  <c r="J476" i="10" s="1"/>
  <c r="G475" i="10"/>
  <c r="J475" i="10" s="1"/>
  <c r="C475" i="10"/>
  <c r="G474" i="10"/>
  <c r="C474" i="10"/>
  <c r="J474" i="10" s="1"/>
  <c r="J473" i="10"/>
  <c r="G473" i="10"/>
  <c r="C473" i="10"/>
  <c r="J472" i="10"/>
  <c r="G472" i="10"/>
  <c r="C472" i="10"/>
  <c r="G471" i="10"/>
  <c r="C471" i="10"/>
  <c r="J471" i="10" s="1"/>
  <c r="G470" i="10"/>
  <c r="C470" i="10"/>
  <c r="J469" i="10"/>
  <c r="G469" i="10"/>
  <c r="C469" i="10"/>
  <c r="J468" i="10"/>
  <c r="G468" i="10"/>
  <c r="C468" i="10"/>
  <c r="J467" i="10"/>
  <c r="G467" i="10"/>
  <c r="C467" i="10"/>
  <c r="J466" i="10"/>
  <c r="G466" i="10"/>
  <c r="C466" i="10"/>
  <c r="G465" i="10"/>
  <c r="C465" i="10"/>
  <c r="J465" i="10" s="1"/>
  <c r="G464" i="10"/>
  <c r="C464" i="10"/>
  <c r="J464" i="10" s="1"/>
  <c r="J463" i="10"/>
  <c r="G463" i="10"/>
  <c r="C463" i="10"/>
  <c r="G462" i="10"/>
  <c r="C462" i="10"/>
  <c r="J462" i="10" s="1"/>
  <c r="J461" i="10"/>
  <c r="G461" i="10"/>
  <c r="C461" i="10"/>
  <c r="J460" i="10"/>
  <c r="G460" i="10"/>
  <c r="C460" i="10"/>
  <c r="G459" i="10"/>
  <c r="C459" i="10"/>
  <c r="J459" i="10" s="1"/>
  <c r="G458" i="10"/>
  <c r="C458" i="10"/>
  <c r="G457" i="10"/>
  <c r="C457" i="10"/>
  <c r="G456" i="10"/>
  <c r="C456" i="10"/>
  <c r="J455" i="10"/>
  <c r="G455" i="10"/>
  <c r="C455" i="10"/>
  <c r="J454" i="10"/>
  <c r="G454" i="10"/>
  <c r="C454" i="10"/>
  <c r="G453" i="10"/>
  <c r="C453" i="10"/>
  <c r="J453" i="10" s="1"/>
  <c r="G452" i="10"/>
  <c r="C452" i="10"/>
  <c r="J452" i="10" s="1"/>
  <c r="G451" i="10"/>
  <c r="C451" i="10"/>
  <c r="J451" i="10" s="1"/>
  <c r="G450" i="10"/>
  <c r="J450" i="10" s="1"/>
  <c r="C450" i="10"/>
  <c r="J449" i="10"/>
  <c r="G449" i="10"/>
  <c r="C449" i="10"/>
  <c r="J448" i="10"/>
  <c r="G448" i="10"/>
  <c r="C448" i="10"/>
  <c r="G447" i="10"/>
  <c r="C447" i="10"/>
  <c r="J447" i="10" s="1"/>
  <c r="G446" i="10"/>
  <c r="C446" i="10"/>
  <c r="J446" i="10" s="1"/>
  <c r="G445" i="10"/>
  <c r="J445" i="10" s="1"/>
  <c r="C445" i="10"/>
  <c r="G444" i="10"/>
  <c r="C444" i="10"/>
  <c r="J444" i="10" s="1"/>
  <c r="J443" i="10"/>
  <c r="G443" i="10"/>
  <c r="C443" i="10"/>
  <c r="J442" i="10"/>
  <c r="G442" i="10"/>
  <c r="C442" i="10"/>
  <c r="G441" i="10"/>
  <c r="C441" i="10"/>
  <c r="J441" i="10" s="1"/>
  <c r="G440" i="10"/>
  <c r="C440" i="10"/>
  <c r="G439" i="10"/>
  <c r="C439" i="10"/>
  <c r="J439" i="10" s="1"/>
  <c r="J438" i="10"/>
  <c r="G438" i="10"/>
  <c r="C438" i="10"/>
  <c r="J437" i="10"/>
  <c r="G437" i="10"/>
  <c r="C437" i="10"/>
  <c r="J436" i="10"/>
  <c r="G436" i="10"/>
  <c r="C436" i="10"/>
  <c r="G435" i="10"/>
  <c r="C435" i="10"/>
  <c r="J435" i="10" s="1"/>
  <c r="G434" i="10"/>
  <c r="C434" i="10"/>
  <c r="J434" i="10" s="1"/>
  <c r="C433" i="10"/>
  <c r="J432" i="10"/>
  <c r="G432" i="10"/>
  <c r="C432" i="10"/>
  <c r="G431" i="10"/>
  <c r="J431" i="10" s="1"/>
  <c r="C431" i="10"/>
  <c r="G430" i="10"/>
  <c r="C430" i="10"/>
  <c r="J430" i="10" s="1"/>
  <c r="J429" i="10"/>
  <c r="G429" i="10"/>
  <c r="C429" i="10"/>
  <c r="G428" i="10"/>
  <c r="C428" i="10"/>
  <c r="G427" i="10"/>
  <c r="J427" i="10" s="1"/>
  <c r="C427" i="10"/>
  <c r="G426" i="10"/>
  <c r="C426" i="10"/>
  <c r="J426" i="10" s="1"/>
  <c r="G425" i="10"/>
  <c r="C425" i="10"/>
  <c r="J425" i="10" s="1"/>
  <c r="G424" i="10"/>
  <c r="C424" i="10"/>
  <c r="J424" i="10" s="1"/>
  <c r="J423" i="10"/>
  <c r="G423" i="10"/>
  <c r="C423" i="10"/>
  <c r="G422" i="10"/>
  <c r="C422" i="10"/>
  <c r="G421" i="10"/>
  <c r="J421" i="10" s="1"/>
  <c r="C421" i="10"/>
  <c r="J420" i="10"/>
  <c r="G420" i="10"/>
  <c r="C420" i="10"/>
  <c r="J419" i="10"/>
  <c r="G419" i="10"/>
  <c r="C419" i="10"/>
  <c r="G418" i="10"/>
  <c r="C418" i="10"/>
  <c r="J418" i="10" s="1"/>
  <c r="J417" i="10"/>
  <c r="G417" i="10"/>
  <c r="C417" i="10"/>
  <c r="G416" i="10"/>
  <c r="C416" i="10"/>
  <c r="J416" i="10" s="1"/>
  <c r="J415" i="10"/>
  <c r="G415" i="10"/>
  <c r="C415" i="10"/>
  <c r="G414" i="10"/>
  <c r="C414" i="10"/>
  <c r="J414" i="10" s="1"/>
  <c r="G413" i="10"/>
  <c r="C413" i="10"/>
  <c r="J413" i="10" s="1"/>
  <c r="G412" i="10"/>
  <c r="C412" i="10"/>
  <c r="J412" i="10" s="1"/>
  <c r="J411" i="10"/>
  <c r="G411" i="10"/>
  <c r="C411" i="10"/>
  <c r="C410" i="10"/>
  <c r="G409" i="10"/>
  <c r="C409" i="10"/>
  <c r="J409" i="10" s="1"/>
  <c r="G408" i="10"/>
  <c r="C408" i="10"/>
  <c r="J408" i="10" s="1"/>
  <c r="J407" i="10"/>
  <c r="G407" i="10"/>
  <c r="C407" i="10"/>
  <c r="G406" i="10"/>
  <c r="J406" i="10" s="1"/>
  <c r="C406" i="10"/>
  <c r="G405" i="10"/>
  <c r="J405" i="10" s="1"/>
  <c r="C405" i="10"/>
  <c r="J404" i="10"/>
  <c r="G404" i="10"/>
  <c r="C404" i="10"/>
  <c r="G403" i="10"/>
  <c r="C403" i="10"/>
  <c r="J403" i="10" s="1"/>
  <c r="J402" i="10"/>
  <c r="G402" i="10"/>
  <c r="C402" i="10"/>
  <c r="G401" i="10"/>
  <c r="J401" i="10" s="1"/>
  <c r="C401" i="10"/>
  <c r="J400" i="10"/>
  <c r="G400" i="10"/>
  <c r="C400" i="10"/>
  <c r="G399" i="10"/>
  <c r="J399" i="10" s="1"/>
  <c r="C399" i="10"/>
  <c r="J398" i="10"/>
  <c r="G398" i="10"/>
  <c r="C398" i="10"/>
  <c r="J397" i="10"/>
  <c r="G397" i="10"/>
  <c r="C397" i="10"/>
  <c r="G396" i="10"/>
  <c r="C396" i="10"/>
  <c r="G395" i="10"/>
  <c r="C395" i="10"/>
  <c r="J395" i="10" s="1"/>
  <c r="G394" i="10"/>
  <c r="J394" i="10" s="1"/>
  <c r="C394" i="10"/>
  <c r="G393" i="10"/>
  <c r="J393" i="10" s="1"/>
  <c r="C393" i="10"/>
  <c r="J392" i="10"/>
  <c r="G392" i="10"/>
  <c r="C392" i="10"/>
  <c r="J391" i="10"/>
  <c r="G391" i="10"/>
  <c r="C391" i="10"/>
  <c r="G390" i="10"/>
  <c r="C390" i="10"/>
  <c r="J390" i="10" s="1"/>
  <c r="J389" i="10"/>
  <c r="G389" i="10"/>
  <c r="C389" i="10"/>
  <c r="J388" i="10"/>
  <c r="G388" i="10"/>
  <c r="C388" i="10"/>
  <c r="G387" i="10"/>
  <c r="J387" i="10" s="1"/>
  <c r="C387" i="10"/>
  <c r="J386" i="10"/>
  <c r="G386" i="10"/>
  <c r="C386" i="10"/>
  <c r="G385" i="10"/>
  <c r="C385" i="10"/>
  <c r="J385" i="10" s="1"/>
  <c r="G384" i="10"/>
  <c r="C384" i="10"/>
  <c r="J384" i="10" s="1"/>
  <c r="G383" i="10"/>
  <c r="J383" i="10" s="1"/>
  <c r="C383" i="10"/>
  <c r="J382" i="10"/>
  <c r="G382" i="10"/>
  <c r="C382" i="10"/>
  <c r="G381" i="10"/>
  <c r="J381" i="10" s="1"/>
  <c r="C381" i="10"/>
  <c r="J380" i="10"/>
  <c r="G380" i="10"/>
  <c r="C380" i="10"/>
  <c r="G379" i="10"/>
  <c r="C379" i="10"/>
  <c r="J379" i="10" s="1"/>
  <c r="J378" i="10"/>
  <c r="G378" i="10"/>
  <c r="C378" i="10"/>
  <c r="G377" i="10"/>
  <c r="C377" i="10"/>
  <c r="G376" i="10"/>
  <c r="J376" i="10" s="1"/>
  <c r="C376" i="10"/>
  <c r="G375" i="10"/>
  <c r="J375" i="10" s="1"/>
  <c r="C375" i="10"/>
  <c r="J374" i="10"/>
  <c r="G374" i="10"/>
  <c r="C374" i="10"/>
  <c r="J373" i="10"/>
  <c r="G373" i="10"/>
  <c r="C373" i="10"/>
  <c r="G372" i="10"/>
  <c r="J372" i="10" s="1"/>
  <c r="C372" i="10"/>
  <c r="G371" i="10"/>
  <c r="C371" i="10"/>
  <c r="J371" i="10" s="1"/>
  <c r="J370" i="10"/>
  <c r="G370" i="10"/>
  <c r="C370" i="10"/>
  <c r="G369" i="10"/>
  <c r="J369" i="10" s="1"/>
  <c r="C369" i="10"/>
  <c r="J368" i="10"/>
  <c r="G368" i="10"/>
  <c r="C368" i="10"/>
  <c r="J367" i="10"/>
  <c r="G367" i="10"/>
  <c r="C367" i="10"/>
  <c r="G366" i="10"/>
  <c r="C366" i="10"/>
  <c r="J366" i="10" s="1"/>
  <c r="G365" i="10"/>
  <c r="C365" i="10"/>
  <c r="J365" i="10" s="1"/>
  <c r="G364" i="10"/>
  <c r="J364" i="10" s="1"/>
  <c r="C364" i="10"/>
  <c r="G363" i="10"/>
  <c r="J363" i="10" s="1"/>
  <c r="C363" i="10"/>
  <c r="J362" i="10"/>
  <c r="G362" i="10"/>
  <c r="C362" i="10"/>
  <c r="G361" i="10"/>
  <c r="C361" i="10"/>
  <c r="J361" i="10" s="1"/>
  <c r="G360" i="10"/>
  <c r="C360" i="10"/>
  <c r="J360" i="10" s="1"/>
  <c r="J359" i="10"/>
  <c r="G359" i="10"/>
  <c r="C359" i="10"/>
  <c r="G358" i="10"/>
  <c r="J358" i="10" s="1"/>
  <c r="C358" i="10"/>
  <c r="G357" i="10"/>
  <c r="J357" i="10" s="1"/>
  <c r="C357" i="10"/>
  <c r="J356" i="10"/>
  <c r="G356" i="10"/>
  <c r="C356" i="10"/>
  <c r="G355" i="10"/>
  <c r="C355" i="10"/>
  <c r="J355" i="10" s="1"/>
  <c r="J354" i="10"/>
  <c r="G354" i="10"/>
  <c r="C354" i="10"/>
  <c r="G353" i="10"/>
  <c r="J353" i="10" s="1"/>
  <c r="C353" i="10"/>
  <c r="G352" i="10"/>
  <c r="J352" i="10" s="1"/>
  <c r="C352" i="10"/>
  <c r="G351" i="10"/>
  <c r="J351" i="10" s="1"/>
  <c r="C351" i="10"/>
  <c r="J350" i="10"/>
  <c r="G350" i="10"/>
  <c r="C350" i="10"/>
  <c r="J349" i="10"/>
  <c r="G349" i="10"/>
  <c r="C349" i="10"/>
  <c r="G348" i="10"/>
  <c r="J348" i="10" s="1"/>
  <c r="C348" i="10"/>
  <c r="G347" i="10"/>
  <c r="C347" i="10"/>
  <c r="J347" i="10" s="1"/>
  <c r="J346" i="10"/>
  <c r="G346" i="10"/>
  <c r="C346" i="10"/>
  <c r="G345" i="10"/>
  <c r="J345" i="10" s="1"/>
  <c r="C345" i="10"/>
  <c r="J344" i="10"/>
  <c r="G344" i="10"/>
  <c r="C344" i="10"/>
  <c r="J343" i="10"/>
  <c r="G343" i="10"/>
  <c r="C343" i="10"/>
  <c r="G342" i="10"/>
  <c r="C342" i="10"/>
  <c r="G341" i="10"/>
  <c r="C341" i="10"/>
  <c r="J341" i="10" s="1"/>
  <c r="J340" i="10"/>
  <c r="G340" i="10"/>
  <c r="C340" i="10"/>
  <c r="G339" i="10"/>
  <c r="J339" i="10" s="1"/>
  <c r="C339" i="10"/>
  <c r="J338" i="10"/>
  <c r="G338" i="10"/>
  <c r="C338" i="10"/>
  <c r="G337" i="10"/>
  <c r="C337" i="10"/>
  <c r="J337" i="10" s="1"/>
  <c r="G336" i="10"/>
  <c r="C336" i="10"/>
  <c r="J336" i="10" s="1"/>
  <c r="J335" i="10"/>
  <c r="G335" i="10"/>
  <c r="C335" i="10"/>
  <c r="G334" i="10"/>
  <c r="J334" i="10" s="1"/>
  <c r="C334" i="10"/>
  <c r="G333" i="10"/>
  <c r="J333" i="10" s="1"/>
  <c r="C333" i="10"/>
  <c r="J332" i="10"/>
  <c r="G332" i="10"/>
  <c r="C332" i="10"/>
  <c r="J331" i="10"/>
  <c r="G331" i="10"/>
  <c r="C331" i="10"/>
  <c r="J330" i="10"/>
  <c r="G330" i="10"/>
  <c r="C330" i="10"/>
  <c r="G329" i="10"/>
  <c r="J329" i="10" s="1"/>
  <c r="C329" i="10"/>
  <c r="J328" i="10"/>
  <c r="G328" i="10"/>
  <c r="C328" i="10"/>
  <c r="G327" i="10"/>
  <c r="J327" i="10" s="1"/>
  <c r="C327" i="10"/>
  <c r="J326" i="10"/>
  <c r="G326" i="10"/>
  <c r="C326" i="10"/>
  <c r="G325" i="10"/>
  <c r="C325" i="10"/>
  <c r="J325" i="10" s="1"/>
  <c r="G324" i="10"/>
  <c r="J324" i="10" s="1"/>
  <c r="C324" i="10"/>
  <c r="G323" i="10"/>
  <c r="C323" i="10"/>
  <c r="G322" i="10"/>
  <c r="J322" i="10" s="1"/>
  <c r="C322" i="10"/>
  <c r="G321" i="10"/>
  <c r="J321" i="10" s="1"/>
  <c r="C321" i="10"/>
  <c r="J320" i="10"/>
  <c r="G320" i="10"/>
  <c r="C320" i="10"/>
  <c r="J319" i="10"/>
  <c r="G319" i="10"/>
  <c r="C319" i="10"/>
  <c r="G318" i="10"/>
  <c r="C318" i="10"/>
  <c r="J318" i="10" s="1"/>
  <c r="G317" i="10"/>
  <c r="C317" i="10"/>
  <c r="J317" i="10" s="1"/>
  <c r="J316" i="10"/>
  <c r="G316" i="10"/>
  <c r="C316" i="10"/>
  <c r="G315" i="10"/>
  <c r="J315" i="10" s="1"/>
  <c r="C315" i="10"/>
  <c r="J314" i="10"/>
  <c r="G314" i="10"/>
  <c r="C314" i="10"/>
  <c r="J313" i="10"/>
  <c r="G313" i="10"/>
  <c r="C313" i="10"/>
  <c r="J312" i="10"/>
  <c r="G312" i="10"/>
  <c r="C312" i="10"/>
  <c r="J311" i="10"/>
  <c r="G311" i="10"/>
  <c r="C311" i="10"/>
  <c r="G310" i="10"/>
  <c r="J310" i="10" s="1"/>
  <c r="C310" i="10"/>
  <c r="G309" i="10"/>
  <c r="J309" i="10" s="1"/>
  <c r="C309" i="10"/>
  <c r="J308" i="10"/>
  <c r="G308" i="10"/>
  <c r="C308" i="10"/>
  <c r="G307" i="10"/>
  <c r="C307" i="10"/>
  <c r="J307" i="10" s="1"/>
  <c r="G306" i="10"/>
  <c r="C306" i="10"/>
  <c r="J306" i="10" s="1"/>
  <c r="G305" i="10"/>
  <c r="J305" i="10" s="1"/>
  <c r="C305" i="10"/>
  <c r="G304" i="10"/>
  <c r="J304" i="10" s="1"/>
  <c r="C304" i="10"/>
  <c r="G303" i="10"/>
  <c r="J303" i="10" s="1"/>
  <c r="C303" i="10"/>
  <c r="J302" i="10"/>
  <c r="G302" i="10"/>
  <c r="C302" i="10"/>
  <c r="G301" i="10"/>
  <c r="C301" i="10"/>
  <c r="J301" i="10" s="1"/>
  <c r="G300" i="10"/>
  <c r="C300" i="10"/>
  <c r="J300" i="10" s="1"/>
  <c r="J299" i="10"/>
  <c r="G299" i="10"/>
  <c r="C299" i="10"/>
  <c r="G298" i="10"/>
  <c r="J298" i="10" s="1"/>
  <c r="C298" i="10"/>
  <c r="G297" i="10"/>
  <c r="J297" i="10" s="1"/>
  <c r="C297" i="10"/>
  <c r="J296" i="10"/>
  <c r="G296" i="10"/>
  <c r="C296" i="10"/>
  <c r="G295" i="10"/>
  <c r="C295" i="10"/>
  <c r="J295" i="10" s="1"/>
  <c r="J294" i="10"/>
  <c r="G294" i="10"/>
  <c r="C294" i="10"/>
  <c r="G293" i="10"/>
  <c r="J293" i="10" s="1"/>
  <c r="C293" i="10"/>
  <c r="J292" i="10"/>
  <c r="G292" i="10"/>
  <c r="C292" i="10"/>
  <c r="G291" i="10"/>
  <c r="J291" i="10" s="1"/>
  <c r="C291" i="10"/>
  <c r="J290" i="10"/>
  <c r="G290" i="10"/>
  <c r="C290" i="10"/>
  <c r="J289" i="10"/>
  <c r="G289" i="10"/>
  <c r="C289" i="10"/>
  <c r="G288" i="10"/>
  <c r="C288" i="10"/>
  <c r="G287" i="10"/>
  <c r="C287" i="10"/>
  <c r="J287" i="10" s="1"/>
  <c r="G286" i="10"/>
  <c r="J286" i="10" s="1"/>
  <c r="C286" i="10"/>
  <c r="G285" i="10"/>
  <c r="J285" i="10" s="1"/>
  <c r="C285" i="10"/>
  <c r="J284" i="10"/>
  <c r="G284" i="10"/>
  <c r="C284" i="10"/>
  <c r="J283" i="10"/>
  <c r="G283" i="10"/>
  <c r="C283" i="10"/>
  <c r="G282" i="10"/>
  <c r="C282" i="10"/>
  <c r="J282" i="10" s="1"/>
  <c r="J281" i="10"/>
  <c r="G281" i="10"/>
  <c r="C281" i="10"/>
  <c r="J280" i="10"/>
  <c r="G280" i="10"/>
  <c r="C280" i="10"/>
  <c r="G279" i="10"/>
  <c r="J279" i="10" s="1"/>
  <c r="C279" i="10"/>
  <c r="J278" i="10"/>
  <c r="G278" i="10"/>
  <c r="C278" i="10"/>
  <c r="G277" i="10"/>
  <c r="C277" i="10"/>
  <c r="J277" i="10" s="1"/>
  <c r="G276" i="10"/>
  <c r="C276" i="10"/>
  <c r="J276" i="10" s="1"/>
  <c r="G275" i="10"/>
  <c r="J275" i="10" s="1"/>
  <c r="C275" i="10"/>
  <c r="J274" i="10"/>
  <c r="G274" i="10"/>
  <c r="C274" i="10"/>
  <c r="G273" i="10"/>
  <c r="J273" i="10" s="1"/>
  <c r="C273" i="10"/>
  <c r="J272" i="10"/>
  <c r="G272" i="10"/>
  <c r="C272" i="10"/>
  <c r="G271" i="10"/>
  <c r="C271" i="10"/>
  <c r="J271" i="10" s="1"/>
  <c r="J270" i="10"/>
  <c r="G270" i="10"/>
  <c r="C270" i="10"/>
  <c r="G269" i="10"/>
  <c r="C269" i="10"/>
  <c r="G268" i="10"/>
  <c r="J268" i="10" s="1"/>
  <c r="C268" i="10"/>
  <c r="G267" i="10"/>
  <c r="J267" i="10" s="1"/>
  <c r="C267" i="10"/>
  <c r="J266" i="10"/>
  <c r="G266" i="10"/>
  <c r="C266" i="10"/>
  <c r="J265" i="10"/>
  <c r="G265" i="10"/>
  <c r="C265" i="10"/>
  <c r="G264" i="10"/>
  <c r="J264" i="10" s="1"/>
  <c r="C264" i="10"/>
  <c r="G263" i="10"/>
  <c r="C263" i="10"/>
  <c r="J263" i="10" s="1"/>
  <c r="J262" i="10"/>
  <c r="G262" i="10"/>
  <c r="C262" i="10"/>
  <c r="G261" i="10"/>
  <c r="J261" i="10" s="1"/>
  <c r="C261" i="10"/>
  <c r="J260" i="10"/>
  <c r="G260" i="10"/>
  <c r="C260" i="10"/>
  <c r="J259" i="10"/>
  <c r="G259" i="10"/>
  <c r="C259" i="10"/>
  <c r="G258" i="10"/>
  <c r="C258" i="10"/>
  <c r="J258" i="10" s="1"/>
  <c r="G257" i="10"/>
  <c r="C257" i="10"/>
  <c r="J257" i="10" s="1"/>
  <c r="G256" i="10"/>
  <c r="J256" i="10" s="1"/>
  <c r="C256" i="10"/>
  <c r="G255" i="10"/>
  <c r="J255" i="10" s="1"/>
  <c r="C255" i="10"/>
  <c r="J254" i="10"/>
  <c r="G254" i="10"/>
  <c r="C254" i="10"/>
  <c r="G253" i="10"/>
  <c r="C253" i="10"/>
  <c r="J253" i="10" s="1"/>
  <c r="G252" i="10"/>
  <c r="C252" i="10"/>
  <c r="J252" i="10" s="1"/>
  <c r="J251" i="10"/>
  <c r="G251" i="10"/>
  <c r="C251" i="10"/>
  <c r="G250" i="10"/>
  <c r="J250" i="10" s="1"/>
  <c r="C250" i="10"/>
  <c r="G249" i="10"/>
  <c r="J249" i="10" s="1"/>
  <c r="C249" i="10"/>
  <c r="J248" i="10"/>
  <c r="G248" i="10"/>
  <c r="C248" i="10"/>
  <c r="G247" i="10"/>
  <c r="C247" i="10"/>
  <c r="J247" i="10" s="1"/>
  <c r="J246" i="10"/>
  <c r="G246" i="10"/>
  <c r="C246" i="10"/>
  <c r="G245" i="10"/>
  <c r="J245" i="10" s="1"/>
  <c r="C245" i="10"/>
  <c r="G244" i="10"/>
  <c r="J244" i="10" s="1"/>
  <c r="C244" i="10"/>
  <c r="G243" i="10"/>
  <c r="J243" i="10" s="1"/>
  <c r="C243" i="10"/>
  <c r="J242" i="10"/>
  <c r="G242" i="10"/>
  <c r="C242" i="10"/>
  <c r="J241" i="10"/>
  <c r="G241" i="10"/>
  <c r="C241" i="10"/>
  <c r="G240" i="10"/>
  <c r="J240" i="10" s="1"/>
  <c r="C240" i="10"/>
  <c r="G239" i="10"/>
  <c r="C239" i="10"/>
  <c r="J239" i="10" s="1"/>
  <c r="J238" i="10"/>
  <c r="G238" i="10"/>
  <c r="C238" i="10"/>
  <c r="G237" i="10"/>
  <c r="J237" i="10" s="1"/>
  <c r="C237" i="10"/>
  <c r="J236" i="10"/>
  <c r="G236" i="10"/>
  <c r="C236" i="10"/>
  <c r="J235" i="10"/>
  <c r="G235" i="10"/>
  <c r="C235" i="10"/>
  <c r="G234" i="10"/>
  <c r="C234" i="10"/>
  <c r="G233" i="10"/>
  <c r="C233" i="10"/>
  <c r="J233" i="10" s="1"/>
  <c r="J232" i="10"/>
  <c r="G232" i="10"/>
  <c r="C232" i="10"/>
  <c r="G231" i="10"/>
  <c r="J231" i="10" s="1"/>
  <c r="C231" i="10"/>
  <c r="J230" i="10"/>
  <c r="G230" i="10"/>
  <c r="C230" i="10"/>
  <c r="G229" i="10"/>
  <c r="C229" i="10"/>
  <c r="J229" i="10" s="1"/>
  <c r="G228" i="10"/>
  <c r="C228" i="10"/>
  <c r="J228" i="10" s="1"/>
  <c r="J227" i="10"/>
  <c r="G227" i="10"/>
  <c r="C227" i="10"/>
  <c r="G226" i="10"/>
  <c r="J226" i="10" s="1"/>
  <c r="C226" i="10"/>
  <c r="G225" i="10"/>
  <c r="J225" i="10" s="1"/>
  <c r="C225" i="10"/>
  <c r="J224" i="10"/>
  <c r="G224" i="10"/>
  <c r="C224" i="10"/>
  <c r="J223" i="10"/>
  <c r="G223" i="10"/>
  <c r="C223" i="10"/>
  <c r="J222" i="10"/>
  <c r="G222" i="10"/>
  <c r="C222" i="10"/>
  <c r="G221" i="10"/>
  <c r="J221" i="10" s="1"/>
  <c r="C221" i="10"/>
  <c r="J220" i="10"/>
  <c r="G220" i="10"/>
  <c r="C220" i="10"/>
  <c r="G219" i="10"/>
  <c r="J219" i="10" s="1"/>
  <c r="C219" i="10"/>
  <c r="J218" i="10"/>
  <c r="G218" i="10"/>
  <c r="C218" i="10"/>
  <c r="G217" i="10"/>
  <c r="C217" i="10"/>
  <c r="J217" i="10" s="1"/>
  <c r="G216" i="10"/>
  <c r="J216" i="10" s="1"/>
  <c r="C216" i="10"/>
  <c r="G215" i="10"/>
  <c r="C215" i="10"/>
  <c r="G214" i="10"/>
  <c r="J214" i="10" s="1"/>
  <c r="C214" i="10"/>
  <c r="G213" i="10"/>
  <c r="J213" i="10" s="1"/>
  <c r="C213" i="10"/>
  <c r="J212" i="10"/>
  <c r="G212" i="10"/>
  <c r="C212" i="10"/>
  <c r="J211" i="10"/>
  <c r="G211" i="10"/>
  <c r="C211" i="10"/>
  <c r="G210" i="10"/>
  <c r="C210" i="10"/>
  <c r="J210" i="10" s="1"/>
  <c r="G209" i="10"/>
  <c r="C209" i="10"/>
  <c r="J209" i="10" s="1"/>
  <c r="J208" i="10"/>
  <c r="G208" i="10"/>
  <c r="C208" i="10"/>
  <c r="G207" i="10"/>
  <c r="J207" i="10" s="1"/>
  <c r="C207" i="10"/>
  <c r="J206" i="10"/>
  <c r="G206" i="10"/>
  <c r="C206" i="10"/>
  <c r="J205" i="10"/>
  <c r="G205" i="10"/>
  <c r="C205" i="10"/>
  <c r="J204" i="10"/>
  <c r="G204" i="10"/>
  <c r="C204" i="10"/>
  <c r="J203" i="10"/>
  <c r="G203" i="10"/>
  <c r="C203" i="10"/>
  <c r="G202" i="10"/>
  <c r="J202" i="10" s="1"/>
  <c r="C202" i="10"/>
  <c r="G201" i="10"/>
  <c r="J201" i="10" s="1"/>
  <c r="C201" i="10"/>
  <c r="J200" i="10"/>
  <c r="G200" i="10"/>
  <c r="C200" i="10"/>
  <c r="G199" i="10"/>
  <c r="C199" i="10"/>
  <c r="J199" i="10" s="1"/>
  <c r="G198" i="10"/>
  <c r="C198" i="10"/>
  <c r="J198" i="10" s="1"/>
  <c r="G197" i="10"/>
  <c r="J197" i="10" s="1"/>
  <c r="C197" i="10"/>
  <c r="G196" i="10"/>
  <c r="J196" i="10" s="1"/>
  <c r="C196" i="10"/>
  <c r="G195" i="10"/>
  <c r="J195" i="10" s="1"/>
  <c r="C195" i="10"/>
  <c r="J194" i="10"/>
  <c r="G194" i="10"/>
  <c r="C194" i="10"/>
  <c r="G193" i="10"/>
  <c r="C193" i="10"/>
  <c r="J193" i="10" s="1"/>
  <c r="G192" i="10"/>
  <c r="C192" i="10"/>
  <c r="J192" i="10" s="1"/>
  <c r="J191" i="10"/>
  <c r="G191" i="10"/>
  <c r="C191" i="10"/>
  <c r="G190" i="10"/>
  <c r="J190" i="10" s="1"/>
  <c r="C190" i="10"/>
  <c r="G189" i="10"/>
  <c r="J189" i="10" s="1"/>
  <c r="C189" i="10"/>
  <c r="J188" i="10"/>
  <c r="G188" i="10"/>
  <c r="C188" i="10"/>
  <c r="G187" i="10"/>
  <c r="C187" i="10"/>
  <c r="J187" i="10" s="1"/>
  <c r="J186" i="10"/>
  <c r="G186" i="10"/>
  <c r="C186" i="10"/>
  <c r="G185" i="10"/>
  <c r="J185" i="10" s="1"/>
  <c r="C185" i="10"/>
  <c r="J184" i="10"/>
  <c r="G184" i="10"/>
  <c r="C184" i="10"/>
  <c r="C183" i="10"/>
  <c r="J182" i="10"/>
  <c r="H182" i="10"/>
  <c r="G182" i="10"/>
  <c r="C182" i="10"/>
  <c r="H181" i="10"/>
  <c r="G181" i="10"/>
  <c r="C181" i="10"/>
  <c r="H180" i="10"/>
  <c r="J180" i="10" s="1"/>
  <c r="G180" i="10"/>
  <c r="C180" i="10"/>
  <c r="H179" i="10"/>
  <c r="G179" i="10"/>
  <c r="C179" i="10"/>
  <c r="J179" i="10" s="1"/>
  <c r="G178" i="10"/>
  <c r="H178" i="10" s="1"/>
  <c r="J178" i="10" s="1"/>
  <c r="C178" i="10"/>
  <c r="G177" i="10"/>
  <c r="H177" i="10" s="1"/>
  <c r="C177" i="10"/>
  <c r="J177" i="10" s="1"/>
  <c r="G176" i="10"/>
  <c r="H176" i="10" s="1"/>
  <c r="C176" i="10"/>
  <c r="J175" i="10"/>
  <c r="H175" i="10"/>
  <c r="G175" i="10"/>
  <c r="C175" i="10"/>
  <c r="H174" i="10"/>
  <c r="J174" i="10" s="1"/>
  <c r="G174" i="10"/>
  <c r="C174" i="10"/>
  <c r="J173" i="10"/>
  <c r="H173" i="10"/>
  <c r="G173" i="10"/>
  <c r="C173" i="10"/>
  <c r="H172" i="10"/>
  <c r="G172" i="10"/>
  <c r="C172" i="10"/>
  <c r="J172" i="10" s="1"/>
  <c r="H171" i="10"/>
  <c r="G171" i="10"/>
  <c r="C171" i="10"/>
  <c r="J171" i="10" s="1"/>
  <c r="G170" i="10"/>
  <c r="H170" i="10" s="1"/>
  <c r="C170" i="10"/>
  <c r="J170" i="10" s="1"/>
  <c r="G169" i="10"/>
  <c r="H169" i="10" s="1"/>
  <c r="J169" i="10" s="1"/>
  <c r="C169" i="10"/>
  <c r="G168" i="10"/>
  <c r="H168" i="10" s="1"/>
  <c r="C168" i="10"/>
  <c r="J168" i="10" s="1"/>
  <c r="G167" i="10"/>
  <c r="H167" i="10" s="1"/>
  <c r="C167" i="10"/>
  <c r="H166" i="10"/>
  <c r="J166" i="10" s="1"/>
  <c r="G166" i="10"/>
  <c r="C166" i="10"/>
  <c r="J165" i="10"/>
  <c r="H165" i="10"/>
  <c r="G165" i="10"/>
  <c r="C165" i="10"/>
  <c r="J164" i="10"/>
  <c r="H164" i="10"/>
  <c r="G164" i="10"/>
  <c r="C164" i="10"/>
  <c r="H163" i="10"/>
  <c r="G163" i="10"/>
  <c r="C163" i="10"/>
  <c r="J163" i="10" s="1"/>
  <c r="H162" i="10"/>
  <c r="J162" i="10" s="1"/>
  <c r="G162" i="10"/>
  <c r="C162" i="10"/>
  <c r="H161" i="10"/>
  <c r="J161" i="10" s="1"/>
  <c r="G161" i="10"/>
  <c r="C161" i="10"/>
  <c r="G160" i="10"/>
  <c r="H160" i="10" s="1"/>
  <c r="J160" i="10" s="1"/>
  <c r="C160" i="10"/>
  <c r="G159" i="10"/>
  <c r="H159" i="10" s="1"/>
  <c r="C159" i="10"/>
  <c r="G158" i="10"/>
  <c r="H158" i="10" s="1"/>
  <c r="C158" i="10"/>
  <c r="J158" i="10" s="1"/>
  <c r="G157" i="10"/>
  <c r="H157" i="10" s="1"/>
  <c r="J157" i="10" s="1"/>
  <c r="C157" i="10"/>
  <c r="J156" i="10"/>
  <c r="H156" i="10"/>
  <c r="G156" i="10"/>
  <c r="C156" i="10"/>
  <c r="J155" i="10"/>
  <c r="H155" i="10"/>
  <c r="G155" i="10"/>
  <c r="C155" i="10"/>
  <c r="H154" i="10"/>
  <c r="G154" i="10"/>
  <c r="C154" i="10"/>
  <c r="G153" i="10"/>
  <c r="H153" i="10" s="1"/>
  <c r="J153" i="10" s="1"/>
  <c r="C153" i="10"/>
  <c r="J152" i="10"/>
  <c r="H152" i="10"/>
  <c r="G152" i="10"/>
  <c r="C152" i="10"/>
  <c r="G151" i="10"/>
  <c r="H151" i="10" s="1"/>
  <c r="J151" i="10" s="1"/>
  <c r="C151" i="10"/>
  <c r="G150" i="10"/>
  <c r="H150" i="10" s="1"/>
  <c r="C150" i="10"/>
  <c r="J150" i="10" s="1"/>
  <c r="G149" i="10"/>
  <c r="H149" i="10" s="1"/>
  <c r="C149" i="10"/>
  <c r="J148" i="10"/>
  <c r="H148" i="10"/>
  <c r="G148" i="10"/>
  <c r="C148" i="10"/>
  <c r="J147" i="10"/>
  <c r="H147" i="10"/>
  <c r="G147" i="10"/>
  <c r="C147" i="10"/>
  <c r="J146" i="10"/>
  <c r="H146" i="10"/>
  <c r="G146" i="10"/>
  <c r="C146" i="10"/>
  <c r="H145" i="10"/>
  <c r="G145" i="10"/>
  <c r="C145" i="10"/>
  <c r="J145" i="10" s="1"/>
  <c r="H144" i="10"/>
  <c r="G144" i="10"/>
  <c r="C144" i="10"/>
  <c r="J144" i="10" s="1"/>
  <c r="G143" i="10"/>
  <c r="H143" i="10" s="1"/>
  <c r="C143" i="10"/>
  <c r="G142" i="10"/>
  <c r="H142" i="10" s="1"/>
  <c r="J142" i="10" s="1"/>
  <c r="C142" i="10"/>
  <c r="G141" i="10"/>
  <c r="H141" i="10" s="1"/>
  <c r="C141" i="10"/>
  <c r="G140" i="10"/>
  <c r="H140" i="10" s="1"/>
  <c r="C140" i="10"/>
  <c r="H139" i="10"/>
  <c r="J139" i="10" s="1"/>
  <c r="G139" i="10"/>
  <c r="C139" i="10"/>
  <c r="J138" i="10"/>
  <c r="H138" i="10"/>
  <c r="G138" i="10"/>
  <c r="C138" i="10"/>
  <c r="J137" i="10"/>
  <c r="H137" i="10"/>
  <c r="G137" i="10"/>
  <c r="C137" i="10"/>
  <c r="H136" i="10"/>
  <c r="G136" i="10"/>
  <c r="C136" i="10"/>
  <c r="J136" i="10" s="1"/>
  <c r="H135" i="10"/>
  <c r="J135" i="10" s="1"/>
  <c r="G135" i="10"/>
  <c r="C135" i="10"/>
  <c r="H134" i="10"/>
  <c r="J134" i="10" s="1"/>
  <c r="G134" i="10"/>
  <c r="C134" i="10"/>
  <c r="G133" i="10"/>
  <c r="H133" i="10" s="1"/>
  <c r="J133" i="10" s="1"/>
  <c r="C133" i="10"/>
  <c r="G132" i="10"/>
  <c r="H132" i="10" s="1"/>
  <c r="C132" i="10"/>
  <c r="G131" i="10"/>
  <c r="H131" i="10" s="1"/>
  <c r="C131" i="10"/>
  <c r="G130" i="10"/>
  <c r="H130" i="10" s="1"/>
  <c r="J130" i="10" s="1"/>
  <c r="C130" i="10"/>
  <c r="J129" i="10"/>
  <c r="H129" i="10"/>
  <c r="G129" i="10"/>
  <c r="C129" i="10"/>
  <c r="J128" i="10"/>
  <c r="H128" i="10"/>
  <c r="G128" i="10"/>
  <c r="C128" i="10"/>
  <c r="H127" i="10"/>
  <c r="G127" i="10"/>
  <c r="C127" i="10"/>
  <c r="H126" i="10"/>
  <c r="J126" i="10" s="1"/>
  <c r="G126" i="10"/>
  <c r="C126" i="10"/>
  <c r="H125" i="10"/>
  <c r="G125" i="10"/>
  <c r="C125" i="10"/>
  <c r="J125" i="10" s="1"/>
  <c r="G124" i="10"/>
  <c r="H124" i="10" s="1"/>
  <c r="J124" i="10" s="1"/>
  <c r="C124" i="10"/>
  <c r="G123" i="10"/>
  <c r="H123" i="10" s="1"/>
  <c r="C123" i="10"/>
  <c r="G122" i="10"/>
  <c r="H122" i="10" s="1"/>
  <c r="C122" i="10"/>
  <c r="J121" i="10"/>
  <c r="H121" i="10"/>
  <c r="G121" i="10"/>
  <c r="C121" i="10"/>
  <c r="H120" i="10"/>
  <c r="J120" i="10" s="1"/>
  <c r="G120" i="10"/>
  <c r="C120" i="10"/>
  <c r="J119" i="10"/>
  <c r="H119" i="10"/>
  <c r="G119" i="10"/>
  <c r="C119" i="10"/>
  <c r="H118" i="10"/>
  <c r="G118" i="10"/>
  <c r="C118" i="10"/>
  <c r="J118" i="10" s="1"/>
  <c r="H117" i="10"/>
  <c r="G117" i="10"/>
  <c r="C117" i="10"/>
  <c r="J117" i="10" s="1"/>
  <c r="G116" i="10"/>
  <c r="H116" i="10" s="1"/>
  <c r="C116" i="10"/>
  <c r="G115" i="10"/>
  <c r="H115" i="10" s="1"/>
  <c r="J115" i="10" s="1"/>
  <c r="C115" i="10"/>
  <c r="G114" i="10"/>
  <c r="H114" i="10" s="1"/>
  <c r="C114" i="10"/>
  <c r="J114" i="10" s="1"/>
  <c r="G113" i="10"/>
  <c r="H113" i="10" s="1"/>
  <c r="C113" i="10"/>
  <c r="H112" i="10"/>
  <c r="J112" i="10" s="1"/>
  <c r="G112" i="10"/>
  <c r="C112" i="10"/>
  <c r="J111" i="10"/>
  <c r="H111" i="10"/>
  <c r="G111" i="10"/>
  <c r="C111" i="10"/>
  <c r="J110" i="10"/>
  <c r="H110" i="10"/>
  <c r="G110" i="10"/>
  <c r="C110" i="10"/>
  <c r="H109" i="10"/>
  <c r="G109" i="10"/>
  <c r="C109" i="10"/>
  <c r="J109" i="10" s="1"/>
  <c r="H108" i="10"/>
  <c r="J108" i="10" s="1"/>
  <c r="G108" i="10"/>
  <c r="C108" i="10"/>
  <c r="J107" i="10"/>
  <c r="H107" i="10"/>
  <c r="G107" i="10"/>
  <c r="C107" i="10"/>
  <c r="G106" i="10"/>
  <c r="H106" i="10" s="1"/>
  <c r="J106" i="10" s="1"/>
  <c r="C106" i="10"/>
  <c r="G105" i="10"/>
  <c r="H105" i="10" s="1"/>
  <c r="C105" i="10"/>
  <c r="G104" i="10"/>
  <c r="H104" i="10" s="1"/>
  <c r="C104" i="10"/>
  <c r="J104" i="10" s="1"/>
  <c r="G103" i="10"/>
  <c r="H103" i="10" s="1"/>
  <c r="J103" i="10" s="1"/>
  <c r="C103" i="10"/>
  <c r="J102" i="10"/>
  <c r="H102" i="10"/>
  <c r="G102" i="10"/>
  <c r="C102" i="10"/>
  <c r="J101" i="10"/>
  <c r="H101" i="10"/>
  <c r="G101" i="10"/>
  <c r="C101" i="10"/>
  <c r="H100" i="10"/>
  <c r="G100" i="10"/>
  <c r="C100" i="10"/>
  <c r="G99" i="10"/>
  <c r="H99" i="10" s="1"/>
  <c r="J99" i="10" s="1"/>
  <c r="C99" i="10"/>
  <c r="H98" i="10"/>
  <c r="J98" i="10" s="1"/>
  <c r="G98" i="10"/>
  <c r="C98" i="10"/>
  <c r="G97" i="10"/>
  <c r="H97" i="10" s="1"/>
  <c r="J97" i="10" s="1"/>
  <c r="C97" i="10"/>
  <c r="G96" i="10"/>
  <c r="H96" i="10" s="1"/>
  <c r="C96" i="10"/>
  <c r="J96" i="10" s="1"/>
  <c r="G95" i="10"/>
  <c r="H95" i="10" s="1"/>
  <c r="C95" i="10"/>
  <c r="J94" i="10"/>
  <c r="H94" i="10"/>
  <c r="G94" i="10"/>
  <c r="C94" i="10"/>
  <c r="H93" i="10"/>
  <c r="J93" i="10" s="1"/>
  <c r="G93" i="10"/>
  <c r="C93" i="10"/>
  <c r="J92" i="10"/>
  <c r="H92" i="10"/>
  <c r="G92" i="10"/>
  <c r="C92" i="10"/>
  <c r="H91" i="10"/>
  <c r="G91" i="10"/>
  <c r="C91" i="10"/>
  <c r="J91" i="10" s="1"/>
  <c r="H90" i="10"/>
  <c r="G90" i="10"/>
  <c r="C90" i="10"/>
  <c r="J90" i="10" s="1"/>
  <c r="G89" i="10"/>
  <c r="H89" i="10" s="1"/>
  <c r="C89" i="10"/>
  <c r="G88" i="10"/>
  <c r="H88" i="10" s="1"/>
  <c r="J88" i="10" s="1"/>
  <c r="C88" i="10"/>
  <c r="G87" i="10"/>
  <c r="H87" i="10" s="1"/>
  <c r="C87" i="10"/>
  <c r="J87" i="10" s="1"/>
  <c r="G86" i="10"/>
  <c r="H86" i="10" s="1"/>
  <c r="C86" i="10"/>
  <c r="G85" i="10"/>
  <c r="H85" i="10" s="1"/>
  <c r="J85" i="10" s="1"/>
  <c r="C85" i="10"/>
  <c r="J84" i="10"/>
  <c r="H84" i="10"/>
  <c r="G84" i="10"/>
  <c r="C84" i="10"/>
  <c r="J83" i="10"/>
  <c r="H83" i="10"/>
  <c r="G83" i="10"/>
  <c r="C83" i="10"/>
  <c r="H82" i="10"/>
  <c r="G82" i="10"/>
  <c r="C82" i="10"/>
  <c r="J82" i="10" s="1"/>
  <c r="H81" i="10"/>
  <c r="J81" i="10" s="1"/>
  <c r="G81" i="10"/>
  <c r="C81" i="10"/>
  <c r="H80" i="10"/>
  <c r="J80" i="10" s="1"/>
  <c r="G80" i="10"/>
  <c r="C80" i="10"/>
  <c r="G79" i="10"/>
  <c r="H79" i="10" s="1"/>
  <c r="J79" i="10" s="1"/>
  <c r="C79" i="10"/>
  <c r="G78" i="10"/>
  <c r="H78" i="10" s="1"/>
  <c r="C78" i="10"/>
  <c r="G77" i="10"/>
  <c r="H77" i="10" s="1"/>
  <c r="C77" i="10"/>
  <c r="H76" i="10"/>
  <c r="J76" i="10" s="1"/>
  <c r="G76" i="10"/>
  <c r="C76" i="10"/>
  <c r="J75" i="10"/>
  <c r="H75" i="10"/>
  <c r="G75" i="10"/>
  <c r="C75" i="10"/>
  <c r="J74" i="10"/>
  <c r="H74" i="10"/>
  <c r="G74" i="10"/>
  <c r="C74" i="10"/>
  <c r="H73" i="10"/>
  <c r="G73" i="10"/>
  <c r="C73" i="10"/>
  <c r="G72" i="10"/>
  <c r="H72" i="10" s="1"/>
  <c r="J72" i="10" s="1"/>
  <c r="C72" i="10"/>
  <c r="H71" i="10"/>
  <c r="J71" i="10" s="1"/>
  <c r="G71" i="10"/>
  <c r="C71" i="10"/>
  <c r="G70" i="10"/>
  <c r="H70" i="10" s="1"/>
  <c r="J70" i="10" s="1"/>
  <c r="C70" i="10"/>
  <c r="H69" i="10"/>
  <c r="G69" i="10"/>
  <c r="C69" i="10"/>
  <c r="J69" i="10" s="1"/>
  <c r="H68" i="10"/>
  <c r="G68" i="10"/>
  <c r="C68" i="10"/>
  <c r="J68" i="10" s="1"/>
  <c r="G67" i="10"/>
  <c r="H67" i="10" s="1"/>
  <c r="C67" i="10"/>
  <c r="J66" i="10"/>
  <c r="H66" i="10"/>
  <c r="G66" i="10"/>
  <c r="C66" i="10"/>
  <c r="J65" i="10"/>
  <c r="H65" i="10"/>
  <c r="G65" i="10"/>
  <c r="C65" i="10"/>
  <c r="H64" i="10"/>
  <c r="G64" i="10"/>
  <c r="C64" i="10"/>
  <c r="G63" i="10"/>
  <c r="H63" i="10" s="1"/>
  <c r="J63" i="10" s="1"/>
  <c r="C63" i="10"/>
  <c r="G62" i="10"/>
  <c r="H62" i="10" s="1"/>
  <c r="C62" i="10"/>
  <c r="J62" i="10" s="1"/>
  <c r="G61" i="10"/>
  <c r="H61" i="10" s="1"/>
  <c r="J61" i="10" s="1"/>
  <c r="C61" i="10"/>
  <c r="H60" i="10"/>
  <c r="G60" i="10"/>
  <c r="C60" i="10"/>
  <c r="J60" i="10" s="1"/>
  <c r="H59" i="10"/>
  <c r="G59" i="10"/>
  <c r="C59" i="10"/>
  <c r="J59" i="10" s="1"/>
  <c r="J58" i="10"/>
  <c r="G58" i="10"/>
  <c r="H58" i="10" s="1"/>
  <c r="C58" i="10"/>
  <c r="J57" i="10"/>
  <c r="H57" i="10"/>
  <c r="G57" i="10"/>
  <c r="C57" i="10"/>
  <c r="J56" i="10"/>
  <c r="H56" i="10"/>
  <c r="G56" i="10"/>
  <c r="C56" i="10"/>
  <c r="H55" i="10"/>
  <c r="G55" i="10"/>
  <c r="C55" i="10"/>
  <c r="G54" i="10"/>
  <c r="H54" i="10" s="1"/>
  <c r="C54" i="10"/>
  <c r="J54" i="10" s="1"/>
  <c r="H53" i="10"/>
  <c r="G53" i="10"/>
  <c r="C53" i="10"/>
  <c r="J53" i="10" s="1"/>
  <c r="H52" i="10"/>
  <c r="J52" i="10" s="1"/>
  <c r="G52" i="10"/>
  <c r="C52" i="10"/>
  <c r="H51" i="10"/>
  <c r="G51" i="10"/>
  <c r="C51" i="10"/>
  <c r="J51" i="10" s="1"/>
  <c r="H50" i="10"/>
  <c r="G50" i="10"/>
  <c r="C50" i="10"/>
  <c r="J49" i="10"/>
  <c r="H49" i="10"/>
  <c r="G49" i="10"/>
  <c r="C49" i="10"/>
  <c r="J48" i="10"/>
  <c r="H48" i="10"/>
  <c r="G48" i="10"/>
  <c r="C48" i="10"/>
  <c r="J47" i="10"/>
  <c r="H47" i="10"/>
  <c r="G47" i="10"/>
  <c r="C47" i="10"/>
  <c r="H46" i="10"/>
  <c r="G46" i="10"/>
  <c r="C46" i="10"/>
  <c r="J45" i="10"/>
  <c r="H45" i="10"/>
  <c r="G45" i="10"/>
  <c r="C45" i="10"/>
  <c r="G44" i="10"/>
  <c r="H44" i="10" s="1"/>
  <c r="C44" i="10"/>
  <c r="G43" i="10"/>
  <c r="H43" i="10" s="1"/>
  <c r="J43" i="10" s="1"/>
  <c r="C43" i="10"/>
  <c r="H42" i="10"/>
  <c r="G42" i="10"/>
  <c r="C42" i="10"/>
  <c r="J42" i="10" s="1"/>
  <c r="G41" i="10"/>
  <c r="H41" i="10" s="1"/>
  <c r="C41" i="10"/>
  <c r="G40" i="10"/>
  <c r="H40" i="10" s="1"/>
  <c r="J40" i="10" s="1"/>
  <c r="C40" i="10"/>
  <c r="J39" i="10"/>
  <c r="H39" i="10"/>
  <c r="G39" i="10"/>
  <c r="C39" i="10"/>
  <c r="J38" i="10"/>
  <c r="H38" i="10"/>
  <c r="G38" i="10"/>
  <c r="C38" i="10"/>
  <c r="H37" i="10"/>
  <c r="G37" i="10"/>
  <c r="C37" i="10"/>
  <c r="H36" i="10"/>
  <c r="J36" i="10" s="1"/>
  <c r="G36" i="10"/>
  <c r="C36" i="10"/>
  <c r="H35" i="10"/>
  <c r="G35" i="10"/>
  <c r="C35" i="10"/>
  <c r="J35" i="10" s="1"/>
  <c r="G34" i="10"/>
  <c r="H34" i="10" s="1"/>
  <c r="J34" i="10" s="1"/>
  <c r="C34" i="10"/>
  <c r="H33" i="10"/>
  <c r="G33" i="10"/>
  <c r="C33" i="10"/>
  <c r="J33" i="10" s="1"/>
  <c r="H32" i="10"/>
  <c r="G32" i="10"/>
  <c r="C32" i="10"/>
  <c r="G31" i="10"/>
  <c r="H31" i="10" s="1"/>
  <c r="J31" i="10" s="1"/>
  <c r="C31" i="10"/>
  <c r="J30" i="10"/>
  <c r="H30" i="10"/>
  <c r="G30" i="10"/>
  <c r="C30" i="10"/>
  <c r="J29" i="10"/>
  <c r="H29" i="10"/>
  <c r="G29" i="10"/>
  <c r="C29" i="10"/>
  <c r="H28" i="10"/>
  <c r="G28" i="10"/>
  <c r="C28" i="10"/>
  <c r="J28" i="10" s="1"/>
  <c r="J27" i="10"/>
  <c r="H27" i="10"/>
  <c r="G27" i="10"/>
  <c r="C27" i="10"/>
  <c r="H26" i="10"/>
  <c r="G26" i="10"/>
  <c r="C26" i="10"/>
  <c r="J26" i="10" s="1"/>
  <c r="G25" i="10"/>
  <c r="H25" i="10" s="1"/>
  <c r="J25" i="10" s="1"/>
  <c r="C25" i="10"/>
  <c r="H24" i="10"/>
  <c r="G24" i="10"/>
  <c r="C24" i="10"/>
  <c r="J24" i="10" s="1"/>
  <c r="G23" i="10"/>
  <c r="H23" i="10" s="1"/>
  <c r="C23" i="10"/>
  <c r="J22" i="10"/>
  <c r="H22" i="10"/>
  <c r="G22" i="10"/>
  <c r="C22" i="10"/>
  <c r="J21" i="10"/>
  <c r="H21" i="10"/>
  <c r="G21" i="10"/>
  <c r="C21" i="10"/>
  <c r="J20" i="10"/>
  <c r="H20" i="10"/>
  <c r="G20" i="10"/>
  <c r="C20" i="10"/>
  <c r="H19" i="10"/>
  <c r="G19" i="10"/>
  <c r="C19" i="10"/>
  <c r="J19" i="10" s="1"/>
  <c r="H18" i="10"/>
  <c r="G18" i="10"/>
  <c r="C18" i="10"/>
  <c r="J18" i="10" s="1"/>
  <c r="G17" i="10"/>
  <c r="H17" i="10" s="1"/>
  <c r="C17" i="10"/>
  <c r="G16" i="10"/>
  <c r="H16" i="10" s="1"/>
  <c r="J16" i="10" s="1"/>
  <c r="C16" i="10"/>
  <c r="H15" i="10"/>
  <c r="G15" i="10"/>
  <c r="C15" i="10"/>
  <c r="J15" i="10" s="1"/>
  <c r="G14" i="10"/>
  <c r="H14" i="10" s="1"/>
  <c r="C14" i="10"/>
  <c r="J14" i="10" s="1"/>
  <c r="H13" i="10"/>
  <c r="G13" i="10"/>
  <c r="C13" i="10"/>
  <c r="J13" i="10" s="1"/>
  <c r="G12" i="10"/>
  <c r="H12" i="10" s="1"/>
  <c r="C12" i="10"/>
  <c r="J12" i="10" s="1"/>
  <c r="J11" i="10"/>
  <c r="H11" i="10"/>
  <c r="G11" i="10"/>
  <c r="C11" i="10"/>
  <c r="H10" i="10"/>
  <c r="G10" i="10"/>
  <c r="C10" i="10"/>
  <c r="H9" i="10"/>
  <c r="J9" i="10" s="1"/>
  <c r="G9" i="10"/>
  <c r="C9" i="10"/>
  <c r="G8" i="10"/>
  <c r="H8" i="10" s="1"/>
  <c r="J8" i="10" s="1"/>
  <c r="C8" i="10"/>
  <c r="G7" i="10"/>
  <c r="H7" i="10" s="1"/>
  <c r="J7" i="10" s="1"/>
  <c r="C7" i="10"/>
  <c r="H6" i="10"/>
  <c r="G6" i="10"/>
  <c r="C6" i="10"/>
  <c r="J6" i="10" s="1"/>
  <c r="G5" i="10"/>
  <c r="H5" i="10" s="1"/>
  <c r="C5" i="10"/>
  <c r="G4" i="10"/>
  <c r="H4" i="10" s="1"/>
  <c r="J4" i="10" s="1"/>
  <c r="C4" i="10"/>
  <c r="G3" i="10"/>
  <c r="H3" i="10" s="1"/>
  <c r="J3" i="10" s="1"/>
  <c r="C3" i="10"/>
  <c r="J2" i="10"/>
  <c r="H2" i="10"/>
  <c r="G2" i="10"/>
  <c r="C2" i="10"/>
  <c r="D12" i="9"/>
  <c r="C12" i="9"/>
  <c r="D11" i="9"/>
  <c r="C11" i="9"/>
  <c r="D10" i="9"/>
  <c r="C10" i="9"/>
  <c r="D9" i="9"/>
  <c r="C9" i="9"/>
  <c r="D8" i="9"/>
  <c r="D7" i="9"/>
  <c r="C7" i="9" s="1"/>
  <c r="D6" i="9"/>
  <c r="C6" i="9" s="1"/>
  <c r="D5" i="9"/>
  <c r="C5" i="9"/>
  <c r="H11" i="8"/>
  <c r="H9" i="8"/>
  <c r="H10" i="8" s="1"/>
  <c r="G10" i="8" s="1"/>
  <c r="G9" i="8"/>
  <c r="G8" i="8"/>
  <c r="H7" i="8"/>
  <c r="H8" i="8" s="1"/>
  <c r="D8" i="8"/>
  <c r="C8" i="8"/>
  <c r="G6" i="8"/>
  <c r="F15" i="5"/>
  <c r="G14" i="5" s="1"/>
  <c r="F14" i="5"/>
  <c r="B24" i="3"/>
  <c r="E24" i="3" s="1"/>
  <c r="I23" i="3"/>
  <c r="I24" i="3" s="1"/>
  <c r="J23" i="3" s="1"/>
  <c r="K23" i="3" s="1"/>
  <c r="B23" i="3"/>
  <c r="E23" i="3" s="1"/>
  <c r="E22" i="3"/>
  <c r="B22" i="3"/>
  <c r="B21" i="3"/>
  <c r="E21" i="3" s="1"/>
  <c r="E20" i="3"/>
  <c r="B20" i="3"/>
  <c r="B19" i="3"/>
  <c r="E19" i="3" s="1"/>
  <c r="E14" i="3"/>
  <c r="D14" i="3"/>
  <c r="E13" i="3"/>
  <c r="D13" i="3"/>
  <c r="E12" i="3"/>
  <c r="D12" i="3"/>
  <c r="E11" i="3"/>
  <c r="D11" i="3"/>
  <c r="E10" i="3"/>
  <c r="D10" i="3"/>
  <c r="E9" i="3"/>
  <c r="D9" i="3"/>
  <c r="G4" i="3"/>
  <c r="G3" i="3"/>
  <c r="G2" i="3"/>
  <c r="G1" i="3"/>
  <c r="K368" i="11" l="1"/>
  <c r="J368" i="11"/>
  <c r="J1241" i="11"/>
  <c r="K1241" i="11"/>
  <c r="G1241" i="11"/>
  <c r="K380" i="11"/>
  <c r="J380" i="11"/>
  <c r="G380" i="11"/>
  <c r="D6" i="8"/>
  <c r="J107" i="11"/>
  <c r="G112" i="11"/>
  <c r="K112" i="11"/>
  <c r="J112" i="11"/>
  <c r="K375" i="11"/>
  <c r="J375" i="11"/>
  <c r="K400" i="11"/>
  <c r="J400" i="11"/>
  <c r="G400" i="11"/>
  <c r="J17" i="10"/>
  <c r="J123" i="10"/>
  <c r="J141" i="10"/>
  <c r="J234" i="10"/>
  <c r="J342" i="10"/>
  <c r="K165" i="11"/>
  <c r="G165" i="11"/>
  <c r="J165" i="11"/>
  <c r="C8" i="9"/>
  <c r="K100" i="11"/>
  <c r="J100" i="11"/>
  <c r="K507" i="11"/>
  <c r="J507" i="11"/>
  <c r="G507" i="11"/>
  <c r="K561" i="11"/>
  <c r="J561" i="11"/>
  <c r="G561" i="11"/>
  <c r="K142" i="11"/>
  <c r="J142" i="11"/>
  <c r="J255" i="11"/>
  <c r="G255" i="11"/>
  <c r="K255" i="11"/>
  <c r="K715" i="11"/>
  <c r="J715" i="11"/>
  <c r="J143" i="10"/>
  <c r="J548" i="10"/>
  <c r="J673" i="10"/>
  <c r="J839" i="10"/>
  <c r="J1008" i="10"/>
  <c r="K84" i="11"/>
  <c r="J84" i="11"/>
  <c r="K132" i="11"/>
  <c r="J132" i="11"/>
  <c r="J222" i="11"/>
  <c r="K222" i="11"/>
  <c r="J243" i="11"/>
  <c r="G349" i="11"/>
  <c r="J678" i="11"/>
  <c r="K678" i="11"/>
  <c r="K63" i="11"/>
  <c r="J63" i="11"/>
  <c r="K349" i="11"/>
  <c r="J349" i="11"/>
  <c r="J89" i="10"/>
  <c r="J215" i="10"/>
  <c r="J323" i="10"/>
  <c r="J440" i="10"/>
  <c r="J1047" i="10"/>
  <c r="J1187" i="10"/>
  <c r="K43" i="11"/>
  <c r="J43" i="11"/>
  <c r="K53" i="11"/>
  <c r="J53" i="11"/>
  <c r="G53" i="11"/>
  <c r="K69" i="11"/>
  <c r="J69" i="11"/>
  <c r="G69" i="11"/>
  <c r="K312" i="11"/>
  <c r="G312" i="11"/>
  <c r="J312" i="11"/>
  <c r="J41" i="10"/>
  <c r="J131" i="10"/>
  <c r="J288" i="10"/>
  <c r="J396" i="10"/>
  <c r="J564" i="10"/>
  <c r="J636" i="10"/>
  <c r="J903" i="10"/>
  <c r="J1032" i="10"/>
  <c r="K103" i="11"/>
  <c r="J103" i="11"/>
  <c r="G34" i="11"/>
  <c r="J34" i="11"/>
  <c r="K195" i="11"/>
  <c r="J195" i="11"/>
  <c r="K307" i="11"/>
  <c r="J307" i="11"/>
  <c r="G307" i="11"/>
  <c r="J77" i="10"/>
  <c r="J456" i="10"/>
  <c r="J528" i="10"/>
  <c r="J565" i="10"/>
  <c r="J706" i="10"/>
  <c r="J872" i="10"/>
  <c r="J904" i="10"/>
  <c r="K34" i="11"/>
  <c r="K39" i="11"/>
  <c r="J39" i="11"/>
  <c r="J70" i="11"/>
  <c r="K70" i="11"/>
  <c r="G70" i="11"/>
  <c r="G202" i="11"/>
  <c r="K410" i="11"/>
  <c r="J410" i="11"/>
  <c r="G11" i="8"/>
  <c r="H12" i="8"/>
  <c r="K24" i="11"/>
  <c r="J24" i="11"/>
  <c r="K60" i="11"/>
  <c r="J60" i="11"/>
  <c r="K65" i="11"/>
  <c r="J65" i="11"/>
  <c r="G65" i="11"/>
  <c r="J202" i="11"/>
  <c r="K202" i="11"/>
  <c r="J457" i="10"/>
  <c r="J638" i="10"/>
  <c r="J996" i="10"/>
  <c r="J1126" i="10"/>
  <c r="J35" i="11"/>
  <c r="K35" i="11"/>
  <c r="J190" i="11"/>
  <c r="K190" i="11"/>
  <c r="K9" i="8"/>
  <c r="J55" i="10"/>
  <c r="K25" i="11"/>
  <c r="J25" i="11"/>
  <c r="G35" i="11"/>
  <c r="K123" i="11"/>
  <c r="J123" i="11"/>
  <c r="G123" i="11"/>
  <c r="K10" i="8"/>
  <c r="J44" i="10"/>
  <c r="J67" i="10"/>
  <c r="J116" i="10"/>
  <c r="J269" i="10"/>
  <c r="J377" i="10"/>
  <c r="J428" i="10"/>
  <c r="J494" i="10"/>
  <c r="J937" i="10"/>
  <c r="K9" i="11"/>
  <c r="J9" i="11"/>
  <c r="K19" i="11"/>
  <c r="J19" i="11"/>
  <c r="G7" i="8"/>
  <c r="J1164" i="10"/>
  <c r="G84" i="11"/>
  <c r="K179" i="11"/>
  <c r="J179" i="11"/>
  <c r="K223" i="11"/>
  <c r="J223" i="11"/>
  <c r="G223" i="11"/>
  <c r="J5" i="10"/>
  <c r="J10" i="10"/>
  <c r="J86" i="10"/>
  <c r="J113" i="10"/>
  <c r="J140" i="10"/>
  <c r="J167" i="10"/>
  <c r="J679" i="10"/>
  <c r="J858" i="10"/>
  <c r="J1134" i="10"/>
  <c r="K58" i="11"/>
  <c r="J58" i="11"/>
  <c r="G58" i="11"/>
  <c r="J101" i="11"/>
  <c r="K101" i="11"/>
  <c r="K108" i="11"/>
  <c r="J108" i="11"/>
  <c r="G108" i="11"/>
  <c r="K169" i="11"/>
  <c r="J169" i="11"/>
  <c r="G179" i="11"/>
  <c r="K196" i="11"/>
  <c r="J196" i="11"/>
  <c r="K381" i="11"/>
  <c r="J381" i="11"/>
  <c r="J50" i="10"/>
  <c r="J866" i="10"/>
  <c r="J1120" i="10"/>
  <c r="K18" i="11"/>
  <c r="J18" i="11"/>
  <c r="K102" i="11"/>
  <c r="J102" i="11"/>
  <c r="K158" i="11"/>
  <c r="J158" i="11"/>
  <c r="K180" i="11"/>
  <c r="J180" i="11"/>
  <c r="G323" i="11"/>
  <c r="J46" i="10"/>
  <c r="J422" i="10"/>
  <c r="J470" i="10"/>
  <c r="J524" i="10"/>
  <c r="J578" i="10"/>
  <c r="J632" i="10"/>
  <c r="K54" i="11"/>
  <c r="J54" i="11"/>
  <c r="G54" i="11"/>
  <c r="G60" i="11"/>
  <c r="K147" i="11"/>
  <c r="J147" i="11"/>
  <c r="K489" i="11"/>
  <c r="J489" i="11"/>
  <c r="J270" i="11"/>
  <c r="K270" i="11"/>
  <c r="K543" i="11"/>
  <c r="G543" i="11"/>
  <c r="J543" i="11"/>
  <c r="J741" i="11"/>
  <c r="K741" i="11"/>
  <c r="K8" i="8"/>
  <c r="J20" i="11"/>
  <c r="G20" i="11"/>
  <c r="K71" i="11"/>
  <c r="J71" i="11"/>
  <c r="K81" i="11"/>
  <c r="J81" i="11"/>
  <c r="G81" i="11"/>
  <c r="K121" i="11"/>
  <c r="J121" i="11"/>
  <c r="K153" i="11"/>
  <c r="J153" i="11"/>
  <c r="J160" i="11"/>
  <c r="G160" i="11"/>
  <c r="K160" i="11"/>
  <c r="J247" i="11"/>
  <c r="K247" i="11"/>
  <c r="K528" i="11"/>
  <c r="J528" i="11"/>
  <c r="J32" i="10"/>
  <c r="J37" i="10"/>
  <c r="J73" i="10"/>
  <c r="J78" i="10"/>
  <c r="J100" i="10"/>
  <c r="J105" i="10"/>
  <c r="J127" i="10"/>
  <c r="J132" i="10"/>
  <c r="J154" i="10"/>
  <c r="J159" i="10"/>
  <c r="J181" i="10"/>
  <c r="J458" i="10"/>
  <c r="J512" i="10"/>
  <c r="J566" i="10"/>
  <c r="J620" i="10"/>
  <c r="J905" i="10"/>
  <c r="J1184" i="10"/>
  <c r="J1199" i="10"/>
  <c r="K15" i="11"/>
  <c r="J15" i="11"/>
  <c r="K20" i="11"/>
  <c r="K66" i="11"/>
  <c r="J66" i="11"/>
  <c r="G153" i="11"/>
  <c r="G248" i="11"/>
  <c r="K604" i="11"/>
  <c r="J604" i="11"/>
  <c r="J833" i="10"/>
  <c r="J870" i="10"/>
  <c r="J1056" i="10"/>
  <c r="J1236" i="10"/>
  <c r="K127" i="11"/>
  <c r="G127" i="11"/>
  <c r="J127" i="11"/>
  <c r="J143" i="11"/>
  <c r="K143" i="11"/>
  <c r="G206" i="11"/>
  <c r="G215" i="11"/>
  <c r="J231" i="11"/>
  <c r="K231" i="11"/>
  <c r="K236" i="11"/>
  <c r="J236" i="11"/>
  <c r="G236" i="11"/>
  <c r="K265" i="11"/>
  <c r="J265" i="11"/>
  <c r="J297" i="11"/>
  <c r="G297" i="11"/>
  <c r="K297" i="11"/>
  <c r="K485" i="11"/>
  <c r="J485" i="11"/>
  <c r="G485" i="11"/>
  <c r="J639" i="11"/>
  <c r="K639" i="11"/>
  <c r="K154" i="11"/>
  <c r="J154" i="11"/>
  <c r="G154" i="11"/>
  <c r="K210" i="11"/>
  <c r="J210" i="11"/>
  <c r="K248" i="11"/>
  <c r="J248" i="11"/>
  <c r="K479" i="11"/>
  <c r="J479" i="11"/>
  <c r="J23" i="10"/>
  <c r="J95" i="10"/>
  <c r="J122" i="10"/>
  <c r="J149" i="10"/>
  <c r="J176" i="10"/>
  <c r="J1139" i="10"/>
  <c r="J1193" i="10"/>
  <c r="K31" i="11"/>
  <c r="J31" i="11"/>
  <c r="K93" i="11"/>
  <c r="J93" i="11"/>
  <c r="K99" i="11"/>
  <c r="J99" i="11"/>
  <c r="J106" i="11"/>
  <c r="K138" i="11"/>
  <c r="J138" i="11"/>
  <c r="K194" i="11"/>
  <c r="J194" i="11"/>
  <c r="J206" i="11"/>
  <c r="K215" i="11"/>
  <c r="G266" i="11"/>
  <c r="J272" i="11"/>
  <c r="K404" i="11"/>
  <c r="J404" i="11"/>
  <c r="G422" i="11"/>
  <c r="K461" i="11"/>
  <c r="J461" i="11"/>
  <c r="K6" i="8"/>
  <c r="K128" i="11"/>
  <c r="J128" i="11"/>
  <c r="G195" i="11"/>
  <c r="G222" i="11"/>
  <c r="K227" i="11"/>
  <c r="J227" i="11"/>
  <c r="K254" i="11"/>
  <c r="J254" i="11"/>
  <c r="J266" i="11"/>
  <c r="K266" i="11"/>
  <c r="K272" i="11"/>
  <c r="K282" i="11"/>
  <c r="J282" i="11"/>
  <c r="K422" i="11"/>
  <c r="J422" i="11"/>
  <c r="J64" i="10"/>
  <c r="J958" i="10"/>
  <c r="J1140" i="10"/>
  <c r="J1194" i="10"/>
  <c r="J1223" i="10"/>
  <c r="G78" i="11"/>
  <c r="J89" i="11"/>
  <c r="K89" i="11"/>
  <c r="G89" i="11"/>
  <c r="J94" i="11"/>
  <c r="G94" i="11"/>
  <c r="G100" i="11"/>
  <c r="G107" i="11"/>
  <c r="G128" i="11"/>
  <c r="K216" i="11"/>
  <c r="J216" i="11"/>
  <c r="G227" i="11"/>
  <c r="G243" i="11"/>
  <c r="G368" i="11"/>
  <c r="J542" i="11"/>
  <c r="K542" i="11"/>
  <c r="G542" i="11"/>
  <c r="J1226" i="11"/>
  <c r="G1226" i="11"/>
  <c r="K1226" i="11"/>
  <c r="K931" i="11"/>
  <c r="J931" i="11"/>
  <c r="K850" i="11"/>
  <c r="J850" i="11"/>
  <c r="J324" i="11"/>
  <c r="K324" i="11"/>
  <c r="G324" i="11"/>
  <c r="J359" i="11"/>
  <c r="K359" i="11"/>
  <c r="K395" i="11"/>
  <c r="J395" i="11"/>
  <c r="G395" i="11"/>
  <c r="K500" i="11"/>
  <c r="J500" i="11"/>
  <c r="J582" i="11"/>
  <c r="K582" i="11"/>
  <c r="J609" i="11"/>
  <c r="K609" i="11"/>
  <c r="G614" i="11"/>
  <c r="K614" i="11"/>
  <c r="J614" i="11"/>
  <c r="K751" i="11"/>
  <c r="J751" i="11"/>
  <c r="J1050" i="10"/>
  <c r="J1128" i="10"/>
  <c r="J1180" i="10"/>
  <c r="J1188" i="10"/>
  <c r="J1224" i="10"/>
  <c r="G31" i="11"/>
  <c r="G56" i="11"/>
  <c r="G71" i="11"/>
  <c r="K96" i="11"/>
  <c r="G96" i="11"/>
  <c r="G103" i="11"/>
  <c r="K118" i="11"/>
  <c r="J118" i="11"/>
  <c r="K129" i="11"/>
  <c r="J129" i="11"/>
  <c r="K144" i="11"/>
  <c r="J144" i="11"/>
  <c r="G203" i="11"/>
  <c r="G224" i="11"/>
  <c r="K261" i="11"/>
  <c r="J261" i="11"/>
  <c r="J293" i="11"/>
  <c r="K308" i="11"/>
  <c r="J308" i="11"/>
  <c r="G406" i="11"/>
  <c r="J450" i="11"/>
  <c r="G450" i="11"/>
  <c r="K469" i="11"/>
  <c r="J469" i="11"/>
  <c r="G500" i="11"/>
  <c r="K534" i="11"/>
  <c r="J534" i="11"/>
  <c r="G534" i="11"/>
  <c r="K634" i="11"/>
  <c r="J634" i="11"/>
  <c r="G634" i="11"/>
  <c r="J793" i="11"/>
  <c r="K2" i="11"/>
  <c r="J2" i="11"/>
  <c r="K51" i="11"/>
  <c r="J51" i="11"/>
  <c r="K75" i="11"/>
  <c r="J75" i="11"/>
  <c r="K85" i="11"/>
  <c r="J85" i="11"/>
  <c r="K139" i="11"/>
  <c r="J139" i="11"/>
  <c r="K203" i="11"/>
  <c r="J203" i="11"/>
  <c r="K224" i="11"/>
  <c r="J224" i="11"/>
  <c r="K293" i="11"/>
  <c r="K360" i="11"/>
  <c r="J360" i="11"/>
  <c r="K383" i="11"/>
  <c r="J383" i="11"/>
  <c r="G383" i="11"/>
  <c r="J401" i="11"/>
  <c r="G401" i="11"/>
  <c r="K406" i="11"/>
  <c r="J406" i="11"/>
  <c r="K481" i="11"/>
  <c r="J481" i="11"/>
  <c r="G481" i="11"/>
  <c r="J669" i="11"/>
  <c r="K669" i="11"/>
  <c r="J887" i="10"/>
  <c r="J1181" i="10"/>
  <c r="J11" i="11"/>
  <c r="J56" i="11"/>
  <c r="G113" i="11"/>
  <c r="G139" i="11"/>
  <c r="J145" i="11"/>
  <c r="G145" i="11"/>
  <c r="J155" i="11"/>
  <c r="K155" i="11"/>
  <c r="G176" i="11"/>
  <c r="K186" i="11"/>
  <c r="J186" i="11"/>
  <c r="J191" i="11"/>
  <c r="G262" i="11"/>
  <c r="J273" i="11"/>
  <c r="K283" i="11"/>
  <c r="J283" i="11"/>
  <c r="G298" i="11"/>
  <c r="J350" i="11"/>
  <c r="K371" i="11"/>
  <c r="J371" i="11"/>
  <c r="G396" i="11"/>
  <c r="K401" i="11"/>
  <c r="K535" i="11"/>
  <c r="J535" i="11"/>
  <c r="K583" i="11"/>
  <c r="J583" i="11"/>
  <c r="J960" i="11"/>
  <c r="K960" i="11"/>
  <c r="G960" i="11"/>
  <c r="K1007" i="11"/>
  <c r="J1007" i="11"/>
  <c r="J1074" i="11"/>
  <c r="K1074" i="11"/>
  <c r="G12" i="11"/>
  <c r="G32" i="11"/>
  <c r="J47" i="11"/>
  <c r="K47" i="11"/>
  <c r="K97" i="11"/>
  <c r="J97" i="11"/>
  <c r="G97" i="11"/>
  <c r="J113" i="11"/>
  <c r="J176" i="11"/>
  <c r="G192" i="11"/>
  <c r="K262" i="11"/>
  <c r="J262" i="11"/>
  <c r="K268" i="11"/>
  <c r="J268" i="11"/>
  <c r="K298" i="11"/>
  <c r="J298" i="11"/>
  <c r="G371" i="11"/>
  <c r="K390" i="11"/>
  <c r="J390" i="11"/>
  <c r="J396" i="11"/>
  <c r="J413" i="11"/>
  <c r="K413" i="11"/>
  <c r="G413" i="11"/>
  <c r="K435" i="11"/>
  <c r="J435" i="11"/>
  <c r="G435" i="11"/>
  <c r="K470" i="11"/>
  <c r="J470" i="11"/>
  <c r="J492" i="11"/>
  <c r="J868" i="10"/>
  <c r="J1211" i="10"/>
  <c r="K86" i="11"/>
  <c r="J86" i="11"/>
  <c r="K119" i="11"/>
  <c r="G125" i="11"/>
  <c r="G135" i="11"/>
  <c r="J150" i="11"/>
  <c r="G177" i="11"/>
  <c r="K198" i="11"/>
  <c r="J198" i="11"/>
  <c r="K234" i="11"/>
  <c r="J234" i="11"/>
  <c r="G240" i="11"/>
  <c r="G268" i="11"/>
  <c r="K284" i="11"/>
  <c r="J284" i="11"/>
  <c r="G284" i="11"/>
  <c r="J314" i="11"/>
  <c r="G390" i="11"/>
  <c r="K492" i="11"/>
  <c r="J501" i="11"/>
  <c r="G511" i="11"/>
  <c r="J573" i="11"/>
  <c r="K573" i="11"/>
  <c r="J600" i="11"/>
  <c r="K600" i="11"/>
  <c r="J822" i="11"/>
  <c r="K822" i="11"/>
  <c r="K12" i="11"/>
  <c r="J12" i="11"/>
  <c r="K32" i="11"/>
  <c r="J32" i="11"/>
  <c r="K42" i="11"/>
  <c r="J42" i="11"/>
  <c r="K92" i="11"/>
  <c r="J92" i="11"/>
  <c r="G157" i="11"/>
  <c r="J167" i="11"/>
  <c r="G167" i="11"/>
  <c r="J182" i="11"/>
  <c r="G182" i="11"/>
  <c r="K192" i="11"/>
  <c r="J192" i="11"/>
  <c r="G199" i="11"/>
  <c r="G219" i="11"/>
  <c r="G269" i="11"/>
  <c r="G320" i="11"/>
  <c r="K372" i="11"/>
  <c r="J372" i="11"/>
  <c r="J408" i="11"/>
  <c r="K408" i="11"/>
  <c r="J419" i="11"/>
  <c r="G419" i="11"/>
  <c r="G452" i="11"/>
  <c r="K511" i="11"/>
  <c r="J511" i="11"/>
  <c r="K712" i="11"/>
  <c r="J712" i="11"/>
  <c r="J1212" i="10"/>
  <c r="J1248" i="10"/>
  <c r="G8" i="11"/>
  <c r="K87" i="11"/>
  <c r="J87" i="11"/>
  <c r="G87" i="11"/>
  <c r="K110" i="11"/>
  <c r="J110" i="11"/>
  <c r="G173" i="11"/>
  <c r="K177" i="11"/>
  <c r="J177" i="11"/>
  <c r="K219" i="11"/>
  <c r="J219" i="11"/>
  <c r="K320" i="11"/>
  <c r="J320" i="11"/>
  <c r="K452" i="11"/>
  <c r="J452" i="11"/>
  <c r="J488" i="11"/>
  <c r="G488" i="11"/>
  <c r="J651" i="11"/>
  <c r="K651" i="11"/>
  <c r="K23" i="11"/>
  <c r="J23" i="11"/>
  <c r="G23" i="11"/>
  <c r="K33" i="11"/>
  <c r="J33" i="11"/>
  <c r="G33" i="11"/>
  <c r="G43" i="11"/>
  <c r="G93" i="11"/>
  <c r="K105" i="11"/>
  <c r="J105" i="11"/>
  <c r="K120" i="11"/>
  <c r="J120" i="11"/>
  <c r="K193" i="11"/>
  <c r="J193" i="11"/>
  <c r="G193" i="11"/>
  <c r="K199" i="11"/>
  <c r="J199" i="11"/>
  <c r="K269" i="11"/>
  <c r="J269" i="11"/>
  <c r="K362" i="11"/>
  <c r="J362" i="11"/>
  <c r="K426" i="11"/>
  <c r="J426" i="11"/>
  <c r="K574" i="11"/>
  <c r="J574" i="11"/>
  <c r="J579" i="11"/>
  <c r="K579" i="11"/>
  <c r="J830" i="10"/>
  <c r="J1103" i="10"/>
  <c r="J1117" i="10"/>
  <c r="K8" i="11"/>
  <c r="G24" i="11"/>
  <c r="K77" i="11"/>
  <c r="J82" i="11"/>
  <c r="K82" i="11"/>
  <c r="G106" i="11"/>
  <c r="G121" i="11"/>
  <c r="G132" i="11"/>
  <c r="G147" i="11"/>
  <c r="K157" i="11"/>
  <c r="K163" i="11"/>
  <c r="J163" i="11"/>
  <c r="J173" i="11"/>
  <c r="K214" i="11"/>
  <c r="J214" i="11"/>
  <c r="G214" i="11"/>
  <c r="G247" i="11"/>
  <c r="K252" i="11"/>
  <c r="J252" i="11"/>
  <c r="G315" i="11"/>
  <c r="J373" i="11"/>
  <c r="K373" i="11"/>
  <c r="G373" i="11"/>
  <c r="G426" i="11"/>
  <c r="G489" i="11"/>
  <c r="K531" i="11"/>
  <c r="J531" i="11"/>
  <c r="K546" i="11"/>
  <c r="J546" i="11"/>
  <c r="G546" i="11"/>
  <c r="K622" i="11"/>
  <c r="G622" i="11"/>
  <c r="J622" i="11"/>
  <c r="J1038" i="10"/>
  <c r="J1146" i="10"/>
  <c r="J1172" i="10"/>
  <c r="G67" i="11"/>
  <c r="G120" i="11"/>
  <c r="K168" i="11"/>
  <c r="J168" i="11"/>
  <c r="G273" i="11"/>
  <c r="K281" i="11"/>
  <c r="J281" i="11"/>
  <c r="K306" i="11"/>
  <c r="J306" i="11"/>
  <c r="G337" i="11"/>
  <c r="K385" i="11"/>
  <c r="J385" i="11"/>
  <c r="G385" i="11"/>
  <c r="K425" i="11"/>
  <c r="J425" i="11"/>
  <c r="J478" i="11"/>
  <c r="K478" i="11"/>
  <c r="G501" i="11"/>
  <c r="K505" i="11"/>
  <c r="J505" i="11"/>
  <c r="G505" i="11"/>
  <c r="J524" i="11"/>
  <c r="K524" i="11"/>
  <c r="G524" i="11"/>
  <c r="G579" i="11"/>
  <c r="K801" i="11"/>
  <c r="J801" i="11"/>
  <c r="G801" i="11"/>
  <c r="K1129" i="11"/>
  <c r="G1129" i="11"/>
  <c r="J1129" i="11"/>
  <c r="G63" i="11"/>
  <c r="K146" i="11"/>
  <c r="G146" i="11"/>
  <c r="G187" i="11"/>
  <c r="G210" i="11"/>
  <c r="K235" i="11"/>
  <c r="J235" i="11"/>
  <c r="K277" i="11"/>
  <c r="J277" i="11"/>
  <c r="G350" i="11"/>
  <c r="K354" i="11"/>
  <c r="J354" i="11"/>
  <c r="G354" i="11"/>
  <c r="G381" i="11"/>
  <c r="K431" i="11"/>
  <c r="G431" i="11"/>
  <c r="G479" i="11"/>
  <c r="G741" i="11"/>
  <c r="G931" i="11"/>
  <c r="J1124" i="11"/>
  <c r="K1124" i="11"/>
  <c r="G1124" i="11"/>
  <c r="K162" i="11"/>
  <c r="J162" i="11"/>
  <c r="G397" i="11"/>
  <c r="K416" i="11"/>
  <c r="J416" i="11"/>
  <c r="G416" i="11"/>
  <c r="K446" i="11"/>
  <c r="J446" i="11"/>
  <c r="G446" i="11"/>
  <c r="K480" i="11"/>
  <c r="J480" i="11"/>
  <c r="K493" i="11"/>
  <c r="J493" i="11"/>
  <c r="G493" i="11"/>
  <c r="J570" i="11"/>
  <c r="G570" i="11"/>
  <c r="K670" i="11"/>
  <c r="J670" i="11"/>
  <c r="G670" i="11"/>
  <c r="G82" i="11"/>
  <c r="G86" i="11"/>
  <c r="J117" i="11"/>
  <c r="G162" i="11"/>
  <c r="K207" i="11"/>
  <c r="J207" i="11"/>
  <c r="J244" i="11"/>
  <c r="G257" i="11"/>
  <c r="G303" i="11"/>
  <c r="G308" i="11"/>
  <c r="G329" i="11"/>
  <c r="K387" i="11"/>
  <c r="J387" i="11"/>
  <c r="K397" i="11"/>
  <c r="J397" i="11"/>
  <c r="G417" i="11"/>
  <c r="J675" i="11"/>
  <c r="K675" i="11"/>
  <c r="J711" i="11"/>
  <c r="K711" i="11"/>
  <c r="J1104" i="10"/>
  <c r="K50" i="11"/>
  <c r="J50" i="11"/>
  <c r="G155" i="11"/>
  <c r="K184" i="11"/>
  <c r="G254" i="11"/>
  <c r="K257" i="11"/>
  <c r="G270" i="11"/>
  <c r="G283" i="11"/>
  <c r="K342" i="11"/>
  <c r="J342" i="11"/>
  <c r="G360" i="11"/>
  <c r="J447" i="11"/>
  <c r="G447" i="11"/>
  <c r="K447" i="11"/>
  <c r="K458" i="11"/>
  <c r="J458" i="11"/>
  <c r="G470" i="11"/>
  <c r="J611" i="11"/>
  <c r="K611" i="11"/>
  <c r="G611" i="11"/>
  <c r="G651" i="11"/>
  <c r="K784" i="11"/>
  <c r="J784" i="11"/>
  <c r="J894" i="10"/>
  <c r="J1092" i="10"/>
  <c r="G9" i="11"/>
  <c r="J36" i="11"/>
  <c r="G47" i="11"/>
  <c r="G51" i="11"/>
  <c r="G79" i="11"/>
  <c r="J114" i="11"/>
  <c r="G133" i="11"/>
  <c r="J151" i="11"/>
  <c r="J166" i="11"/>
  <c r="K181" i="11"/>
  <c r="G181" i="11"/>
  <c r="G216" i="11"/>
  <c r="G229" i="11"/>
  <c r="J245" i="11"/>
  <c r="G245" i="11"/>
  <c r="K249" i="11"/>
  <c r="J249" i="11"/>
  <c r="G249" i="11"/>
  <c r="J287" i="11"/>
  <c r="J291" i="11"/>
  <c r="J316" i="11"/>
  <c r="K392" i="11"/>
  <c r="J438" i="11"/>
  <c r="K438" i="11"/>
  <c r="J697" i="11"/>
  <c r="G13" i="11"/>
  <c r="K104" i="11"/>
  <c r="J104" i="11"/>
  <c r="G174" i="11"/>
  <c r="K369" i="11"/>
  <c r="J369" i="11"/>
  <c r="K465" i="11"/>
  <c r="J465" i="11"/>
  <c r="J486" i="11"/>
  <c r="K486" i="11"/>
  <c r="K927" i="11"/>
  <c r="J927" i="11"/>
  <c r="J882" i="10"/>
  <c r="J1080" i="10"/>
  <c r="G16" i="11"/>
  <c r="J133" i="11"/>
  <c r="G137" i="11"/>
  <c r="G152" i="11"/>
  <c r="G185" i="11"/>
  <c r="G201" i="11"/>
  <c r="G258" i="11"/>
  <c r="G304" i="11"/>
  <c r="J317" i="11"/>
  <c r="K317" i="11"/>
  <c r="G379" i="11"/>
  <c r="K393" i="11"/>
  <c r="J393" i="11"/>
  <c r="G465" i="11"/>
  <c r="J592" i="11"/>
  <c r="J597" i="11"/>
  <c r="K597" i="11"/>
  <c r="J687" i="11"/>
  <c r="K687" i="11"/>
  <c r="J748" i="11"/>
  <c r="K748" i="11"/>
  <c r="G759" i="11"/>
  <c r="G101" i="11"/>
  <c r="G105" i="11"/>
  <c r="K174" i="11"/>
  <c r="J174" i="11"/>
  <c r="K288" i="11"/>
  <c r="J288" i="11"/>
  <c r="K309" i="11"/>
  <c r="J309" i="11"/>
  <c r="J326" i="11"/>
  <c r="J365" i="11"/>
  <c r="K476" i="11"/>
  <c r="J476" i="11"/>
  <c r="K513" i="11"/>
  <c r="J513" i="11"/>
  <c r="K549" i="11"/>
  <c r="J549" i="11"/>
  <c r="K558" i="11"/>
  <c r="J558" i="11"/>
  <c r="G558" i="11"/>
  <c r="J723" i="11"/>
  <c r="K723" i="11"/>
  <c r="K759" i="11"/>
  <c r="J759" i="11"/>
  <c r="J912" i="11"/>
  <c r="G912" i="11"/>
  <c r="J1068" i="10"/>
  <c r="G6" i="11"/>
  <c r="J13" i="11"/>
  <c r="G76" i="11"/>
  <c r="J152" i="11"/>
  <c r="G156" i="11"/>
  <c r="G175" i="11"/>
  <c r="J221" i="11"/>
  <c r="G221" i="11"/>
  <c r="G246" i="11"/>
  <c r="G288" i="11"/>
  <c r="G322" i="11"/>
  <c r="K335" i="11"/>
  <c r="J335" i="11"/>
  <c r="G348" i="11"/>
  <c r="G353" i="11"/>
  <c r="J379" i="11"/>
  <c r="J394" i="11"/>
  <c r="K394" i="11"/>
  <c r="K429" i="11"/>
  <c r="J429" i="11"/>
  <c r="G460" i="11"/>
  <c r="K912" i="11"/>
  <c r="J1062" i="10"/>
  <c r="J6" i="11"/>
  <c r="J30" i="11"/>
  <c r="J126" i="11"/>
  <c r="J141" i="11"/>
  <c r="J156" i="11"/>
  <c r="G171" i="11"/>
  <c r="J189" i="11"/>
  <c r="K197" i="11"/>
  <c r="G197" i="11"/>
  <c r="J201" i="11"/>
  <c r="G213" i="11"/>
  <c r="K221" i="11"/>
  <c r="J263" i="11"/>
  <c r="J322" i="11"/>
  <c r="G327" i="11"/>
  <c r="J348" i="11"/>
  <c r="G357" i="11"/>
  <c r="J366" i="11"/>
  <c r="K366" i="11"/>
  <c r="G366" i="11"/>
  <c r="K389" i="11"/>
  <c r="J389" i="11"/>
  <c r="G394" i="11"/>
  <c r="G404" i="11"/>
  <c r="J460" i="11"/>
  <c r="G528" i="11"/>
  <c r="K532" i="11"/>
  <c r="K683" i="11"/>
  <c r="J683" i="11"/>
  <c r="G683" i="11"/>
  <c r="G66" i="11"/>
  <c r="G98" i="11"/>
  <c r="G190" i="11"/>
  <c r="G194" i="11"/>
  <c r="J238" i="11"/>
  <c r="K238" i="11"/>
  <c r="G238" i="11"/>
  <c r="K242" i="11"/>
  <c r="J242" i="11"/>
  <c r="G242" i="11"/>
  <c r="K259" i="11"/>
  <c r="J259" i="11"/>
  <c r="K331" i="11"/>
  <c r="J331" i="11"/>
  <c r="G362" i="11"/>
  <c r="G410" i="11"/>
  <c r="G583" i="11"/>
  <c r="J619" i="11"/>
  <c r="K619" i="11"/>
  <c r="G678" i="11"/>
  <c r="G715" i="11"/>
  <c r="J719" i="11"/>
  <c r="K719" i="11"/>
  <c r="G719" i="11"/>
  <c r="K786" i="11"/>
  <c r="J786" i="11"/>
  <c r="K552" i="11"/>
  <c r="J552" i="11"/>
  <c r="J612" i="11"/>
  <c r="K612" i="11"/>
  <c r="J630" i="11"/>
  <c r="K630" i="11"/>
  <c r="J654" i="11"/>
  <c r="K654" i="11"/>
  <c r="K659" i="11"/>
  <c r="J659" i="11"/>
  <c r="G659" i="11"/>
  <c r="G732" i="11"/>
  <c r="G742" i="11"/>
  <c r="K866" i="11"/>
  <c r="J866" i="11"/>
  <c r="K1072" i="11"/>
  <c r="J1072" i="11"/>
  <c r="J732" i="11"/>
  <c r="K732" i="11"/>
  <c r="K772" i="11"/>
  <c r="J772" i="11"/>
  <c r="J1190" i="11"/>
  <c r="G1190" i="11"/>
  <c r="K1190" i="11"/>
  <c r="J660" i="11"/>
  <c r="K660" i="11"/>
  <c r="G679" i="11"/>
  <c r="K688" i="11"/>
  <c r="J688" i="11"/>
  <c r="G688" i="11"/>
  <c r="J693" i="11"/>
  <c r="K693" i="11"/>
  <c r="K713" i="11"/>
  <c r="J713" i="11"/>
  <c r="G713" i="11"/>
  <c r="K742" i="11"/>
  <c r="J742" i="11"/>
  <c r="G819" i="11"/>
  <c r="J846" i="11"/>
  <c r="K856" i="11"/>
  <c r="J856" i="11"/>
  <c r="G856" i="11"/>
  <c r="K921" i="11"/>
  <c r="J921" i="11"/>
  <c r="J708" i="11"/>
  <c r="K708" i="11"/>
  <c r="K846" i="11"/>
  <c r="K911" i="11"/>
  <c r="J911" i="11"/>
  <c r="J1034" i="11"/>
  <c r="K1034" i="11"/>
  <c r="G1034" i="11"/>
  <c r="G1095" i="11"/>
  <c r="J1163" i="11"/>
  <c r="G1163" i="11"/>
  <c r="K1163" i="11"/>
  <c r="J1217" i="11"/>
  <c r="G1217" i="11"/>
  <c r="J1238" i="11"/>
  <c r="K1238" i="11"/>
  <c r="G1238" i="11"/>
  <c r="K1243" i="11"/>
  <c r="G1243" i="11"/>
  <c r="J1243" i="11"/>
  <c r="G532" i="11"/>
  <c r="G549" i="11"/>
  <c r="G589" i="11"/>
  <c r="G604" i="11"/>
  <c r="G619" i="11"/>
  <c r="K694" i="11"/>
  <c r="J694" i="11"/>
  <c r="J714" i="11"/>
  <c r="K714" i="11"/>
  <c r="J819" i="11"/>
  <c r="K841" i="11"/>
  <c r="J841" i="11"/>
  <c r="G847" i="11"/>
  <c r="K889" i="11"/>
  <c r="G889" i="11"/>
  <c r="G916" i="11"/>
  <c r="J1022" i="11"/>
  <c r="K1022" i="11"/>
  <c r="G1022" i="11"/>
  <c r="J1040" i="11"/>
  <c r="K1040" i="11"/>
  <c r="G1040" i="11"/>
  <c r="K1222" i="11"/>
  <c r="G1222" i="11"/>
  <c r="J1222" i="11"/>
  <c r="J738" i="11"/>
  <c r="K738" i="11"/>
  <c r="G748" i="11"/>
  <c r="G793" i="11"/>
  <c r="K964" i="11"/>
  <c r="J964" i="11"/>
  <c r="J1079" i="11"/>
  <c r="K1079" i="11"/>
  <c r="G1079" i="11"/>
  <c r="J1095" i="11"/>
  <c r="K1095" i="11"/>
  <c r="J1100" i="11"/>
  <c r="K1100" i="11"/>
  <c r="G1100" i="11"/>
  <c r="G207" i="11"/>
  <c r="K411" i="11"/>
  <c r="J411" i="11"/>
  <c r="G411" i="11"/>
  <c r="J467" i="11"/>
  <c r="K467" i="11"/>
  <c r="G467" i="11"/>
  <c r="K724" i="11"/>
  <c r="J724" i="11"/>
  <c r="K769" i="11"/>
  <c r="J769" i="11"/>
  <c r="G235" i="11"/>
  <c r="G267" i="11"/>
  <c r="G317" i="11"/>
  <c r="G321" i="11"/>
  <c r="G343" i="11"/>
  <c r="J420" i="11"/>
  <c r="G420" i="11"/>
  <c r="G457" i="11"/>
  <c r="J482" i="11"/>
  <c r="K519" i="11"/>
  <c r="J519" i="11"/>
  <c r="G519" i="11"/>
  <c r="J576" i="11"/>
  <c r="K576" i="11"/>
  <c r="J585" i="11"/>
  <c r="K585" i="11"/>
  <c r="K590" i="11"/>
  <c r="G590" i="11"/>
  <c r="J642" i="11"/>
  <c r="K642" i="11"/>
  <c r="G647" i="11"/>
  <c r="G652" i="11"/>
  <c r="K676" i="11"/>
  <c r="G676" i="11"/>
  <c r="J681" i="11"/>
  <c r="K681" i="11"/>
  <c r="J829" i="11"/>
  <c r="K339" i="11"/>
  <c r="J339" i="11"/>
  <c r="J462" i="11"/>
  <c r="K462" i="11"/>
  <c r="K652" i="11"/>
  <c r="J652" i="11"/>
  <c r="J729" i="11"/>
  <c r="K729" i="11"/>
  <c r="J744" i="11"/>
  <c r="K744" i="11"/>
  <c r="J749" i="11"/>
  <c r="G749" i="11"/>
  <c r="K749" i="11"/>
  <c r="J789" i="11"/>
  <c r="K789" i="11"/>
  <c r="K798" i="11"/>
  <c r="J798" i="11"/>
  <c r="K816" i="11"/>
  <c r="J816" i="11"/>
  <c r="G816" i="11"/>
  <c r="G292" i="11"/>
  <c r="G299" i="11"/>
  <c r="J343" i="11"/>
  <c r="G374" i="11"/>
  <c r="G382" i="11"/>
  <c r="G434" i="11"/>
  <c r="G448" i="11"/>
  <c r="J457" i="11"/>
  <c r="G463" i="11"/>
  <c r="G468" i="11"/>
  <c r="J499" i="11"/>
  <c r="J520" i="11"/>
  <c r="K520" i="11"/>
  <c r="K605" i="11"/>
  <c r="J605" i="11"/>
  <c r="G605" i="11"/>
  <c r="J657" i="11"/>
  <c r="K657" i="11"/>
  <c r="J696" i="11"/>
  <c r="K696" i="11"/>
  <c r="J705" i="11"/>
  <c r="K705" i="11"/>
  <c r="G789" i="11"/>
  <c r="K292" i="11"/>
  <c r="J299" i="11"/>
  <c r="G336" i="11"/>
  <c r="G344" i="11"/>
  <c r="K347" i="11"/>
  <c r="J351" i="11"/>
  <c r="K374" i="11"/>
  <c r="K382" i="11"/>
  <c r="J434" i="11"/>
  <c r="K448" i="11"/>
  <c r="K463" i="11"/>
  <c r="J463" i="11"/>
  <c r="J468" i="11"/>
  <c r="K477" i="11"/>
  <c r="J477" i="11"/>
  <c r="K483" i="11"/>
  <c r="J483" i="11"/>
  <c r="J567" i="11"/>
  <c r="K567" i="11"/>
  <c r="K730" i="11"/>
  <c r="G730" i="11"/>
  <c r="J730" i="11"/>
  <c r="K992" i="11"/>
  <c r="J992" i="11"/>
  <c r="J997" i="11"/>
  <c r="K997" i="11"/>
  <c r="G997" i="11"/>
  <c r="J204" i="11"/>
  <c r="J260" i="11"/>
  <c r="G282" i="11"/>
  <c r="G314" i="11"/>
  <c r="G359" i="11"/>
  <c r="G375" i="11"/>
  <c r="G378" i="11"/>
  <c r="G453" i="11"/>
  <c r="G464" i="11"/>
  <c r="G582" i="11"/>
  <c r="G592" i="11"/>
  <c r="J601" i="11"/>
  <c r="K601" i="11"/>
  <c r="K633" i="11"/>
  <c r="K706" i="11"/>
  <c r="J706" i="11"/>
  <c r="K765" i="11"/>
  <c r="J765" i="11"/>
  <c r="G765" i="11"/>
  <c r="K780" i="11"/>
  <c r="J780" i="11"/>
  <c r="G780" i="11"/>
  <c r="J1130" i="11"/>
  <c r="G1130" i="11"/>
  <c r="K1130" i="11"/>
  <c r="J1247" i="11"/>
  <c r="K1247" i="11"/>
  <c r="G1247" i="11"/>
  <c r="J1094" i="11"/>
  <c r="K1094" i="11"/>
  <c r="G1094" i="11"/>
  <c r="G462" i="11"/>
  <c r="G478" i="11"/>
  <c r="J588" i="11"/>
  <c r="K588" i="11"/>
  <c r="G597" i="11"/>
  <c r="J648" i="11"/>
  <c r="K648" i="11"/>
  <c r="K760" i="11"/>
  <c r="J760" i="11"/>
  <c r="J907" i="11"/>
  <c r="K907" i="11"/>
  <c r="K954" i="11"/>
  <c r="J954" i="11"/>
  <c r="J1023" i="11"/>
  <c r="K1023" i="11"/>
  <c r="J1196" i="11"/>
  <c r="G1196" i="11"/>
  <c r="K1196" i="11"/>
  <c r="J606" i="11"/>
  <c r="K606" i="11"/>
  <c r="J627" i="11"/>
  <c r="K627" i="11"/>
  <c r="J666" i="11"/>
  <c r="K666" i="11"/>
  <c r="J684" i="11"/>
  <c r="K684" i="11"/>
  <c r="J702" i="11"/>
  <c r="K702" i="11"/>
  <c r="J720" i="11"/>
  <c r="K720" i="11"/>
  <c r="J734" i="11"/>
  <c r="G734" i="11"/>
  <c r="K766" i="11"/>
  <c r="J766" i="11"/>
  <c r="J838" i="11"/>
  <c r="K838" i="11"/>
  <c r="J863" i="11"/>
  <c r="K863" i="11"/>
  <c r="K1001" i="11"/>
  <c r="J1001" i="11"/>
  <c r="J548" i="11"/>
  <c r="K580" i="11"/>
  <c r="J580" i="11"/>
  <c r="G580" i="11"/>
  <c r="G593" i="11"/>
  <c r="K644" i="11"/>
  <c r="G644" i="11"/>
  <c r="J680" i="11"/>
  <c r="G680" i="11"/>
  <c r="G712" i="11"/>
  <c r="K734" i="11"/>
  <c r="K747" i="11"/>
  <c r="J756" i="11"/>
  <c r="K756" i="11"/>
  <c r="K771" i="11"/>
  <c r="J771" i="11"/>
  <c r="G771" i="11"/>
  <c r="G822" i="11"/>
  <c r="J834" i="11"/>
  <c r="K913" i="11"/>
  <c r="J913" i="11"/>
  <c r="K955" i="11"/>
  <c r="J955" i="11"/>
  <c r="J1181" i="11"/>
  <c r="K1181" i="11"/>
  <c r="G1181" i="11"/>
  <c r="G370" i="11"/>
  <c r="G391" i="11"/>
  <c r="K427" i="11"/>
  <c r="J427" i="11"/>
  <c r="G458" i="11"/>
  <c r="J474" i="11"/>
  <c r="G474" i="11"/>
  <c r="G483" i="11"/>
  <c r="J593" i="11"/>
  <c r="G598" i="11"/>
  <c r="J644" i="11"/>
  <c r="G654" i="11"/>
  <c r="K680" i="11"/>
  <c r="G708" i="11"/>
  <c r="G761" i="11"/>
  <c r="K761" i="11"/>
  <c r="J761" i="11"/>
  <c r="G786" i="11"/>
  <c r="K950" i="11"/>
  <c r="J950" i="11"/>
  <c r="K1075" i="11"/>
  <c r="J1075" i="11"/>
  <c r="G513" i="11"/>
  <c r="K525" i="11"/>
  <c r="J525" i="11"/>
  <c r="K540" i="11"/>
  <c r="J540" i="11"/>
  <c r="K598" i="11"/>
  <c r="J598" i="11"/>
  <c r="J735" i="11"/>
  <c r="K735" i="11"/>
  <c r="G744" i="11"/>
  <c r="K752" i="11"/>
  <c r="G752" i="11"/>
  <c r="K804" i="11"/>
  <c r="G804" i="11"/>
  <c r="G850" i="11"/>
  <c r="K864" i="11"/>
  <c r="J864" i="11"/>
  <c r="K886" i="11"/>
  <c r="J886" i="11"/>
  <c r="K407" i="11"/>
  <c r="J407" i="11"/>
  <c r="G459" i="11"/>
  <c r="K502" i="11"/>
  <c r="G565" i="11"/>
  <c r="K568" i="11"/>
  <c r="J577" i="11"/>
  <c r="G577" i="11"/>
  <c r="J607" i="11"/>
  <c r="G637" i="11"/>
  <c r="G646" i="11"/>
  <c r="J663" i="11"/>
  <c r="K663" i="11"/>
  <c r="G673" i="11"/>
  <c r="J717" i="11"/>
  <c r="K717" i="11"/>
  <c r="J777" i="11"/>
  <c r="K777" i="11"/>
  <c r="G903" i="11"/>
  <c r="G930" i="11"/>
  <c r="K982" i="11"/>
  <c r="J982" i="11"/>
  <c r="K423" i="11"/>
  <c r="J423" i="11"/>
  <c r="K439" i="11"/>
  <c r="J439" i="11"/>
  <c r="G439" i="11"/>
  <c r="G530" i="11"/>
  <c r="G573" i="11"/>
  <c r="J594" i="11"/>
  <c r="K594" i="11"/>
  <c r="K616" i="11"/>
  <c r="J616" i="11"/>
  <c r="G616" i="11"/>
  <c r="K903" i="11"/>
  <c r="J903" i="11"/>
  <c r="G408" i="11"/>
  <c r="G424" i="11"/>
  <c r="G440" i="11"/>
  <c r="K443" i="11"/>
  <c r="J455" i="11"/>
  <c r="G455" i="11"/>
  <c r="G499" i="11"/>
  <c r="K522" i="11"/>
  <c r="J522" i="11"/>
  <c r="G612" i="11"/>
  <c r="G633" i="11"/>
  <c r="K690" i="11"/>
  <c r="G745" i="11"/>
  <c r="G763" i="11"/>
  <c r="J930" i="11"/>
  <c r="G838" i="11"/>
  <c r="K876" i="11"/>
  <c r="J876" i="11"/>
  <c r="G927" i="11"/>
  <c r="K991" i="11"/>
  <c r="J991" i="11"/>
  <c r="J1058" i="11"/>
  <c r="K1058" i="11"/>
  <c r="G1058" i="11"/>
  <c r="G1075" i="11"/>
  <c r="G798" i="11"/>
  <c r="K842" i="11"/>
  <c r="J842" i="11"/>
  <c r="J922" i="11"/>
  <c r="G922" i="11"/>
  <c r="G982" i="11"/>
  <c r="G987" i="11"/>
  <c r="K1180" i="11"/>
  <c r="G1180" i="11"/>
  <c r="J1180" i="11"/>
  <c r="J1232" i="11"/>
  <c r="K1232" i="11"/>
  <c r="G1232" i="11"/>
  <c r="G666" i="11"/>
  <c r="G684" i="11"/>
  <c r="G702" i="11"/>
  <c r="G720" i="11"/>
  <c r="G738" i="11"/>
  <c r="K1042" i="11"/>
  <c r="J1042" i="11"/>
  <c r="J1070" i="11"/>
  <c r="K1070" i="11"/>
  <c r="G1070" i="11"/>
  <c r="J1091" i="11"/>
  <c r="G1091" i="11"/>
  <c r="K1091" i="11"/>
  <c r="J1127" i="11"/>
  <c r="K1127" i="11"/>
  <c r="G1127" i="11"/>
  <c r="G698" i="11"/>
  <c r="G769" i="11"/>
  <c r="K781" i="11"/>
  <c r="J781" i="11"/>
  <c r="K790" i="11"/>
  <c r="J790" i="11"/>
  <c r="G918" i="11"/>
  <c r="K923" i="11"/>
  <c r="J923" i="11"/>
  <c r="G977" i="11"/>
  <c r="J1025" i="11"/>
  <c r="K1025" i="11"/>
  <c r="G1025" i="11"/>
  <c r="J831" i="11"/>
  <c r="K831" i="11"/>
  <c r="K918" i="11"/>
  <c r="J918" i="11"/>
  <c r="J993" i="11"/>
  <c r="G993" i="11"/>
  <c r="K993" i="11"/>
  <c r="J1019" i="11"/>
  <c r="K1019" i="11"/>
  <c r="G591" i="11"/>
  <c r="G609" i="11"/>
  <c r="G627" i="11"/>
  <c r="G645" i="11"/>
  <c r="G663" i="11"/>
  <c r="G681" i="11"/>
  <c r="G699" i="11"/>
  <c r="G717" i="11"/>
  <c r="G735" i="11"/>
  <c r="K757" i="11"/>
  <c r="J757" i="11"/>
  <c r="J807" i="11"/>
  <c r="K977" i="11"/>
  <c r="K1010" i="11"/>
  <c r="J1010" i="11"/>
  <c r="J1208" i="11"/>
  <c r="G1208" i="11"/>
  <c r="K1208" i="11"/>
  <c r="G509" i="11"/>
  <c r="G631" i="11"/>
  <c r="G685" i="11"/>
  <c r="G739" i="11"/>
  <c r="G774" i="11"/>
  <c r="G873" i="11"/>
  <c r="K883" i="11"/>
  <c r="J883" i="11"/>
  <c r="J949" i="11"/>
  <c r="G949" i="11"/>
  <c r="K1003" i="11"/>
  <c r="J1003" i="11"/>
  <c r="G1003" i="11"/>
  <c r="J1160" i="11"/>
  <c r="K1160" i="11"/>
  <c r="G1160" i="11"/>
  <c r="G574" i="11"/>
  <c r="K587" i="11"/>
  <c r="K591" i="11"/>
  <c r="K641" i="11"/>
  <c r="K645" i="11"/>
  <c r="K695" i="11"/>
  <c r="K699" i="11"/>
  <c r="J778" i="11"/>
  <c r="G795" i="11"/>
  <c r="G808" i="11"/>
  <c r="G863" i="11"/>
  <c r="J868" i="11"/>
  <c r="G868" i="11"/>
  <c r="K879" i="11"/>
  <c r="J879" i="11"/>
  <c r="K904" i="11"/>
  <c r="J904" i="11"/>
  <c r="K949" i="11"/>
  <c r="G964" i="11"/>
  <c r="J1166" i="11"/>
  <c r="K1166" i="11"/>
  <c r="G1166" i="11"/>
  <c r="G606" i="11"/>
  <c r="G660" i="11"/>
  <c r="G714" i="11"/>
  <c r="G766" i="11"/>
  <c r="K884" i="11"/>
  <c r="J884" i="11"/>
  <c r="K894" i="11"/>
  <c r="J894" i="11"/>
  <c r="G950" i="11"/>
  <c r="G954" i="11"/>
  <c r="J1004" i="11"/>
  <c r="K1004" i="11"/>
  <c r="K584" i="11"/>
  <c r="J595" i="11"/>
  <c r="J613" i="11"/>
  <c r="K638" i="11"/>
  <c r="J649" i="11"/>
  <c r="J667" i="11"/>
  <c r="K692" i="11"/>
  <c r="J703" i="11"/>
  <c r="J721" i="11"/>
  <c r="G747" i="11"/>
  <c r="G751" i="11"/>
  <c r="J758" i="11"/>
  <c r="K783" i="11"/>
  <c r="J783" i="11"/>
  <c r="K845" i="11"/>
  <c r="J845" i="11"/>
  <c r="J940" i="11"/>
  <c r="K945" i="11"/>
  <c r="J945" i="11"/>
  <c r="G585" i="11"/>
  <c r="G603" i="11"/>
  <c r="G621" i="11"/>
  <c r="J624" i="11"/>
  <c r="K624" i="11"/>
  <c r="G639" i="11"/>
  <c r="G657" i="11"/>
  <c r="G675" i="11"/>
  <c r="G693" i="11"/>
  <c r="G711" i="11"/>
  <c r="G729" i="11"/>
  <c r="K775" i="11"/>
  <c r="J775" i="11"/>
  <c r="G784" i="11"/>
  <c r="G829" i="11"/>
  <c r="K854" i="11"/>
  <c r="G864" i="11"/>
  <c r="J885" i="11"/>
  <c r="G885" i="11"/>
  <c r="G955" i="11"/>
  <c r="K965" i="11"/>
  <c r="J965" i="11"/>
  <c r="G1004" i="11"/>
  <c r="J1037" i="11"/>
  <c r="K1037" i="11"/>
  <c r="G1037" i="11"/>
  <c r="J1064" i="11"/>
  <c r="K1064" i="11"/>
  <c r="G1064" i="11"/>
  <c r="J1109" i="11"/>
  <c r="G1109" i="11"/>
  <c r="J1145" i="11"/>
  <c r="G1145" i="11"/>
  <c r="K937" i="11"/>
  <c r="J937" i="11"/>
  <c r="K985" i="11"/>
  <c r="J985" i="11"/>
  <c r="J1026" i="11"/>
  <c r="K1026" i="11"/>
  <c r="G1026" i="11"/>
  <c r="J1080" i="11"/>
  <c r="K1080" i="11"/>
  <c r="K1090" i="11"/>
  <c r="J1090" i="11"/>
  <c r="G1090" i="11"/>
  <c r="J1172" i="11"/>
  <c r="G1172" i="11"/>
  <c r="K1213" i="11"/>
  <c r="G1213" i="11"/>
  <c r="J1213" i="11"/>
  <c r="K933" i="11"/>
  <c r="J933" i="11"/>
  <c r="G985" i="11"/>
  <c r="G1151" i="11"/>
  <c r="K1172" i="11"/>
  <c r="J895" i="11"/>
  <c r="G895" i="11"/>
  <c r="G933" i="11"/>
  <c r="J980" i="11"/>
  <c r="K1016" i="11"/>
  <c r="J1016" i="11"/>
  <c r="K1027" i="11"/>
  <c r="J1027" i="11"/>
  <c r="J1032" i="11"/>
  <c r="K1032" i="11"/>
  <c r="J1076" i="11"/>
  <c r="K1076" i="11"/>
  <c r="J1115" i="11"/>
  <c r="G1115" i="11"/>
  <c r="K1141" i="11"/>
  <c r="G1141" i="11"/>
  <c r="K1151" i="11"/>
  <c r="J1214" i="11"/>
  <c r="K1214" i="11"/>
  <c r="G1214" i="11"/>
  <c r="J1229" i="11"/>
  <c r="K1229" i="11"/>
  <c r="G1229" i="11"/>
  <c r="K1234" i="11"/>
  <c r="G1234" i="11"/>
  <c r="J1234" i="11"/>
  <c r="G764" i="11"/>
  <c r="J805" i="11"/>
  <c r="J820" i="11"/>
  <c r="K895" i="11"/>
  <c r="G957" i="11"/>
  <c r="K1005" i="11"/>
  <c r="J1005" i="11"/>
  <c r="G1049" i="11"/>
  <c r="G1076" i="11"/>
  <c r="K1115" i="11"/>
  <c r="J1136" i="11"/>
  <c r="G1136" i="11"/>
  <c r="K1136" i="11"/>
  <c r="J1141" i="11"/>
  <c r="K753" i="11"/>
  <c r="J753" i="11"/>
  <c r="G787" i="11"/>
  <c r="G802" i="11"/>
  <c r="K857" i="11"/>
  <c r="J857" i="11"/>
  <c r="K867" i="11"/>
  <c r="J867" i="11"/>
  <c r="G891" i="11"/>
  <c r="G896" i="11"/>
  <c r="K948" i="11"/>
  <c r="J948" i="11"/>
  <c r="J957" i="11"/>
  <c r="G1006" i="11"/>
  <c r="K1021" i="11"/>
  <c r="J1021" i="11"/>
  <c r="K1049" i="11"/>
  <c r="K1126" i="11"/>
  <c r="J1126" i="11"/>
  <c r="G1126" i="11"/>
  <c r="J1199" i="11"/>
  <c r="G1199" i="11"/>
  <c r="G772" i="11"/>
  <c r="J849" i="11"/>
  <c r="G849" i="11"/>
  <c r="K891" i="11"/>
  <c r="J891" i="11"/>
  <c r="K910" i="11"/>
  <c r="J910" i="11"/>
  <c r="J939" i="11"/>
  <c r="G939" i="11"/>
  <c r="G991" i="11"/>
  <c r="K1006" i="11"/>
  <c r="J1006" i="11"/>
  <c r="J1028" i="11"/>
  <c r="K1028" i="11"/>
  <c r="J1055" i="11"/>
  <c r="K1055" i="11"/>
  <c r="G1055" i="11"/>
  <c r="G1072" i="11"/>
  <c r="J1106" i="11"/>
  <c r="G1106" i="11"/>
  <c r="J1184" i="11"/>
  <c r="K1184" i="11"/>
  <c r="G1184" i="11"/>
  <c r="K1199" i="11"/>
  <c r="G588" i="11"/>
  <c r="G615" i="11"/>
  <c r="G642" i="11"/>
  <c r="G669" i="11"/>
  <c r="G696" i="11"/>
  <c r="G723" i="11"/>
  <c r="G750" i="11"/>
  <c r="G754" i="11"/>
  <c r="J802" i="11"/>
  <c r="K813" i="11"/>
  <c r="K828" i="11"/>
  <c r="J828" i="11"/>
  <c r="J844" i="11"/>
  <c r="K849" i="11"/>
  <c r="K877" i="11"/>
  <c r="J877" i="11"/>
  <c r="K906" i="11"/>
  <c r="J906" i="11"/>
  <c r="K939" i="11"/>
  <c r="K958" i="11"/>
  <c r="J958" i="11"/>
  <c r="J976" i="11"/>
  <c r="G976" i="11"/>
  <c r="K981" i="11"/>
  <c r="J981" i="11"/>
  <c r="G1028" i="11"/>
  <c r="K1106" i="11"/>
  <c r="J1142" i="11"/>
  <c r="K1142" i="11"/>
  <c r="K1168" i="11"/>
  <c r="G1168" i="11"/>
  <c r="J1168" i="11"/>
  <c r="K1249" i="11"/>
  <c r="G1249" i="11"/>
  <c r="J1249" i="11"/>
  <c r="G760" i="11"/>
  <c r="K874" i="11"/>
  <c r="J874" i="11"/>
  <c r="G883" i="11"/>
  <c r="K901" i="11"/>
  <c r="J901" i="11"/>
  <c r="G910" i="11"/>
  <c r="K928" i="11"/>
  <c r="J928" i="11"/>
  <c r="G937" i="11"/>
  <c r="K1045" i="11"/>
  <c r="J1045" i="11"/>
  <c r="J1056" i="11"/>
  <c r="K1056" i="11"/>
  <c r="K1087" i="11"/>
  <c r="G1087" i="11"/>
  <c r="J1148" i="11"/>
  <c r="K1148" i="11"/>
  <c r="G1148" i="11"/>
  <c r="G757" i="11"/>
  <c r="G778" i="11"/>
  <c r="G832" i="11"/>
  <c r="K848" i="11"/>
  <c r="J848" i="11"/>
  <c r="G861" i="11"/>
  <c r="K865" i="11"/>
  <c r="K979" i="11"/>
  <c r="G979" i="11"/>
  <c r="J1008" i="11"/>
  <c r="J1073" i="11"/>
  <c r="K1073" i="11"/>
  <c r="G1073" i="11"/>
  <c r="K1138" i="11"/>
  <c r="G1138" i="11"/>
  <c r="J1138" i="11"/>
  <c r="J1235" i="11"/>
  <c r="K1235" i="11"/>
  <c r="G1235" i="11"/>
  <c r="G767" i="11"/>
  <c r="G844" i="11"/>
  <c r="K861" i="11"/>
  <c r="J861" i="11"/>
  <c r="G866" i="11"/>
  <c r="K870" i="11"/>
  <c r="K897" i="11"/>
  <c r="G947" i="11"/>
  <c r="G1009" i="11"/>
  <c r="K1018" i="11"/>
  <c r="J1018" i="11"/>
  <c r="G1018" i="11"/>
  <c r="K1024" i="11"/>
  <c r="J1024" i="11"/>
  <c r="G1024" i="11"/>
  <c r="J1046" i="11"/>
  <c r="K1046" i="11"/>
  <c r="G1046" i="11"/>
  <c r="K1057" i="11"/>
  <c r="J1057" i="11"/>
  <c r="J1154" i="11"/>
  <c r="G1154" i="11"/>
  <c r="K1159" i="11"/>
  <c r="G1159" i="11"/>
  <c r="G880" i="11"/>
  <c r="G893" i="11"/>
  <c r="G907" i="11"/>
  <c r="G920" i="11"/>
  <c r="K938" i="11"/>
  <c r="J938" i="11"/>
  <c r="J966" i="11"/>
  <c r="G966" i="11"/>
  <c r="K1009" i="11"/>
  <c r="J1009" i="11"/>
  <c r="G1019" i="11"/>
  <c r="K1036" i="11"/>
  <c r="J1036" i="11"/>
  <c r="J1052" i="11"/>
  <c r="G1052" i="11"/>
  <c r="J1118" i="11"/>
  <c r="K1118" i="11"/>
  <c r="G1118" i="11"/>
  <c r="J1139" i="11"/>
  <c r="K1139" i="11"/>
  <c r="J1175" i="11"/>
  <c r="K1175" i="11"/>
  <c r="G1175" i="11"/>
  <c r="K1195" i="11"/>
  <c r="G1195" i="11"/>
  <c r="G974" i="11"/>
  <c r="G1001" i="11"/>
  <c r="K1204" i="11"/>
  <c r="G1204" i="11"/>
  <c r="J1244" i="11"/>
  <c r="G1244" i="11"/>
  <c r="D19" i="14"/>
  <c r="D18" i="14"/>
  <c r="D17" i="14"/>
  <c r="G854" i="11"/>
  <c r="K1096" i="11"/>
  <c r="J1096" i="11"/>
  <c r="K1013" i="11"/>
  <c r="J1013" i="11"/>
  <c r="K1147" i="11"/>
  <c r="G1147" i="11"/>
  <c r="K1156" i="11"/>
  <c r="G1156" i="11"/>
  <c r="J1156" i="11"/>
  <c r="K1174" i="11"/>
  <c r="G1174" i="11"/>
  <c r="F18" i="14"/>
  <c r="G848" i="11"/>
  <c r="J1033" i="11"/>
  <c r="G1067" i="11"/>
  <c r="G1080" i="11"/>
  <c r="G1088" i="11"/>
  <c r="K1092" i="11"/>
  <c r="G1117" i="11"/>
  <c r="G1121" i="11"/>
  <c r="J1147" i="11"/>
  <c r="J1174" i="11"/>
  <c r="K1178" i="11"/>
  <c r="K1183" i="11"/>
  <c r="G1183" i="11"/>
  <c r="G1187" i="11"/>
  <c r="G1205" i="11"/>
  <c r="K1250" i="11"/>
  <c r="J1250" i="11"/>
  <c r="F19" i="14"/>
  <c r="G845" i="11"/>
  <c r="G884" i="11"/>
  <c r="G911" i="11"/>
  <c r="G938" i="11"/>
  <c r="G965" i="11"/>
  <c r="G992" i="11"/>
  <c r="G1010" i="11"/>
  <c r="K1059" i="11"/>
  <c r="J1063" i="11"/>
  <c r="K1067" i="11"/>
  <c r="G1084" i="11"/>
  <c r="K1088" i="11"/>
  <c r="G1105" i="11"/>
  <c r="J1117" i="11"/>
  <c r="K1121" i="11"/>
  <c r="J1183" i="11"/>
  <c r="K1187" i="11"/>
  <c r="K1192" i="11"/>
  <c r="G1192" i="11"/>
  <c r="K1205" i="11"/>
  <c r="G1250" i="11"/>
  <c r="J975" i="11"/>
  <c r="J1002" i="11"/>
  <c r="K1097" i="11"/>
  <c r="K1157" i="11"/>
  <c r="K1201" i="11"/>
  <c r="G1201" i="11"/>
  <c r="K1210" i="11"/>
  <c r="G1210" i="11"/>
  <c r="J1210" i="11"/>
  <c r="K1228" i="11"/>
  <c r="G1228" i="11"/>
  <c r="K1237" i="11"/>
  <c r="G1237" i="11"/>
  <c r="G836" i="11"/>
  <c r="G1014" i="11"/>
  <c r="K1038" i="11"/>
  <c r="G1051" i="11"/>
  <c r="G1114" i="11"/>
  <c r="K1135" i="11"/>
  <c r="G1135" i="11"/>
  <c r="K1153" i="11"/>
  <c r="G1153" i="11"/>
  <c r="K1162" i="11"/>
  <c r="G1162" i="11"/>
  <c r="K1171" i="11"/>
  <c r="G1171" i="11"/>
  <c r="J1201" i="11"/>
  <c r="J1228" i="11"/>
  <c r="J1237" i="11"/>
  <c r="G878" i="11"/>
  <c r="G905" i="11"/>
  <c r="G932" i="11"/>
  <c r="G959" i="11"/>
  <c r="G986" i="11"/>
  <c r="K1047" i="11"/>
  <c r="J1051" i="11"/>
  <c r="G1056" i="11"/>
  <c r="K1068" i="11"/>
  <c r="G1102" i="11"/>
  <c r="J1114" i="11"/>
  <c r="J1135" i="11"/>
  <c r="J1153" i="11"/>
  <c r="J1162" i="11"/>
  <c r="J1171" i="11"/>
  <c r="D12" i="14"/>
  <c r="F12" i="14" s="1"/>
  <c r="D11" i="14"/>
  <c r="D13" i="14"/>
  <c r="F13" i="14" s="1"/>
  <c r="G1007" i="11"/>
  <c r="J1202" i="11"/>
  <c r="K1202" i="11"/>
  <c r="G1202" i="11"/>
  <c r="J1011" i="11"/>
  <c r="G1044" i="11"/>
  <c r="K1069" i="11"/>
  <c r="J1069" i="11"/>
  <c r="K1123" i="11"/>
  <c r="J1123" i="11"/>
  <c r="K1189" i="11"/>
  <c r="G1189" i="11"/>
  <c r="K1207" i="11"/>
  <c r="G1207" i="11"/>
  <c r="K1216" i="11"/>
  <c r="G1216" i="11"/>
  <c r="K1220" i="11"/>
  <c r="K1225" i="11"/>
  <c r="G1225" i="11"/>
  <c r="G872" i="11"/>
  <c r="G899" i="11"/>
  <c r="G926" i="11"/>
  <c r="G953" i="11"/>
  <c r="G980" i="11"/>
  <c r="J1031" i="11"/>
  <c r="K1031" i="11"/>
  <c r="G1031" i="11"/>
  <c r="G1123" i="11"/>
  <c r="K1150" i="11"/>
  <c r="G1150" i="11"/>
  <c r="J1189" i="11"/>
  <c r="J1207" i="11"/>
  <c r="J1225" i="11"/>
  <c r="K1246" i="11"/>
  <c r="G1246" i="11"/>
  <c r="K1177" i="11"/>
  <c r="G1177" i="11"/>
  <c r="K1231" i="11"/>
  <c r="G1231" i="11"/>
  <c r="K1050" i="11"/>
  <c r="K1144" i="11"/>
  <c r="G1144" i="11"/>
  <c r="K1198" i="11"/>
  <c r="G1198" i="11"/>
  <c r="D16" i="14"/>
  <c r="F16" i="14" s="1"/>
  <c r="D15" i="14"/>
  <c r="F15" i="14" s="1"/>
  <c r="D14" i="14"/>
  <c r="G1047" i="11"/>
  <c r="J1054" i="11"/>
  <c r="G1074" i="11"/>
  <c r="J1081" i="11"/>
  <c r="G1085" i="11"/>
  <c r="J1108" i="11"/>
  <c r="G1112" i="11"/>
  <c r="J1144" i="11"/>
  <c r="K1165" i="11"/>
  <c r="G1165" i="11"/>
  <c r="G1169" i="11"/>
  <c r="J1198" i="11"/>
  <c r="K1219" i="11"/>
  <c r="G1219" i="11"/>
  <c r="G1223" i="11"/>
  <c r="K1020" i="11"/>
  <c r="K1035" i="11"/>
  <c r="K1062" i="11"/>
  <c r="K1085" i="11"/>
  <c r="K1089" i="11"/>
  <c r="G1093" i="11"/>
  <c r="K1112" i="11"/>
  <c r="G1120" i="11"/>
  <c r="K1132" i="11"/>
  <c r="G1132" i="11"/>
  <c r="J1165" i="11"/>
  <c r="K1169" i="11"/>
  <c r="K1186" i="11"/>
  <c r="G1186" i="11"/>
  <c r="J1219" i="11"/>
  <c r="K1223" i="11"/>
  <c r="K1240" i="11"/>
  <c r="G1240" i="11"/>
  <c r="J9" i="8" l="1"/>
  <c r="L9" i="8" s="1"/>
  <c r="J8" i="8"/>
  <c r="L8" i="8" s="1"/>
  <c r="G12" i="8"/>
  <c r="H13" i="8"/>
  <c r="K11" i="8"/>
  <c r="J11" i="8"/>
  <c r="J6" i="8"/>
  <c r="L6" i="8" s="1"/>
  <c r="J10" i="8"/>
  <c r="L10" i="8" s="1"/>
  <c r="K7" i="8"/>
  <c r="J7" i="8"/>
  <c r="L7" i="8" l="1"/>
  <c r="L11" i="8"/>
  <c r="G13" i="8"/>
  <c r="H14" i="8"/>
  <c r="K12" i="8"/>
  <c r="J12" i="8"/>
  <c r="L12" i="8" l="1"/>
  <c r="H15" i="8"/>
  <c r="G14" i="8"/>
  <c r="K13" i="8"/>
  <c r="J13" i="8"/>
  <c r="L13" i="8" l="1"/>
  <c r="K14" i="8"/>
  <c r="J14" i="8"/>
  <c r="G15" i="8"/>
  <c r="H16" i="8"/>
  <c r="L14" i="8" l="1"/>
  <c r="K15" i="8"/>
  <c r="J15" i="8"/>
  <c r="H17" i="8"/>
  <c r="G17" i="8" s="1"/>
  <c r="G16" i="8"/>
  <c r="K17" i="8" l="1"/>
  <c r="J17" i="8"/>
  <c r="L15" i="8"/>
  <c r="K16" i="8"/>
  <c r="J16" i="8"/>
  <c r="L16" i="8" l="1"/>
  <c r="O8" i="8"/>
  <c r="O6" i="8"/>
  <c r="L17" i="8"/>
  <c r="O7" i="8"/>
  <c r="E6" i="9"/>
  <c r="E5" i="9"/>
  <c r="G5" i="9" s="1"/>
  <c r="E11" i="9"/>
  <c r="E12" i="9"/>
  <c r="E7" i="9"/>
  <c r="G7" i="9" s="1"/>
  <c r="E10" i="9"/>
  <c r="G10" i="9" s="1"/>
  <c r="E9" i="9"/>
  <c r="E8" i="9"/>
  <c r="G8" i="9" s="1"/>
  <c r="P8" i="8"/>
  <c r="P6" i="8"/>
  <c r="P7" i="8"/>
  <c r="F11" i="9"/>
  <c r="F6" i="9"/>
  <c r="F9" i="9"/>
  <c r="F5" i="9"/>
  <c r="F12" i="9"/>
  <c r="F7" i="9"/>
  <c r="F8" i="9"/>
  <c r="F10" i="9"/>
  <c r="G9" i="9" l="1"/>
  <c r="G12" i="9"/>
  <c r="G6" i="9"/>
  <c r="G1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800-000001000000}">
      <text>
        <r>
          <rPr>
            <sz val="11"/>
            <color theme="1"/>
            <rFont val="Aptos Narrow"/>
            <scheme val="minor"/>
          </rPr>
          <t>'k' indicates risk aversion, the higher the k, the greater the risk aversion.</t>
        </r>
      </text>
    </comment>
  </commentList>
  <extLst>
    <ext xmlns:r="http://schemas.openxmlformats.org/officeDocument/2006/relationships" uri="GoogleSheetsCustomDataVersion2">
      <go:sheetsCustomData xmlns:go="http://customooxmlschemas.google.com/" r:id="rId1" roundtripDataSignature="AMtx7mgxhd5tlvu4wUD45ri2S0YtEZr8H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C00-000001000000}">
      <text>
        <r>
          <rPr>
            <sz val="11"/>
            <color theme="1"/>
            <rFont val="Aptos Narrow"/>
            <scheme val="minor"/>
          </rPr>
          <t>======
ID#AAABWOAcb4M
Sherin John    (2024-09-30 22:11:09)
=DSGRID("U:BA","P","-6M","","D","RowHeader=true;ColHeader=true;DispSeriesDescription=false;YearlyTSFormat=false;QuarterlyTSFormat=false;MonthlyTSFormat=False","")</t>
        </r>
      </text>
    </comment>
    <comment ref="I1" authorId="0" shapeId="0" xr:uid="{00000000-0006-0000-0C00-000002000000}">
      <text>
        <r>
          <rPr>
            <sz val="11"/>
            <color theme="1"/>
            <rFont val="Aptos Narrow"/>
            <scheme val="minor"/>
          </rPr>
          <t>======
ID#AAABWOAcb4I
Sherin John    (2024-09-30 22:11:09)
=DSGRID("U:CAT","P","-3M","","D","RowHeader=true;ColHeader=true;DispSeriesDescription=false;YearlyTSFormat=false;QuarterlyTSFormat=false;MonthlyTSFormat=False","")</t>
        </r>
      </text>
    </comment>
  </commentList>
  <extLst>
    <ext xmlns:r="http://schemas.openxmlformats.org/officeDocument/2006/relationships" uri="GoogleSheetsCustomDataVersion2">
      <go:sheetsCustomData xmlns:go="http://customooxmlschemas.google.com/" r:id="rId1" roundtripDataSignature="AMtx7mhLpXGJtJ57Vn+gPuprjhPJ5hDEAA=="/>
    </ext>
  </extL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<sst xmlns="http://schemas.openxmlformats.org/spreadsheetml/2006/main" count="5818" uniqueCount="3270">
  <si>
    <t>Date</t>
  </si>
  <si>
    <t>BA Closing Price</t>
  </si>
  <si>
    <t>CAT Closing Price</t>
  </si>
  <si>
    <t>06/28/2024</t>
  </si>
  <si>
    <t>$182.01</t>
  </si>
  <si>
    <t>$333.10</t>
  </si>
  <si>
    <t>06/27/2024</t>
  </si>
  <si>
    <t>$182.51</t>
  </si>
  <si>
    <t>$327.46</t>
  </si>
  <si>
    <t>06/26/2024</t>
  </si>
  <si>
    <t>$178.50</t>
  </si>
  <si>
    <t>$326.73</t>
  </si>
  <si>
    <t>06/25/2024</t>
  </si>
  <si>
    <t>$175.10</t>
  </si>
  <si>
    <t>$327.40</t>
  </si>
  <si>
    <t>06/24/2024</t>
  </si>
  <si>
    <t>$179.10</t>
  </si>
  <si>
    <t>$330.00</t>
  </si>
  <si>
    <t>06/21/2024</t>
  </si>
  <si>
    <t>$176.56</t>
  </si>
  <si>
    <t>$327.84</t>
  </si>
  <si>
    <t>06/20/2024</t>
  </si>
  <si>
    <t>$176.30</t>
  </si>
  <si>
    <t>$329.13</t>
  </si>
  <si>
    <t>06/18/2024</t>
  </si>
  <si>
    <t>$174.99</t>
  </si>
  <si>
    <t>$325.14</t>
  </si>
  <si>
    <t>06/17/2024</t>
  </si>
  <si>
    <t>$178.39</t>
  </si>
  <si>
    <t>$322.40</t>
  </si>
  <si>
    <t>06/14/2024</t>
  </si>
  <si>
    <t>$177.27</t>
  </si>
  <si>
    <t>$321.47</t>
  </si>
  <si>
    <t>06/13/2024</t>
  </si>
  <si>
    <t>$180.70</t>
  </si>
  <si>
    <t>$326.36</t>
  </si>
  <si>
    <t>$182.67</t>
  </si>
  <si>
    <t>$328.73</t>
  </si>
  <si>
    <t>$185.50</t>
  </si>
  <si>
    <t>$327.31</t>
  </si>
  <si>
    <t>$190.12</t>
  </si>
  <si>
    <t>$329.61</t>
  </si>
  <si>
    <t>$190.24</t>
  </si>
  <si>
    <t>$328.94</t>
  </si>
  <si>
    <t>$191.42</t>
  </si>
  <si>
    <t>$328.29</t>
  </si>
  <si>
    <t>$189.85</t>
  </si>
  <si>
    <t>$329.45</t>
  </si>
  <si>
    <t>$188.62</t>
  </si>
  <si>
    <t>$327.57</t>
  </si>
  <si>
    <t>$184.57</t>
  </si>
  <si>
    <t>$331.36</t>
  </si>
  <si>
    <t>05/31/2024</t>
  </si>
  <si>
    <t>$177.61</t>
  </si>
  <si>
    <t>$338.52</t>
  </si>
  <si>
    <t>05/30/2024</t>
  </si>
  <si>
    <t>$172.75</t>
  </si>
  <si>
    <t>$339.25</t>
  </si>
  <si>
    <t>05/29/2024</t>
  </si>
  <si>
    <t>$171.65</t>
  </si>
  <si>
    <t>$338.11</t>
  </si>
  <si>
    <t>05/28/2024</t>
  </si>
  <si>
    <t>$175.08</t>
  </si>
  <si>
    <t>$346.47</t>
  </si>
  <si>
    <t>05/24/2024</t>
  </si>
  <si>
    <t>$174.52</t>
  </si>
  <si>
    <t>$348.90</t>
  </si>
  <si>
    <t>05/23/2024</t>
  </si>
  <si>
    <t>$172.21</t>
  </si>
  <si>
    <t>$350.70</t>
  </si>
  <si>
    <t>05/22/2024</t>
  </si>
  <si>
    <t>$186.28</t>
  </si>
  <si>
    <t>$355.94</t>
  </si>
  <si>
    <t>05/21/2024</t>
  </si>
  <si>
    <t>$184.78</t>
  </si>
  <si>
    <t>$359.07</t>
  </si>
  <si>
    <t>05/20/2024</t>
  </si>
  <si>
    <t>$186.61</t>
  </si>
  <si>
    <t>$362.75</t>
  </si>
  <si>
    <t>05/17/2024</t>
  </si>
  <si>
    <t>$184.95</t>
  </si>
  <si>
    <t>$356.27</t>
  </si>
  <si>
    <t>05/16/2024</t>
  </si>
  <si>
    <t>$182.96</t>
  </si>
  <si>
    <t>$350.72</t>
  </si>
  <si>
    <t>05/15/2024</t>
  </si>
  <si>
    <t>$176.99</t>
  </si>
  <si>
    <t>$360.04</t>
  </si>
  <si>
    <t>05/14/2024</t>
  </si>
  <si>
    <t>$180.76</t>
  </si>
  <si>
    <t>$358.18</t>
  </si>
  <si>
    <t>05/13/2024</t>
  </si>
  <si>
    <t>$178.44</t>
  </si>
  <si>
    <t>$356.68</t>
  </si>
  <si>
    <t>$178.51</t>
  </si>
  <si>
    <t>$354.79</t>
  </si>
  <si>
    <t>$181.25</t>
  </si>
  <si>
    <t>$351.78</t>
  </si>
  <si>
    <t>$180.35</t>
  </si>
  <si>
    <t>$344.50</t>
  </si>
  <si>
    <t>$176.71</t>
  </si>
  <si>
    <t>$345.00</t>
  </si>
  <si>
    <t>$178.35</t>
  </si>
  <si>
    <t>$342.10</t>
  </si>
  <si>
    <t>$179.79</t>
  </si>
  <si>
    <t>$336.75</t>
  </si>
  <si>
    <t>$178.85</t>
  </si>
  <si>
    <t>$335.44</t>
  </si>
  <si>
    <t>$171.46</t>
  </si>
  <si>
    <t>$331.07</t>
  </si>
  <si>
    <t>04/30/2024</t>
  </si>
  <si>
    <t>$167.84</t>
  </si>
  <si>
    <t>$334.57</t>
  </si>
  <si>
    <t>04/29/2024</t>
  </si>
  <si>
    <t>$173.49</t>
  </si>
  <si>
    <t>$349.80</t>
  </si>
  <si>
    <t>04/26/2024</t>
  </si>
  <si>
    <t>$167.22</t>
  </si>
  <si>
    <t>$343.38</t>
  </si>
  <si>
    <t>04/25/2024</t>
  </si>
  <si>
    <t>$166.81</t>
  </si>
  <si>
    <t>$338.00</t>
  </si>
  <si>
    <t>04/24/2024</t>
  </si>
  <si>
    <t>$164.33</t>
  </si>
  <si>
    <t>$363.52</t>
  </si>
  <si>
    <t>04/23/2024</t>
  </si>
  <si>
    <t>$169.18</t>
  </si>
  <si>
    <t>$363.25</t>
  </si>
  <si>
    <t>04/22/2024</t>
  </si>
  <si>
    <t>$170.48</t>
  </si>
  <si>
    <t>$357.61</t>
  </si>
  <si>
    <t>04/19/2024</t>
  </si>
  <si>
    <t>$169.82</t>
  </si>
  <si>
    <t>$354.66</t>
  </si>
  <si>
    <t>04/18/2024</t>
  </si>
  <si>
    <t>$170.23</t>
  </si>
  <si>
    <t>$357.93</t>
  </si>
  <si>
    <t>04/17/2024</t>
  </si>
  <si>
    <t>$170.21</t>
  </si>
  <si>
    <t>$358.32</t>
  </si>
  <si>
    <t>04/16/2024</t>
  </si>
  <si>
    <t>$170.55</t>
  </si>
  <si>
    <t>$359.88</t>
  </si>
  <si>
    <t>04/15/2024</t>
  </si>
  <si>
    <t>$167.82</t>
  </si>
  <si>
    <t>$363.91</t>
  </si>
  <si>
    <t>$169.55</t>
  </si>
  <si>
    <t>$365.63</t>
  </si>
  <si>
    <t>$173.36</t>
  </si>
  <si>
    <t>$371.98</t>
  </si>
  <si>
    <t>$174.63</t>
  </si>
  <si>
    <t>$372.07</t>
  </si>
  <si>
    <t>$178.12</t>
  </si>
  <si>
    <t>$371.90</t>
  </si>
  <si>
    <t>$181.56</t>
  </si>
  <si>
    <t>$373.47</t>
  </si>
  <si>
    <t>$183.14</t>
  </si>
  <si>
    <t>$379.30</t>
  </si>
  <si>
    <t>$183.29</t>
  </si>
  <si>
    <t>$369.79</t>
  </si>
  <si>
    <t>$184.92</t>
  </si>
  <si>
    <t>$375.79</t>
  </si>
  <si>
    <t>$188.04</t>
  </si>
  <si>
    <t>$364.83</t>
  </si>
  <si>
    <t>$189.50</t>
  </si>
  <si>
    <t>$363.74</t>
  </si>
  <si>
    <t>03/28/2024</t>
  </si>
  <si>
    <t>$192.99</t>
  </si>
  <si>
    <t>$366.43</t>
  </si>
  <si>
    <t>03/27/2024</t>
  </si>
  <si>
    <t>$191.95</t>
  </si>
  <si>
    <t>$364.65</t>
  </si>
  <si>
    <t>03/26/2024</t>
  </si>
  <si>
    <t>$187.50</t>
  </si>
  <si>
    <t>$356.39</t>
  </si>
  <si>
    <t>03/25/2024</t>
  </si>
  <si>
    <t>$191.41</t>
  </si>
  <si>
    <t>$355.95</t>
  </si>
  <si>
    <t>03/22/2024</t>
  </si>
  <si>
    <t>$188.85</t>
  </si>
  <si>
    <t>$358.11</t>
  </si>
  <si>
    <t>03/21/2024</t>
  </si>
  <si>
    <t>$187.70</t>
  </si>
  <si>
    <t>$364.56</t>
  </si>
  <si>
    <t>03/20/2024</t>
  </si>
  <si>
    <t>$187.78</t>
  </si>
  <si>
    <t>$356.45</t>
  </si>
  <si>
    <t>03/19/2024</t>
  </si>
  <si>
    <t>$181.14</t>
  </si>
  <si>
    <t>$353.90</t>
  </si>
  <si>
    <t>03/18/2024</t>
  </si>
  <si>
    <t>$179.84</t>
  </si>
  <si>
    <t>$351.90</t>
  </si>
  <si>
    <t>03/15/2024</t>
  </si>
  <si>
    <t>$182.53</t>
  </si>
  <si>
    <t>$346.97</t>
  </si>
  <si>
    <t>03/14/2024</t>
  </si>
  <si>
    <t>$181.15</t>
  </si>
  <si>
    <t>$341.92</t>
  </si>
  <si>
    <t>03/13/2024</t>
  </si>
  <si>
    <t>$182.35</t>
  </si>
  <si>
    <t>$341.52</t>
  </si>
  <si>
    <t>$184.24</t>
  </si>
  <si>
    <t>$337.24</t>
  </si>
  <si>
    <t>$192.49</t>
  </si>
  <si>
    <t>$334.97</t>
  </si>
  <si>
    <t>$198.49</t>
  </si>
  <si>
    <t>$339.19</t>
  </si>
  <si>
    <t>$203.03</t>
  </si>
  <si>
    <t>$340.22</t>
  </si>
  <si>
    <t>$201.00</t>
  </si>
  <si>
    <t>$335.63</t>
  </si>
  <si>
    <t>$201.14</t>
  </si>
  <si>
    <t>$333.53</t>
  </si>
  <si>
    <t>$200.54</t>
  </si>
  <si>
    <t>$338.65</t>
  </si>
  <si>
    <t>$200.00</t>
  </si>
  <si>
    <t>$336.70</t>
  </si>
  <si>
    <t>02/29/2024</t>
  </si>
  <si>
    <t>$203.72</t>
  </si>
  <si>
    <t>$333.96</t>
  </si>
  <si>
    <t>02/28/2024</t>
  </si>
  <si>
    <t>$207.00</t>
  </si>
  <si>
    <t>$329.56</t>
  </si>
  <si>
    <t>02/27/2024</t>
  </si>
  <si>
    <t>$201.40</t>
  </si>
  <si>
    <t>$327.63</t>
  </si>
  <si>
    <t>02/26/2024</t>
  </si>
  <si>
    <t>$325.38</t>
  </si>
  <si>
    <t>02/23/2024</t>
  </si>
  <si>
    <t>$200.83</t>
  </si>
  <si>
    <t>$323.88</t>
  </si>
  <si>
    <t>02/22/2024</t>
  </si>
  <si>
    <t>$201.50</t>
  </si>
  <si>
    <t>$322.09</t>
  </si>
  <si>
    <t>02/21/2024</t>
  </si>
  <si>
    <t>$201.57</t>
  </si>
  <si>
    <t>$317.14</t>
  </si>
  <si>
    <t>02/20/2024</t>
  </si>
  <si>
    <t>$203.37</t>
  </si>
  <si>
    <t>$313.74</t>
  </si>
  <si>
    <t>02/16/2024</t>
  </si>
  <si>
    <t>$203.89</t>
  </si>
  <si>
    <t>$321.91</t>
  </si>
  <si>
    <t>02/15/2024</t>
  </si>
  <si>
    <t>$205.33</t>
  </si>
  <si>
    <t>$323.07</t>
  </si>
  <si>
    <t>02/14/2024</t>
  </si>
  <si>
    <t>$203.38</t>
  </si>
  <si>
    <t>$316.71</t>
  </si>
  <si>
    <t>02/13/2024</t>
  </si>
  <si>
    <t>$204.46</t>
  </si>
  <si>
    <t>$312.84</t>
  </si>
  <si>
    <t>$209.33</t>
  </si>
  <si>
    <t>$321.63</t>
  </si>
  <si>
    <t>$209.20</t>
  </si>
  <si>
    <t>$317.16</t>
  </si>
  <si>
    <t>$209.22</t>
  </si>
  <si>
    <t>$322.00</t>
  </si>
  <si>
    <t>$211.92</t>
  </si>
  <si>
    <t>$323.59</t>
  </si>
  <si>
    <t>$208.58</t>
  </si>
  <si>
    <t>$322.72</t>
  </si>
  <si>
    <t>$206.63</t>
  </si>
  <si>
    <t>$321.40</t>
  </si>
  <si>
    <t>$209.38</t>
  </si>
  <si>
    <t>$315.09</t>
  </si>
  <si>
    <t>$209.81</t>
  </si>
  <si>
    <t>$307.69</t>
  </si>
  <si>
    <t>01/31/2024</t>
  </si>
  <si>
    <t>$211.04</t>
  </si>
  <si>
    <t>$300.31</t>
  </si>
  <si>
    <t>01/30/2024</t>
  </si>
  <si>
    <t>$200.44</t>
  </si>
  <si>
    <t>$304.76</t>
  </si>
  <si>
    <t>01/29/2024</t>
  </si>
  <si>
    <t>$205.19</t>
  </si>
  <si>
    <t>$303.25</t>
  </si>
  <si>
    <t>01/26/2024</t>
  </si>
  <si>
    <t>$205.47</t>
  </si>
  <si>
    <t>$299.43</t>
  </si>
  <si>
    <t>01/25/2024</t>
  </si>
  <si>
    <t>$201.88</t>
  </si>
  <si>
    <t>$300.77</t>
  </si>
  <si>
    <t>01/24/2024</t>
  </si>
  <si>
    <t>$214.13</t>
  </si>
  <si>
    <t>$290.68</t>
  </si>
  <si>
    <t>01/23/2024</t>
  </si>
  <si>
    <t>$211.50</t>
  </si>
  <si>
    <t>$288.83</t>
  </si>
  <si>
    <t>01/22/2024</t>
  </si>
  <si>
    <t>$214.93</t>
  </si>
  <si>
    <t>$288.67</t>
  </si>
  <si>
    <t>01/19/2024</t>
  </si>
  <si>
    <t>$215.02</t>
  </si>
  <si>
    <t>$285.28</t>
  </si>
  <si>
    <t>01/18/2024</t>
  </si>
  <si>
    <t>$211.61</t>
  </si>
  <si>
    <t>$281.90</t>
  </si>
  <si>
    <t>01/17/2024</t>
  </si>
  <si>
    <t>$203.06</t>
  </si>
  <si>
    <t>$278.63</t>
  </si>
  <si>
    <t>01/16/2024</t>
  </si>
  <si>
    <t>$200.52</t>
  </si>
  <si>
    <t>$287.23</t>
  </si>
  <si>
    <t>$217.70</t>
  </si>
  <si>
    <t>$290.41</t>
  </si>
  <si>
    <t>$222.66</t>
  </si>
  <si>
    <t>$292.06</t>
  </si>
  <si>
    <t>$227.84</t>
  </si>
  <si>
    <t>$293.35</t>
  </si>
  <si>
    <t>$225.76</t>
  </si>
  <si>
    <t>$292.29</t>
  </si>
  <si>
    <t>$229.00</t>
  </si>
  <si>
    <t>$292.25</t>
  </si>
  <si>
    <t>$249.00</t>
  </si>
  <si>
    <t>$288.93</t>
  </si>
  <si>
    <t>$244.94</t>
  </si>
  <si>
    <t>$286.10</t>
  </si>
  <si>
    <t>$243.91</t>
  </si>
  <si>
    <t>$284.30</t>
  </si>
  <si>
    <t>$251.76</t>
  </si>
  <si>
    <t>$292.71</t>
  </si>
  <si>
    <t>12/29/2023</t>
  </si>
  <si>
    <t>$260.66</t>
  </si>
  <si>
    <t>$295.67</t>
  </si>
  <si>
    <t>12/28/2023</t>
  </si>
  <si>
    <t>$260.35</t>
  </si>
  <si>
    <t>$296.88</t>
  </si>
  <si>
    <t>12/27/2023</t>
  </si>
  <si>
    <t>$262.10</t>
  </si>
  <si>
    <t>$298.12</t>
  </si>
  <si>
    <t>12/26/2023</t>
  </si>
  <si>
    <t>$262.79</t>
  </si>
  <si>
    <t>$295.63</t>
  </si>
  <si>
    <t>12/22/2023</t>
  </si>
  <si>
    <t>$260.44</t>
  </si>
  <si>
    <t>$290.36</t>
  </si>
  <si>
    <t>12/21/2023</t>
  </si>
  <si>
    <t>$262.02</t>
  </si>
  <si>
    <t>$290.07</t>
  </si>
  <si>
    <t>12/20/2023</t>
  </si>
  <si>
    <t>$260.25</t>
  </si>
  <si>
    <t>$289.71</t>
  </si>
  <si>
    <t>12/19/2023</t>
  </si>
  <si>
    <t>$263.51</t>
  </si>
  <si>
    <t>$292.96</t>
  </si>
  <si>
    <t>12/18/2023</t>
  </si>
  <si>
    <t>$260.41</t>
  </si>
  <si>
    <t>$285.71</t>
  </si>
  <si>
    <t>12/15/2023</t>
  </si>
  <si>
    <t>$264.27</t>
  </si>
  <si>
    <t>$285.74</t>
  </si>
  <si>
    <t>12/14/2023</t>
  </si>
  <si>
    <t>$256.24</t>
  </si>
  <si>
    <t>$285.17</t>
  </si>
  <si>
    <t>12/13/2023</t>
  </si>
  <si>
    <t>$250.91</t>
  </si>
  <si>
    <t>$267.97</t>
  </si>
  <si>
    <t>$248.63</t>
  </si>
  <si>
    <t>$261.43</t>
  </si>
  <si>
    <t>$248.08</t>
  </si>
  <si>
    <t>$260.92</t>
  </si>
  <si>
    <t>$244.70</t>
  </si>
  <si>
    <t>$259.50</t>
  </si>
  <si>
    <t>$237.33</t>
  </si>
  <si>
    <t>$257.41</t>
  </si>
  <si>
    <t>$236.89</t>
  </si>
  <si>
    <t>$255.97</t>
  </si>
  <si>
    <t>$234.16</t>
  </si>
  <si>
    <t>$255.19</t>
  </si>
  <si>
    <t>$234.87</t>
  </si>
  <si>
    <t>$254.75</t>
  </si>
  <si>
    <t>$233.87</t>
  </si>
  <si>
    <t>$256.76</t>
  </si>
  <si>
    <t>11/30/2023</t>
  </si>
  <si>
    <t>$231.63</t>
  </si>
  <si>
    <t>$250.72</t>
  </si>
  <si>
    <t>11/29/2023</t>
  </si>
  <si>
    <t>$224.43</t>
  </si>
  <si>
    <t>$249.45</t>
  </si>
  <si>
    <t>11/28/2023</t>
  </si>
  <si>
    <t>$222.37</t>
  </si>
  <si>
    <t>$247.50</t>
  </si>
  <si>
    <t>11/27/2023</t>
  </si>
  <si>
    <t>$219.30</t>
  </si>
  <si>
    <t>$247.39</t>
  </si>
  <si>
    <t>11/24/2023</t>
  </si>
  <si>
    <t>$220.00</t>
  </si>
  <si>
    <t>$247.36</t>
  </si>
  <si>
    <t>11/22/2023</t>
  </si>
  <si>
    <t>$219.91</t>
  </si>
  <si>
    <t>$246.01</t>
  </si>
  <si>
    <t>11/21/2023</t>
  </si>
  <si>
    <t>$218.27</t>
  </si>
  <si>
    <t>$249.41</t>
  </si>
  <si>
    <t>11/20/2023</t>
  </si>
  <si>
    <t>$217.71</t>
  </si>
  <si>
    <t>$250.45</t>
  </si>
  <si>
    <t>11/17/2023</t>
  </si>
  <si>
    <t>$208.04</t>
  </si>
  <si>
    <t>$253.07</t>
  </si>
  <si>
    <t>11/16/2023</t>
  </si>
  <si>
    <t>$206.60</t>
  </si>
  <si>
    <t>$248.21</t>
  </si>
  <si>
    <t>11/15/2023</t>
  </si>
  <si>
    <t>$208.71</t>
  </si>
  <si>
    <t>$251.09</t>
  </si>
  <si>
    <t>11/14/2023</t>
  </si>
  <si>
    <t>$207.47</t>
  </si>
  <si>
    <t>$247.86</t>
  </si>
  <si>
    <t>11/13/2023</t>
  </si>
  <si>
    <t>$204.54</t>
  </si>
  <si>
    <t>$241.67</t>
  </si>
  <si>
    <t>$196.65</t>
  </si>
  <si>
    <t>$239.68</t>
  </si>
  <si>
    <t>$193.33</t>
  </si>
  <si>
    <t>$234.15</t>
  </si>
  <si>
    <t>$191.83</t>
  </si>
  <si>
    <t>$234.82</t>
  </si>
  <si>
    <t>$234.92</t>
  </si>
  <si>
    <t>$192.95</t>
  </si>
  <si>
    <t>$238.28</t>
  </si>
  <si>
    <t>$195.05</t>
  </si>
  <si>
    <t>$240.75</t>
  </si>
  <si>
    <t>$192.01</t>
  </si>
  <si>
    <t>$239.12</t>
  </si>
  <si>
    <t>$189.38</t>
  </si>
  <si>
    <t>$231.83</t>
  </si>
  <si>
    <t>10/31/2023</t>
  </si>
  <si>
    <t>$186.82</t>
  </si>
  <si>
    <t>$226.05</t>
  </si>
  <si>
    <t>10/30/2023</t>
  </si>
  <si>
    <t>$242.16</t>
  </si>
  <si>
    <t>10/27/2023</t>
  </si>
  <si>
    <t>$179.69</t>
  </si>
  <si>
    <t>$238.56</t>
  </si>
  <si>
    <t>10/26/2023</t>
  </si>
  <si>
    <t>$179.09</t>
  </si>
  <si>
    <t>$242.43</t>
  </si>
  <si>
    <t>10/25/2023</t>
  </si>
  <si>
    <t>$177.73</t>
  </si>
  <si>
    <t>10/24/2023</t>
  </si>
  <si>
    <t>$182.36</t>
  </si>
  <si>
    <t>$249.55</t>
  </si>
  <si>
    <t>10/23/2023</t>
  </si>
  <si>
    <t>$181.03</t>
  </si>
  <si>
    <t>$247.32</t>
  </si>
  <si>
    <t>10/20/2023</t>
  </si>
  <si>
    <t>$180.04</t>
  </si>
  <si>
    <t>$249.20</t>
  </si>
  <si>
    <t>10/19/2023</t>
  </si>
  <si>
    <t>$182.79</t>
  </si>
  <si>
    <t>$252.89</t>
  </si>
  <si>
    <t>10/18/2023</t>
  </si>
  <si>
    <t>$185.69</t>
  </si>
  <si>
    <t>$259.22</t>
  </si>
  <si>
    <t>10/17/2023</t>
  </si>
  <si>
    <t>$185.60</t>
  </si>
  <si>
    <t>$272.65</t>
  </si>
  <si>
    <t>10/16/2023</t>
  </si>
  <si>
    <t>$184.93</t>
  </si>
  <si>
    <t>$270.79</t>
  </si>
  <si>
    <t>10/13/2023</t>
  </si>
  <si>
    <t>$184.91</t>
  </si>
  <si>
    <t>$267.94</t>
  </si>
  <si>
    <t>$191.30</t>
  </si>
  <si>
    <t>$269.61</t>
  </si>
  <si>
    <t>$196.07</t>
  </si>
  <si>
    <t>$272.83</t>
  </si>
  <si>
    <t>$193.53</t>
  </si>
  <si>
    <t>$273.21</t>
  </si>
  <si>
    <t>$188.49</t>
  </si>
  <si>
    <t>$271.30</t>
  </si>
  <si>
    <t>$187.38</t>
  </si>
  <si>
    <t>$266.04</t>
  </si>
  <si>
    <t>$186.29</t>
  </si>
  <si>
    <t>$260.80</t>
  </si>
  <si>
    <t>$186.73</t>
  </si>
  <si>
    <t>$265.03</t>
  </si>
  <si>
    <t>$188.92</t>
  </si>
  <si>
    <t>$268.97</t>
  </si>
  <si>
    <t>$187.83</t>
  </si>
  <si>
    <t>$271.72</t>
  </si>
  <si>
    <t>09/29/2023</t>
  </si>
  <si>
    <t>$191.68</t>
  </si>
  <si>
    <t>$273.00</t>
  </si>
  <si>
    <t>09/28/2023</t>
  </si>
  <si>
    <t>$190.43</t>
  </si>
  <si>
    <t>$276.24</t>
  </si>
  <si>
    <t>09/27/2023</t>
  </si>
  <si>
    <t>$195.46</t>
  </si>
  <si>
    <t>$272.71</t>
  </si>
  <si>
    <t>09/26/2023</t>
  </si>
  <si>
    <t>$195.64</t>
  </si>
  <si>
    <t>$269.52</t>
  </si>
  <si>
    <t>09/25/2023</t>
  </si>
  <si>
    <t>$198.78</t>
  </si>
  <si>
    <t>$274.27</t>
  </si>
  <si>
    <t>09/22/2023</t>
  </si>
  <si>
    <t>$197.71</t>
  </si>
  <si>
    <t>$273.06</t>
  </si>
  <si>
    <t>09/21/2023</t>
  </si>
  <si>
    <t>$199.95</t>
  </si>
  <si>
    <t>$272.03</t>
  </si>
  <si>
    <t>09/20/2023</t>
  </si>
  <si>
    <t>$202.37</t>
  </si>
  <si>
    <t>$278.61</t>
  </si>
  <si>
    <t>09/19/2023</t>
  </si>
  <si>
    <t>$204.48</t>
  </si>
  <si>
    <t>$279.67</t>
  </si>
  <si>
    <t>09/18/2023</t>
  </si>
  <si>
    <t>$205.12</t>
  </si>
  <si>
    <t>$280.94</t>
  </si>
  <si>
    <t>09/15/2023</t>
  </si>
  <si>
    <t>$208.11</t>
  </si>
  <si>
    <t>$279.15</t>
  </si>
  <si>
    <t>09/14/2023</t>
  </si>
  <si>
    <t>$209.05</t>
  </si>
  <si>
    <t>$282.56</t>
  </si>
  <si>
    <t>09/13/2023</t>
  </si>
  <si>
    <t>$208.40</t>
  </si>
  <si>
    <t>$275.92</t>
  </si>
  <si>
    <t>$210.65</t>
  </si>
  <si>
    <t>$281.81</t>
  </si>
  <si>
    <t>$211.01</t>
  </si>
  <si>
    <t>$282.05</t>
  </si>
  <si>
    <t>$211.27</t>
  </si>
  <si>
    <t>$282.28</t>
  </si>
  <si>
    <t>$216.05</t>
  </si>
  <si>
    <t>$281.43</t>
  </si>
  <si>
    <t>$217.95</t>
  </si>
  <si>
    <t>$282.90</t>
  </si>
  <si>
    <t>$222.57</t>
  </si>
  <si>
    <t>$281.63</t>
  </si>
  <si>
    <t>$223.40</t>
  </si>
  <si>
    <t>$286.25</t>
  </si>
  <si>
    <t>08/31/2023</t>
  </si>
  <si>
    <t>$224.03</t>
  </si>
  <si>
    <t>$281.13</t>
  </si>
  <si>
    <t>08/30/2023</t>
  </si>
  <si>
    <t>$228.85</t>
  </si>
  <si>
    <t>$282.33</t>
  </si>
  <si>
    <t>08/29/2023</t>
  </si>
  <si>
    <t>$227.25</t>
  </si>
  <si>
    <t>$280.03</t>
  </si>
  <si>
    <t>08/28/2023</t>
  </si>
  <si>
    <t>$227.06</t>
  </si>
  <si>
    <t>$274.79</t>
  </si>
  <si>
    <t>08/25/2023</t>
  </si>
  <si>
    <t>$223.41</t>
  </si>
  <si>
    <t>$272.56</t>
  </si>
  <si>
    <t>08/24/2023</t>
  </si>
  <si>
    <t>$217.31</t>
  </si>
  <si>
    <t>$269.30</t>
  </si>
  <si>
    <t>08/23/2023</t>
  </si>
  <si>
    <t>$228.58</t>
  </si>
  <si>
    <t>$273.03</t>
  </si>
  <si>
    <t>08/22/2023</t>
  </si>
  <si>
    <t>$230.07</t>
  </si>
  <si>
    <t>$270.20</t>
  </si>
  <si>
    <t>08/21/2023</t>
  </si>
  <si>
    <t>$227.22</t>
  </si>
  <si>
    <t>$272.75</t>
  </si>
  <si>
    <t>08/18/2023</t>
  </si>
  <si>
    <t>$226.65</t>
  </si>
  <si>
    <t>$273.80</t>
  </si>
  <si>
    <t>08/17/2023</t>
  </si>
  <si>
    <t>$224.54</t>
  </si>
  <si>
    <t>$275.17</t>
  </si>
  <si>
    <t>08/16/2023</t>
  </si>
  <si>
    <t>$229.95</t>
  </si>
  <si>
    <t>$274.51</t>
  </si>
  <si>
    <t>08/15/2023</t>
  </si>
  <si>
    <t>$232.26</t>
  </si>
  <si>
    <t>$277.37</t>
  </si>
  <si>
    <t>08/14/2023</t>
  </si>
  <si>
    <t>$236.71</t>
  </si>
  <si>
    <t>$284.54</t>
  </si>
  <si>
    <t>$235.72</t>
  </si>
  <si>
    <t>$285.22</t>
  </si>
  <si>
    <t>$238.26</t>
  </si>
  <si>
    <t>$283.82</t>
  </si>
  <si>
    <t>$237.86</t>
  </si>
  <si>
    <t>$284.53</t>
  </si>
  <si>
    <t>$238.04</t>
  </si>
  <si>
    <t>$282.89</t>
  </si>
  <si>
    <t>$238.25</t>
  </si>
  <si>
    <t>$281.65</t>
  </si>
  <si>
    <t>$231.36</t>
  </si>
  <si>
    <t>$276.44</t>
  </si>
  <si>
    <t>$281.45</t>
  </si>
  <si>
    <t>$231.38</t>
  </si>
  <si>
    <t>$287.57</t>
  </si>
  <si>
    <t>$238.01</t>
  </si>
  <si>
    <t>$288.65</t>
  </si>
  <si>
    <t>07/31/2023</t>
  </si>
  <si>
    <t>$238.85</t>
  </si>
  <si>
    <t>$265.17</t>
  </si>
  <si>
    <t>07/28/2023</t>
  </si>
  <si>
    <t>$238.69</t>
  </si>
  <si>
    <t>$260.43</t>
  </si>
  <si>
    <t>07/27/2023</t>
  </si>
  <si>
    <t>$233.75</t>
  </si>
  <si>
    <t>$258.30</t>
  </si>
  <si>
    <t>07/26/2023</t>
  </si>
  <si>
    <t>$232.80</t>
  </si>
  <si>
    <t>$258.32</t>
  </si>
  <si>
    <t>07/25/2023</t>
  </si>
  <si>
    <t>$214.12</t>
  </si>
  <si>
    <t>$262.06</t>
  </si>
  <si>
    <t>07/24/2023</t>
  </si>
  <si>
    <t>$215.87</t>
  </si>
  <si>
    <t>$259.37</t>
  </si>
  <si>
    <t>07/21/2023</t>
  </si>
  <si>
    <t>$211.80</t>
  </si>
  <si>
    <t>$257.65</t>
  </si>
  <si>
    <t>07/20/2023</t>
  </si>
  <si>
    <t>$213.61</t>
  </si>
  <si>
    <t>$261.09</t>
  </si>
  <si>
    <t>07/19/2023</t>
  </si>
  <si>
    <t>$208.60</t>
  </si>
  <si>
    <t>$262.75</t>
  </si>
  <si>
    <t>07/18/2023</t>
  </si>
  <si>
    <t>$211.57</t>
  </si>
  <si>
    <t>$263.81</t>
  </si>
  <si>
    <t>07/17/2023</t>
  </si>
  <si>
    <t>$211.87</t>
  </si>
  <si>
    <t>$257.46</t>
  </si>
  <si>
    <t>07/14/2023</t>
  </si>
  <si>
    <t>$213.12</t>
  </si>
  <si>
    <t>$255.62</t>
  </si>
  <si>
    <t>07/13/2023</t>
  </si>
  <si>
    <t>$216.85</t>
  </si>
  <si>
    <t>$255.86</t>
  </si>
  <si>
    <t>$217.11</t>
  </si>
  <si>
    <t>$253.60</t>
  </si>
  <si>
    <t>$218.76</t>
  </si>
  <si>
    <t>$252.85</t>
  </si>
  <si>
    <t>$213.31</t>
  </si>
  <si>
    <t>$248.81</t>
  </si>
  <si>
    <t>$212.10</t>
  </si>
  <si>
    <t>$245.18</t>
  </si>
  <si>
    <t>$212.62</t>
  </si>
  <si>
    <t>$240.58</t>
  </si>
  <si>
    <t>$244.83</t>
  </si>
  <si>
    <t>$210.92</t>
  </si>
  <si>
    <t>$247.33</t>
  </si>
  <si>
    <t>06/30/2023</t>
  </si>
  <si>
    <t>$211.16</t>
  </si>
  <si>
    <t>$246.05</t>
  </si>
  <si>
    <t>06/29/2023</t>
  </si>
  <si>
    <t>$211.83</t>
  </si>
  <si>
    <t>$244.24</t>
  </si>
  <si>
    <t>06/28/2023</t>
  </si>
  <si>
    <t>$210.72</t>
  </si>
  <si>
    <t>$241.87</t>
  </si>
  <si>
    <t>06/27/2023</t>
  </si>
  <si>
    <t>$209.43</t>
  </si>
  <si>
    <t>$240.69</t>
  </si>
  <si>
    <t>06/26/2023</t>
  </si>
  <si>
    <t>$205.58</t>
  </si>
  <si>
    <t>$236.95</t>
  </si>
  <si>
    <t>06/23/2023</t>
  </si>
  <si>
    <t>$205.41</t>
  </si>
  <si>
    <t>$234.44</t>
  </si>
  <si>
    <t>06/22/2023</t>
  </si>
  <si>
    <t>$205.61</t>
  </si>
  <si>
    <t>$237.34</t>
  </si>
  <si>
    <t>06/21/2023</t>
  </si>
  <si>
    <t>$212.08</t>
  </si>
  <si>
    <t>$241.48</t>
  </si>
  <si>
    <t>06/20/2023</t>
  </si>
  <si>
    <t>$212.37</t>
  </si>
  <si>
    <t>$241.15</t>
  </si>
  <si>
    <t>06/16/2023</t>
  </si>
  <si>
    <t>$219.99</t>
  </si>
  <si>
    <t>$245.27</t>
  </si>
  <si>
    <t>06/15/2023</t>
  </si>
  <si>
    <t>$219.41</t>
  </si>
  <si>
    <t>$247.67</t>
  </si>
  <si>
    <t>06/14/2023</t>
  </si>
  <si>
    <t>$216.90</t>
  </si>
  <si>
    <t>$243.32</t>
  </si>
  <si>
    <t>06/13/2023</t>
  </si>
  <si>
    <t>$220.38</t>
  </si>
  <si>
    <t>$245.44</t>
  </si>
  <si>
    <t>$221.56</t>
  </si>
  <si>
    <t>$237.90</t>
  </si>
  <si>
    <t>$235.03</t>
  </si>
  <si>
    <t>$218.11</t>
  </si>
  <si>
    <t>$234.45</t>
  </si>
  <si>
    <t>$211.93</t>
  </si>
  <si>
    <t>$235.55</t>
  </si>
  <si>
    <t>$207.29</t>
  </si>
  <si>
    <t>$226.68</t>
  </si>
  <si>
    <t>$208.78</t>
  </si>
  <si>
    <t>$222.47</t>
  </si>
  <si>
    <t>$213.32</t>
  </si>
  <si>
    <t>$226.63</t>
  </si>
  <si>
    <t>$207.96</t>
  </si>
  <si>
    <t>$209.07</t>
  </si>
  <si>
    <t>05/31/2023</t>
  </si>
  <si>
    <t>$205.70</t>
  </si>
  <si>
    <t>$205.75</t>
  </si>
  <si>
    <t>05/30/2023</t>
  </si>
  <si>
    <t>$204.69</t>
  </si>
  <si>
    <t>$209.90</t>
  </si>
  <si>
    <t>05/26/2023</t>
  </si>
  <si>
    <t>$203.63</t>
  </si>
  <si>
    <t>05/25/2023</t>
  </si>
  <si>
    <t>$200.87</t>
  </si>
  <si>
    <t>$209.98</t>
  </si>
  <si>
    <t>05/24/2023</t>
  </si>
  <si>
    <t>$199.27</t>
  </si>
  <si>
    <t>$209.70</t>
  </si>
  <si>
    <t>05/23/2023</t>
  </si>
  <si>
    <t>$202.60</t>
  </si>
  <si>
    <t>$212.71</t>
  </si>
  <si>
    <t>05/22/2023</t>
  </si>
  <si>
    <t>$205.91</t>
  </si>
  <si>
    <t>$214.26</t>
  </si>
  <si>
    <t>05/19/2023</t>
  </si>
  <si>
    <t>$205.49</t>
  </si>
  <si>
    <t>$214.78</t>
  </si>
  <si>
    <t>05/18/2023</t>
  </si>
  <si>
    <t>$207.24</t>
  </si>
  <si>
    <t>$214.72</t>
  </si>
  <si>
    <t>05/17/2023</t>
  </si>
  <si>
    <t>$206.87</t>
  </si>
  <si>
    <t>05/16/2023</t>
  </si>
  <si>
    <t>$207.20</t>
  </si>
  <si>
    <t>05/15/2023</t>
  </si>
  <si>
    <t>$202.77</t>
  </si>
  <si>
    <t>$211.29</t>
  </si>
  <si>
    <t>$200.70</t>
  </si>
  <si>
    <t>$209.54</t>
  </si>
  <si>
    <t>$201.84</t>
  </si>
  <si>
    <t>$210.03</t>
  </si>
  <si>
    <t>$200.84</t>
  </si>
  <si>
    <t>$213.17</t>
  </si>
  <si>
    <t>$213.49</t>
  </si>
  <si>
    <t>$197.26</t>
  </si>
  <si>
    <t>$214.79</t>
  </si>
  <si>
    <t>$198.34</t>
  </si>
  <si>
    <t>$215.09</t>
  </si>
  <si>
    <t>$197.05</t>
  </si>
  <si>
    <t>$210.38</t>
  </si>
  <si>
    <t>$200.93</t>
  </si>
  <si>
    <t>$215.64</t>
  </si>
  <si>
    <t>$203.25</t>
  </si>
  <si>
    <t>$215.15</t>
  </si>
  <si>
    <t>$203.87</t>
  </si>
  <si>
    <t>$217.27</t>
  </si>
  <si>
    <t>04/28/2023</t>
  </si>
  <si>
    <t>$206.78</t>
  </si>
  <si>
    <t>$218.80</t>
  </si>
  <si>
    <t>04/27/2023</t>
  </si>
  <si>
    <t>$206.04</t>
  </si>
  <si>
    <t>$214.33</t>
  </si>
  <si>
    <t>04/26/2023</t>
  </si>
  <si>
    <t>$216.19</t>
  </si>
  <si>
    <t>04/25/2023</t>
  </si>
  <si>
    <t>$202.19</t>
  </si>
  <si>
    <t>$218.63</t>
  </si>
  <si>
    <t>04/24/2023</t>
  </si>
  <si>
    <t>$205.77</t>
  </si>
  <si>
    <t>$223.43</t>
  </si>
  <si>
    <t>04/21/2023</t>
  </si>
  <si>
    <t>$205.15</t>
  </si>
  <si>
    <t>$220.27</t>
  </si>
  <si>
    <t>04/20/2023</t>
  </si>
  <si>
    <t>$207.23</t>
  </si>
  <si>
    <t>$222.27</t>
  </si>
  <si>
    <t>04/19/2023</t>
  </si>
  <si>
    <t>$224.65</t>
  </si>
  <si>
    <t>04/18/2023</t>
  </si>
  <si>
    <t>$208.37</t>
  </si>
  <si>
    <t>$225.20</t>
  </si>
  <si>
    <t>04/17/2023</t>
  </si>
  <si>
    <t>$205.03</t>
  </si>
  <si>
    <t>$225.24</t>
  </si>
  <si>
    <t>04/14/2023</t>
  </si>
  <si>
    <t>$201.71</t>
  </si>
  <si>
    <t>$223.68</t>
  </si>
  <si>
    <t>04/13/2023</t>
  </si>
  <si>
    <t>$213.59</t>
  </si>
  <si>
    <t>$221.67</t>
  </si>
  <si>
    <t>$212.34</t>
  </si>
  <si>
    <t>$220.50</t>
  </si>
  <si>
    <t>$212.32</t>
  </si>
  <si>
    <t>$220.60</t>
  </si>
  <si>
    <t>$210.78</t>
  </si>
  <si>
    <t>$215.53</t>
  </si>
  <si>
    <t>$211.37</t>
  </si>
  <si>
    <t>$209.17</t>
  </si>
  <si>
    <t>$210.00</t>
  </si>
  <si>
    <t>$213.53</t>
  </si>
  <si>
    <t>$213.90</t>
  </si>
  <si>
    <t>$217.45</t>
  </si>
  <si>
    <t>$215.39</t>
  </si>
  <si>
    <t>$229.87</t>
  </si>
  <si>
    <t>03/31/2023</t>
  </si>
  <si>
    <t>$212.43</t>
  </si>
  <si>
    <t>$228.84</t>
  </si>
  <si>
    <t>03/30/2023</t>
  </si>
  <si>
    <t>03/29/2023</t>
  </si>
  <si>
    <t>$207.97</t>
  </si>
  <si>
    <t>$223.00</t>
  </si>
  <si>
    <t>03/28/2023</t>
  </si>
  <si>
    <t>$204.96</t>
  </si>
  <si>
    <t>$220.16</t>
  </si>
  <si>
    <t>03/27/2023</t>
  </si>
  <si>
    <t>$200.57</t>
  </si>
  <si>
    <t>$218.00</t>
  </si>
  <si>
    <t>03/24/2023</t>
  </si>
  <si>
    <t>$197.53</t>
  </si>
  <si>
    <t>$217.01</t>
  </si>
  <si>
    <t>03/23/2023</t>
  </si>
  <si>
    <t>$197.90</t>
  </si>
  <si>
    <t>$219.44</t>
  </si>
  <si>
    <t>03/22/2023</t>
  </si>
  <si>
    <t>$196.16</t>
  </si>
  <si>
    <t>$219.95</t>
  </si>
  <si>
    <t>03/21/2023</t>
  </si>
  <si>
    <t>$204.70</t>
  </si>
  <si>
    <t>$224.92</t>
  </si>
  <si>
    <t>03/20/2023</t>
  </si>
  <si>
    <t>$204.77</t>
  </si>
  <si>
    <t>$220.31</t>
  </si>
  <si>
    <t>03/17/2023</t>
  </si>
  <si>
    <t>$201.05</t>
  </si>
  <si>
    <t>$215.01</t>
  </si>
  <si>
    <t>03/16/2023</t>
  </si>
  <si>
    <t>$203.19</t>
  </si>
  <si>
    <t>$218.71</t>
  </si>
  <si>
    <t>03/15/2023</t>
  </si>
  <si>
    <t>$198.21</t>
  </si>
  <si>
    <t>$217.26</t>
  </si>
  <si>
    <t>03/14/2023</t>
  </si>
  <si>
    <t>$207.28</t>
  </si>
  <si>
    <t>$225.67</t>
  </si>
  <si>
    <t>03/13/2023</t>
  </si>
  <si>
    <t>$224.70</t>
  </si>
  <si>
    <t>$203.07</t>
  </si>
  <si>
    <t>$227.01</t>
  </si>
  <si>
    <t>$201.24</t>
  </si>
  <si>
    <t>$240.96</t>
  </si>
  <si>
    <t>$248.72</t>
  </si>
  <si>
    <t>$207.92</t>
  </si>
  <si>
    <t>$246.14</t>
  </si>
  <si>
    <t>$253.98</t>
  </si>
  <si>
    <t>$215.11</t>
  </si>
  <si>
    <t>$255.31</t>
  </si>
  <si>
    <t>$210.06</t>
  </si>
  <si>
    <t>$252.18</t>
  </si>
  <si>
    <t>$204.55</t>
  </si>
  <si>
    <t>$248.67</t>
  </si>
  <si>
    <t>02/28/2023</t>
  </si>
  <si>
    <t>$201.55</t>
  </si>
  <si>
    <t>$239.55</t>
  </si>
  <si>
    <t>02/27/2023</t>
  </si>
  <si>
    <t>$200.46</t>
  </si>
  <si>
    <t>$239.98</t>
  </si>
  <si>
    <t>02/24/2023</t>
  </si>
  <si>
    <t>$198.15</t>
  </si>
  <si>
    <t>$236.17</t>
  </si>
  <si>
    <t>02/23/2023</t>
  </si>
  <si>
    <t>$208.13</t>
  </si>
  <si>
    <t>$237.95</t>
  </si>
  <si>
    <t>02/22/2023</t>
  </si>
  <si>
    <t>$205.76</t>
  </si>
  <si>
    <t>$237.89</t>
  </si>
  <si>
    <t>02/21/2023</t>
  </si>
  <si>
    <t>$205.52</t>
  </si>
  <si>
    <t>$240.71</t>
  </si>
  <si>
    <t>02/17/2023</t>
  </si>
  <si>
    <t>$211.66</t>
  </si>
  <si>
    <t>$247.79</t>
  </si>
  <si>
    <t>02/16/2023</t>
  </si>
  <si>
    <t>$212.21</t>
  </si>
  <si>
    <t>$246.52</t>
  </si>
  <si>
    <t>02/15/2023</t>
  </si>
  <si>
    <t>$217.44</t>
  </si>
  <si>
    <t>$248.70</t>
  </si>
  <si>
    <t>02/14/2023</t>
  </si>
  <si>
    <t>$218.45</t>
  </si>
  <si>
    <t>$244.36</t>
  </si>
  <si>
    <t>02/13/2023</t>
  </si>
  <si>
    <t>$215.65</t>
  </si>
  <si>
    <t>$248.15</t>
  </si>
  <si>
    <t>$212.89</t>
  </si>
  <si>
    <t>$211.99</t>
  </si>
  <si>
    <t>$246.28</t>
  </si>
  <si>
    <t>$213.50</t>
  </si>
  <si>
    <t>$248.87</t>
  </si>
  <si>
    <t>$214.76</t>
  </si>
  <si>
    <t>$249.66</t>
  </si>
  <si>
    <t>$206.81</t>
  </si>
  <si>
    <t>$251.42</t>
  </si>
  <si>
    <t>$206.01</t>
  </si>
  <si>
    <t>$247.76</t>
  </si>
  <si>
    <t>$209.34</t>
  </si>
  <si>
    <t>$244.90</t>
  </si>
  <si>
    <t>$214.75</t>
  </si>
  <si>
    <t>$249.54</t>
  </si>
  <si>
    <t>01/31/2023</t>
  </si>
  <si>
    <t>$213.00</t>
  </si>
  <si>
    <t>$252.29</t>
  </si>
  <si>
    <t>01/30/2023</t>
  </si>
  <si>
    <t>$209.67</t>
  </si>
  <si>
    <t>$261.50</t>
  </si>
  <si>
    <t>01/27/2023</t>
  </si>
  <si>
    <t>$211.17</t>
  </si>
  <si>
    <t>$264.54</t>
  </si>
  <si>
    <t>01/26/2023</t>
  </si>
  <si>
    <t>$212.73</t>
  </si>
  <si>
    <t>$262.12</t>
  </si>
  <si>
    <t>01/25/2023</t>
  </si>
  <si>
    <t>$212.68</t>
  </si>
  <si>
    <t>$258.44</t>
  </si>
  <si>
    <t>01/24/2023</t>
  </si>
  <si>
    <t>$211.98</t>
  </si>
  <si>
    <t>$257.61</t>
  </si>
  <si>
    <t>01/23/2023</t>
  </si>
  <si>
    <t>$209.97</t>
  </si>
  <si>
    <t>$252.70</t>
  </si>
  <si>
    <t>01/20/2023</t>
  </si>
  <si>
    <t>$206.76</t>
  </si>
  <si>
    <t>$249.71</t>
  </si>
  <si>
    <t>01/19/2023</t>
  </si>
  <si>
    <t>$207.09</t>
  </si>
  <si>
    <t>$245.75</t>
  </si>
  <si>
    <t>01/18/2023</t>
  </si>
  <si>
    <t>$209.41</t>
  </si>
  <si>
    <t>$252.82</t>
  </si>
  <si>
    <t>01/17/2023</t>
  </si>
  <si>
    <t>$211.41</t>
  </si>
  <si>
    <t>$256.26</t>
  </si>
  <si>
    <t>01/13/2023</t>
  </si>
  <si>
    <t>$258.46</t>
  </si>
  <si>
    <t>$214.32</t>
  </si>
  <si>
    <t>$255.07</t>
  </si>
  <si>
    <t>$208.03</t>
  </si>
  <si>
    <t>$250.73</t>
  </si>
  <si>
    <t>$206.69</t>
  </si>
  <si>
    <t>$250.51</t>
  </si>
  <si>
    <t>$208.57</t>
  </si>
  <si>
    <t>$246.62</t>
  </si>
  <si>
    <t>$248.86</t>
  </si>
  <si>
    <t>$204.99</t>
  </si>
  <si>
    <t>$240.28</t>
  </si>
  <si>
    <t>$203.64</t>
  </si>
  <si>
    <t>$241.36</t>
  </si>
  <si>
    <t>$195.39</t>
  </si>
  <si>
    <t>$238.88</t>
  </si>
  <si>
    <t>12/30/2022</t>
  </si>
  <si>
    <t>$190.49</t>
  </si>
  <si>
    <t>$239.56</t>
  </si>
  <si>
    <t>12/29/2022</t>
  </si>
  <si>
    <t>$188.91</t>
  </si>
  <si>
    <t>$240.20</t>
  </si>
  <si>
    <t>12/28/2022</t>
  </si>
  <si>
    <t>$188.38</t>
  </si>
  <si>
    <t>$239.38</t>
  </si>
  <si>
    <t>12/27/2022</t>
  </si>
  <si>
    <t>$189.40</t>
  </si>
  <si>
    <t>$243.14</t>
  </si>
  <si>
    <t>12/23/2022</t>
  </si>
  <si>
    <t>$189.06</t>
  </si>
  <si>
    <t>$239.87</t>
  </si>
  <si>
    <t>12/22/2022</t>
  </si>
  <si>
    <t>$188.25</t>
  </si>
  <si>
    <t>$237.54</t>
  </si>
  <si>
    <t>12/21/2022</t>
  </si>
  <si>
    <t>$196.00</t>
  </si>
  <si>
    <t>$241.73</t>
  </si>
  <si>
    <t>12/20/2022</t>
  </si>
  <si>
    <t>$188.29</t>
  </si>
  <si>
    <t>$235.14</t>
  </si>
  <si>
    <t>12/19/2022</t>
  </si>
  <si>
    <t>$185.68</t>
  </si>
  <si>
    <t>$232.29</t>
  </si>
  <si>
    <t>12/16/2022</t>
  </si>
  <si>
    <t>$184.70</t>
  </si>
  <si>
    <t>$232.72</t>
  </si>
  <si>
    <t>12/15/2022</t>
  </si>
  <si>
    <t>$183.72</t>
  </si>
  <si>
    <t>$230.66</t>
  </si>
  <si>
    <t>12/14/2022</t>
  </si>
  <si>
    <t>$234.48</t>
  </si>
  <si>
    <t>12/13/2022</t>
  </si>
  <si>
    <t>$187.13</t>
  </si>
  <si>
    <t>$235.49</t>
  </si>
  <si>
    <t>$186.27</t>
  </si>
  <si>
    <t>$233.06</t>
  </si>
  <si>
    <t>$179.54</t>
  </si>
  <si>
    <t>$227.29</t>
  </si>
  <si>
    <t>$179.08</t>
  </si>
  <si>
    <t>$230.92</t>
  </si>
  <si>
    <t>$176.50</t>
  </si>
  <si>
    <t>$228.98</t>
  </si>
  <si>
    <t>$178.43</t>
  </si>
  <si>
    <t>$228.29</t>
  </si>
  <si>
    <t>$185.10</t>
  </si>
  <si>
    <t>$232.57</t>
  </si>
  <si>
    <t>$182.87</t>
  </si>
  <si>
    <t>$236.13</t>
  </si>
  <si>
    <t>$175.78</t>
  </si>
  <si>
    <t>$235.69</t>
  </si>
  <si>
    <t>11/30/2022</t>
  </si>
  <si>
    <t>$178.88</t>
  </si>
  <si>
    <t>$236.41</t>
  </si>
  <si>
    <t>11/29/2022</t>
  </si>
  <si>
    <t>$175.32</t>
  </si>
  <si>
    <t>$235.12</t>
  </si>
  <si>
    <t>11/28/2022</t>
  </si>
  <si>
    <t>$171.83</t>
  </si>
  <si>
    <t>$232.30</t>
  </si>
  <si>
    <t>11/25/2022</t>
  </si>
  <si>
    <t>$178.36</t>
  </si>
  <si>
    <t>$235.70</t>
  </si>
  <si>
    <t>11/23/2022</t>
  </si>
  <si>
    <t>$174.85</t>
  </si>
  <si>
    <t>$236.92</t>
  </si>
  <si>
    <t>11/22/2022</t>
  </si>
  <si>
    <t>$172.50</t>
  </si>
  <si>
    <t>$237.26</t>
  </si>
  <si>
    <t>11/21/2022</t>
  </si>
  <si>
    <t>$172.94</t>
  </si>
  <si>
    <t>$232.17</t>
  </si>
  <si>
    <t>11/18/2022</t>
  </si>
  <si>
    <t>$173.89</t>
  </si>
  <si>
    <t>$231.43</t>
  </si>
  <si>
    <t>11/17/2022</t>
  </si>
  <si>
    <t>$172.78</t>
  </si>
  <si>
    <t>$230.44</t>
  </si>
  <si>
    <t>11/16/2022</t>
  </si>
  <si>
    <t>$172.69</t>
  </si>
  <si>
    <t>$232.42</t>
  </si>
  <si>
    <t>11/15/2022</t>
  </si>
  <si>
    <t>$175.35</t>
  </si>
  <si>
    <t>$234.59</t>
  </si>
  <si>
    <t>11/14/2022</t>
  </si>
  <si>
    <t>$173.55</t>
  </si>
  <si>
    <t>$236.50</t>
  </si>
  <si>
    <t>$177.49</t>
  </si>
  <si>
    <t>$236.49</t>
  </si>
  <si>
    <t>$177.58</t>
  </si>
  <si>
    <t>$232.45</t>
  </si>
  <si>
    <t>$168.74</t>
  </si>
  <si>
    <t>$225.54</t>
  </si>
  <si>
    <t>$169.62</t>
  </si>
  <si>
    <t>$229.81</t>
  </si>
  <si>
    <t>$164.91</t>
  </si>
  <si>
    <t>$228.61</t>
  </si>
  <si>
    <t>$160.01</t>
  </si>
  <si>
    <t>$227.85</t>
  </si>
  <si>
    <t>$156.75</t>
  </si>
  <si>
    <t>$219.26</t>
  </si>
  <si>
    <t>$147.41</t>
  </si>
  <si>
    <t>$214.54</t>
  </si>
  <si>
    <t>$143.38</t>
  </si>
  <si>
    <t>$218.50</t>
  </si>
  <si>
    <t>10/31/2022</t>
  </si>
  <si>
    <t>$142.51</t>
  </si>
  <si>
    <t>$216.46</t>
  </si>
  <si>
    <t>10/28/2022</t>
  </si>
  <si>
    <t>$143.84</t>
  </si>
  <si>
    <t>$219.34</t>
  </si>
  <si>
    <t>10/27/2022</t>
  </si>
  <si>
    <t>$139.76</t>
  </si>
  <si>
    <t>$212.14</t>
  </si>
  <si>
    <t>10/26/2022</t>
  </si>
  <si>
    <t>$133.79</t>
  </si>
  <si>
    <t>$196.96</t>
  </si>
  <si>
    <t>10/25/2022</t>
  </si>
  <si>
    <t>$146.65</t>
  </si>
  <si>
    <t>$194.84</t>
  </si>
  <si>
    <t>10/24/2022</t>
  </si>
  <si>
    <t>$142.05</t>
  </si>
  <si>
    <t>10/21/2022</t>
  </si>
  <si>
    <t>$141.32</t>
  </si>
  <si>
    <t>$190.22</t>
  </si>
  <si>
    <t>10/20/2022</t>
  </si>
  <si>
    <t>$139.13</t>
  </si>
  <si>
    <t>$180.54</t>
  </si>
  <si>
    <t>10/19/2022</t>
  </si>
  <si>
    <t>$138.39</t>
  </si>
  <si>
    <t>$184.41</t>
  </si>
  <si>
    <t>10/18/2022</t>
  </si>
  <si>
    <t>$137.34</t>
  </si>
  <si>
    <t>$183.55</t>
  </si>
  <si>
    <t>10/17/2022</t>
  </si>
  <si>
    <t>$136.09</t>
  </si>
  <si>
    <t>$180.80</t>
  </si>
  <si>
    <t>10/14/2022</t>
  </si>
  <si>
    <t>$133.15</t>
  </si>
  <si>
    <t>$178.19</t>
  </si>
  <si>
    <t>10/13/2022</t>
  </si>
  <si>
    <t>$132.40</t>
  </si>
  <si>
    <t>$130.42</t>
  </si>
  <si>
    <t>$179.50</t>
  </si>
  <si>
    <t>$131.57</t>
  </si>
  <si>
    <t>$179.75</t>
  </si>
  <si>
    <t>$131.90</t>
  </si>
  <si>
    <t>$178.67</t>
  </si>
  <si>
    <t>$129.79</t>
  </si>
  <si>
    <t>$177.55</t>
  </si>
  <si>
    <t>$132.20</t>
  </si>
  <si>
    <t>$178.81</t>
  </si>
  <si>
    <t>$132.11</t>
  </si>
  <si>
    <t>$178.38</t>
  </si>
  <si>
    <t>$133.51</t>
  </si>
  <si>
    <t>$179.63</t>
  </si>
  <si>
    <t>$126.05</t>
  </si>
  <si>
    <t>$171.23</t>
  </si>
  <si>
    <t>09/30/2022</t>
  </si>
  <si>
    <t>$121.08</t>
  </si>
  <si>
    <t>$164.08</t>
  </si>
  <si>
    <t>09/29/2022</t>
  </si>
  <si>
    <t>$125.33</t>
  </si>
  <si>
    <t>$165.90</t>
  </si>
  <si>
    <t>09/28/2022</t>
  </si>
  <si>
    <t>$133.44</t>
  </si>
  <si>
    <t>$167.76</t>
  </si>
  <si>
    <t>09/27/2022</t>
  </si>
  <si>
    <t>$127.51</t>
  </si>
  <si>
    <t>$162.44</t>
  </si>
  <si>
    <t>09/26/2022</t>
  </si>
  <si>
    <t>$127.34</t>
  </si>
  <si>
    <t>$162.62</t>
  </si>
  <si>
    <t>09/23/2022</t>
  </si>
  <si>
    <t>$131.26</t>
  </si>
  <si>
    <t>$164.24</t>
  </si>
  <si>
    <t>09/22/2022</t>
  </si>
  <si>
    <t>$138.71</t>
  </si>
  <si>
    <t>09/21/2022</t>
  </si>
  <si>
    <t>$143.29</t>
  </si>
  <si>
    <t>$171.95</t>
  </si>
  <si>
    <t>09/20/2022</t>
  </si>
  <si>
    <t>$145.94</t>
  </si>
  <si>
    <t>$177.99</t>
  </si>
  <si>
    <t>09/19/2022</t>
  </si>
  <si>
    <t>$144.88</t>
  </si>
  <si>
    <t>$182.11</t>
  </si>
  <si>
    <t>09/16/2022</t>
  </si>
  <si>
    <t>$144.29</t>
  </si>
  <si>
    <t>$179.47</t>
  </si>
  <si>
    <t>09/15/2022</t>
  </si>
  <si>
    <t>$149.78</t>
  </si>
  <si>
    <t>$182.49</t>
  </si>
  <si>
    <t>09/14/2022</t>
  </si>
  <si>
    <t>$149.26</t>
  </si>
  <si>
    <t>$184.65</t>
  </si>
  <si>
    <t>09/13/2022</t>
  </si>
  <si>
    <t>$147.31</t>
  </si>
  <si>
    <t>$184.31</t>
  </si>
  <si>
    <t>$158.72</t>
  </si>
  <si>
    <t>$192.40</t>
  </si>
  <si>
    <t>$157.52</t>
  </si>
  <si>
    <t>$189.49</t>
  </si>
  <si>
    <t>$157.79</t>
  </si>
  <si>
    <t>$183.15</t>
  </si>
  <si>
    <t>$155.95</t>
  </si>
  <si>
    <t>$180.86</t>
  </si>
  <si>
    <t>$152.39</t>
  </si>
  <si>
    <t>$180.66</t>
  </si>
  <si>
    <t>$151.82</t>
  </si>
  <si>
    <t>$180.83</t>
  </si>
  <si>
    <t>$153.66</t>
  </si>
  <si>
    <t>$182.44</t>
  </si>
  <si>
    <t>08/31/2022</t>
  </si>
  <si>
    <t>$160.25</t>
  </si>
  <si>
    <t>$184.71</t>
  </si>
  <si>
    <t>08/30/2022</t>
  </si>
  <si>
    <t>$162.21</t>
  </si>
  <si>
    <t>$186.94</t>
  </si>
  <si>
    <t>08/29/2022</t>
  </si>
  <si>
    <t>$165.42</t>
  </si>
  <si>
    <t>$191.78</t>
  </si>
  <si>
    <t>08/26/2022</t>
  </si>
  <si>
    <t>$164.53</t>
  </si>
  <si>
    <t>$191.92</t>
  </si>
  <si>
    <t>08/25/2022</t>
  </si>
  <si>
    <t>$169.38</t>
  </si>
  <si>
    <t>$198.88</t>
  </si>
  <si>
    <t>08/24/2022</t>
  </si>
  <si>
    <t>$163.60</t>
  </si>
  <si>
    <t>$194.16</t>
  </si>
  <si>
    <t>08/23/2022</t>
  </si>
  <si>
    <t>$160.07</t>
  </si>
  <si>
    <t>$197.21</t>
  </si>
  <si>
    <t>08/22/2022</t>
  </si>
  <si>
    <t>$158.98</t>
  </si>
  <si>
    <t>$191.76</t>
  </si>
  <si>
    <t>08/19/2022</t>
  </si>
  <si>
    <t>$162.92</t>
  </si>
  <si>
    <t>$195.60</t>
  </si>
  <si>
    <t>08/18/2022</t>
  </si>
  <si>
    <t>$168.69</t>
  </si>
  <si>
    <t>$197.35</t>
  </si>
  <si>
    <t>08/17/2022</t>
  </si>
  <si>
    <t>$167.20</t>
  </si>
  <si>
    <t>$195.93</t>
  </si>
  <si>
    <t>08/16/2022</t>
  </si>
  <si>
    <t>$172.08</t>
  </si>
  <si>
    <t>$197.52</t>
  </si>
  <si>
    <t>08/15/2022</t>
  </si>
  <si>
    <t>$170.47</t>
  </si>
  <si>
    <t>$195.95</t>
  </si>
  <si>
    <t>$169.99</t>
  </si>
  <si>
    <t>$196.84</t>
  </si>
  <si>
    <t>$167.88</t>
  </si>
  <si>
    <t>$194.00</t>
  </si>
  <si>
    <t>$169.02</t>
  </si>
  <si>
    <t>$190.72</t>
  </si>
  <si>
    <t>$164.85</t>
  </si>
  <si>
    <t>$186.03</t>
  </si>
  <si>
    <t>$165.89</t>
  </si>
  <si>
    <t>$185.81</t>
  </si>
  <si>
    <t>$165.04</t>
  </si>
  <si>
    <t>$185.39</t>
  </si>
  <si>
    <t>$166.50</t>
  </si>
  <si>
    <t>$183.64</t>
  </si>
  <si>
    <t>$166.64</t>
  </si>
  <si>
    <t>$163.28</t>
  </si>
  <si>
    <t>$183.51</t>
  </si>
  <si>
    <t>$169.07</t>
  </si>
  <si>
    <t>$194.86</t>
  </si>
  <si>
    <t>07/29/2022</t>
  </si>
  <si>
    <t>$159.31</t>
  </si>
  <si>
    <t>$198.25</t>
  </si>
  <si>
    <t>07/28/2022</t>
  </si>
  <si>
    <t>$159.09</t>
  </si>
  <si>
    <t>$187.84</t>
  </si>
  <si>
    <t>07/27/2022</t>
  </si>
  <si>
    <t>$156.09</t>
  </si>
  <si>
    <t>$185.25</t>
  </si>
  <si>
    <t>07/26/2022</t>
  </si>
  <si>
    <t>$155.92</t>
  </si>
  <si>
    <t>$181.23</t>
  </si>
  <si>
    <t>07/25/2022</t>
  </si>
  <si>
    <t>$156.64</t>
  </si>
  <si>
    <t>$181.81</t>
  </si>
  <si>
    <t>07/22/2022</t>
  </si>
  <si>
    <t>$158.16</t>
  </si>
  <si>
    <t>$178.62</t>
  </si>
  <si>
    <t>07/21/2022</t>
  </si>
  <si>
    <t>$161.41</t>
  </si>
  <si>
    <t>$180.99</t>
  </si>
  <si>
    <t>07/20/2022</t>
  </si>
  <si>
    <t>$158.38</t>
  </si>
  <si>
    <t>$179.97</t>
  </si>
  <si>
    <t>07/19/2022</t>
  </si>
  <si>
    <t>$156.13</t>
  </si>
  <si>
    <t>$179.49</t>
  </si>
  <si>
    <t>07/18/2022</t>
  </si>
  <si>
    <t>$147.72</t>
  </si>
  <si>
    <t>07/15/2022</t>
  </si>
  <si>
    <t>$147.74</t>
  </si>
  <si>
    <t>$173.38</t>
  </si>
  <si>
    <t>07/14/2022</t>
  </si>
  <si>
    <t>$147.15</t>
  </si>
  <si>
    <t>$169.94</t>
  </si>
  <si>
    <t>07/13/2022</t>
  </si>
  <si>
    <t>$143.95</t>
  </si>
  <si>
    <t>$173.87</t>
  </si>
  <si>
    <t>$174.49</t>
  </si>
  <si>
    <t>$136.99</t>
  </si>
  <si>
    <t>$175.02</t>
  </si>
  <si>
    <t>$139.07</t>
  </si>
  <si>
    <t>$139.97</t>
  </si>
  <si>
    <t>$180.28</t>
  </si>
  <si>
    <t>$136.31</t>
  </si>
  <si>
    <t>$172.31</t>
  </si>
  <si>
    <t>$137.70</t>
  </si>
  <si>
    <t>$173.76</t>
  </si>
  <si>
    <t>$139.84</t>
  </si>
  <si>
    <t>$178.29</t>
  </si>
  <si>
    <t>06/30/2022</t>
  </si>
  <si>
    <t>$136.72</t>
  </si>
  <si>
    <t>$178.76</t>
  </si>
  <si>
    <t>06/29/2022</t>
  </si>
  <si>
    <t>$138.45</t>
  </si>
  <si>
    <t>$183.48</t>
  </si>
  <si>
    <t>06/28/2022</t>
  </si>
  <si>
    <t>$138.70</t>
  </si>
  <si>
    <t>$187.44</t>
  </si>
  <si>
    <t>06/27/2022</t>
  </si>
  <si>
    <t>$138.72</t>
  </si>
  <si>
    <t>$187.59</t>
  </si>
  <si>
    <t>06/24/2022</t>
  </si>
  <si>
    <t>$141.53</t>
  </si>
  <si>
    <t>$185.49</t>
  </si>
  <si>
    <t>06/23/2022</t>
  </si>
  <si>
    <t>$133.97</t>
  </si>
  <si>
    <t>06/22/2022</t>
  </si>
  <si>
    <t>$137.16</t>
  </si>
  <si>
    <t>06/21/2022</t>
  </si>
  <si>
    <t>$136.75</t>
  </si>
  <si>
    <t>$196.37</t>
  </si>
  <si>
    <t>06/17/2022</t>
  </si>
  <si>
    <t>$136.80</t>
  </si>
  <si>
    <t>$192.64</t>
  </si>
  <si>
    <t>06/16/2022</t>
  </si>
  <si>
    <t>$133.36</t>
  </si>
  <si>
    <t>$194.79</t>
  </si>
  <si>
    <t>06/15/2022</t>
  </si>
  <si>
    <t>$133.72</t>
  </si>
  <si>
    <t>$206.00</t>
  </si>
  <si>
    <t>06/14/2022</t>
  </si>
  <si>
    <t>$122.16</t>
  </si>
  <si>
    <t>06/13/2022</t>
  </si>
  <si>
    <t>$115.86</t>
  </si>
  <si>
    <t>$206.88</t>
  </si>
  <si>
    <t>$127.00</t>
  </si>
  <si>
    <t>$215.18</t>
  </si>
  <si>
    <t>$133.73</t>
  </si>
  <si>
    <t>$223.67</t>
  </si>
  <si>
    <t>$139.63</t>
  </si>
  <si>
    <t>$229.80</t>
  </si>
  <si>
    <t>$140.82</t>
  </si>
  <si>
    <t>$227.10</t>
  </si>
  <si>
    <t>$139.24</t>
  </si>
  <si>
    <t>$223.63</t>
  </si>
  <si>
    <t>$139.25</t>
  </si>
  <si>
    <t>$222.90</t>
  </si>
  <si>
    <t>$140.50</t>
  </si>
  <si>
    <t>$130.65</t>
  </si>
  <si>
    <t>$217.57</t>
  </si>
  <si>
    <t>05/31/2022</t>
  </si>
  <si>
    <t>$131.40</t>
  </si>
  <si>
    <t>$215.85</t>
  </si>
  <si>
    <t>05/27/2022</t>
  </si>
  <si>
    <t>$132.23</t>
  </si>
  <si>
    <t>$217.14</t>
  </si>
  <si>
    <t>05/26/2022</t>
  </si>
  <si>
    <t>$127.73</t>
  </si>
  <si>
    <t>$212.99</t>
  </si>
  <si>
    <t>05/25/2022</t>
  </si>
  <si>
    <t>$122.06</t>
  </si>
  <si>
    <t>$209.31</t>
  </si>
  <si>
    <t>05/24/2022</t>
  </si>
  <si>
    <t>$119.40</t>
  </si>
  <si>
    <t>$205.65</t>
  </si>
  <si>
    <t>05/23/2022</t>
  </si>
  <si>
    <t>$124.07</t>
  </si>
  <si>
    <t>$204.15</t>
  </si>
  <si>
    <t>05/20/2022</t>
  </si>
  <si>
    <t>$120.70</t>
  </si>
  <si>
    <t>$197.82</t>
  </si>
  <si>
    <t>05/19/2022</t>
  </si>
  <si>
    <t>$127.14</t>
  </si>
  <si>
    <t>05/18/2022</t>
  </si>
  <si>
    <t>$125.52</t>
  </si>
  <si>
    <t>$207.94</t>
  </si>
  <si>
    <t>05/17/2022</t>
  </si>
  <si>
    <t>$132.05</t>
  </si>
  <si>
    <t>$213.09</t>
  </si>
  <si>
    <t>05/16/2022</t>
  </si>
  <si>
    <t>$124.05</t>
  </si>
  <si>
    <t>$207.19</t>
  </si>
  <si>
    <t>05/13/2022</t>
  </si>
  <si>
    <t>$127.20</t>
  </si>
  <si>
    <t>$204.33</t>
  </si>
  <si>
    <t>$123.14</t>
  </si>
  <si>
    <t>$129.39</t>
  </si>
  <si>
    <t>$205.21</t>
  </si>
  <si>
    <t>$132.95</t>
  </si>
  <si>
    <t>$202.99</t>
  </si>
  <si>
    <t>$133.31</t>
  </si>
  <si>
    <t>$206.29</t>
  </si>
  <si>
    <t>$148.90</t>
  </si>
  <si>
    <t>$214.65</t>
  </si>
  <si>
    <t>$150.47</t>
  </si>
  <si>
    <t>$215.93</t>
  </si>
  <si>
    <t>$156.97</t>
  </si>
  <si>
    <t>$222.59</t>
  </si>
  <si>
    <t>$153.58</t>
  </si>
  <si>
    <t>$213.62</t>
  </si>
  <si>
    <t>$148.61</t>
  </si>
  <si>
    <t>$212.07</t>
  </si>
  <si>
    <t>04/29/2022</t>
  </si>
  <si>
    <t>$148.84</t>
  </si>
  <si>
    <t>$210.54</t>
  </si>
  <si>
    <t>04/28/2022</t>
  </si>
  <si>
    <t>$154.22</t>
  </si>
  <si>
    <t>$212.44</t>
  </si>
  <si>
    <t>04/27/2022</t>
  </si>
  <si>
    <t>$154.46</t>
  </si>
  <si>
    <t>$213.96</t>
  </si>
  <si>
    <t>04/26/2022</t>
  </si>
  <si>
    <t>$167.04</t>
  </si>
  <si>
    <t>$210.30</t>
  </si>
  <si>
    <t>04/25/2022</t>
  </si>
  <si>
    <t>$175.91</t>
  </si>
  <si>
    <t>$216.70</t>
  </si>
  <si>
    <t>04/22/2022</t>
  </si>
  <si>
    <t>$176.92</t>
  </si>
  <si>
    <t>$216.30</t>
  </si>
  <si>
    <t>04/21/2022</t>
  </si>
  <si>
    <t>$181.02</t>
  </si>
  <si>
    <t>04/20/2022</t>
  </si>
  <si>
    <t>$235.08</t>
  </si>
  <si>
    <t>04/19/2022</t>
  </si>
  <si>
    <t>$185.98</t>
  </si>
  <si>
    <t>$232.16</t>
  </si>
  <si>
    <t>04/18/2022</t>
  </si>
  <si>
    <t>$179.85</t>
  </si>
  <si>
    <t>$229.92</t>
  </si>
  <si>
    <t>04/14/2022</t>
  </si>
  <si>
    <t>$181.94</t>
  </si>
  <si>
    <t>$227.81</t>
  </si>
  <si>
    <t>04/13/2022</t>
  </si>
  <si>
    <t>$176.28</t>
  </si>
  <si>
    <t>$175.03</t>
  </si>
  <si>
    <t>$175.20</t>
  </si>
  <si>
    <t>$217.03</t>
  </si>
  <si>
    <t>$177.97</t>
  </si>
  <si>
    <t>$215.90</t>
  </si>
  <si>
    <t>$178.72</t>
  </si>
  <si>
    <t>$216.21</t>
  </si>
  <si>
    <t>$182.65</t>
  </si>
  <si>
    <t>$216.02</t>
  </si>
  <si>
    <t>$191.18</t>
  </si>
  <si>
    <t>$220.81</t>
  </si>
  <si>
    <t>$190.76</t>
  </si>
  <si>
    <t>$219.77</t>
  </si>
  <si>
    <t>03/31/2022</t>
  </si>
  <si>
    <t>$191.50</t>
  </si>
  <si>
    <t>$222.82</t>
  </si>
  <si>
    <t>03/30/2022</t>
  </si>
  <si>
    <t>$194.91</t>
  </si>
  <si>
    <t>$223.08</t>
  </si>
  <si>
    <t>03/29/2022</t>
  </si>
  <si>
    <t>$193.80</t>
  </si>
  <si>
    <t>$221.04</t>
  </si>
  <si>
    <t>03/28/2022</t>
  </si>
  <si>
    <t>$188.16</t>
  </si>
  <si>
    <t>$221.85</t>
  </si>
  <si>
    <t>03/25/2022</t>
  </si>
  <si>
    <t>$188.95</t>
  </si>
  <si>
    <t>$223.36</t>
  </si>
  <si>
    <t>03/24/2022</t>
  </si>
  <si>
    <t>$189.05</t>
  </si>
  <si>
    <t>$222.21</t>
  </si>
  <si>
    <t>03/23/2022</t>
  </si>
  <si>
    <t>$186.04</t>
  </si>
  <si>
    <t>$222.17</t>
  </si>
  <si>
    <t>03/22/2022</t>
  </si>
  <si>
    <t>$191.04</t>
  </si>
  <si>
    <t>$222.71</t>
  </si>
  <si>
    <t>03/21/2022</t>
  </si>
  <si>
    <t>$185.90</t>
  </si>
  <si>
    <t>$223.71</t>
  </si>
  <si>
    <t>03/18/2022</t>
  </si>
  <si>
    <t>$192.83</t>
  </si>
  <si>
    <t>$220.91</t>
  </si>
  <si>
    <t>03/17/2022</t>
  </si>
  <si>
    <t>$190.19</t>
  </si>
  <si>
    <t>$221.70</t>
  </si>
  <si>
    <t>03/16/2022</t>
  </si>
  <si>
    <t>$188.99</t>
  </si>
  <si>
    <t>$216.08</t>
  </si>
  <si>
    <t>03/15/2022</t>
  </si>
  <si>
    <t>$179.89</t>
  </si>
  <si>
    <t>03/14/2022</t>
  </si>
  <si>
    <t>$175.52</t>
  </si>
  <si>
    <t>$215.44</t>
  </si>
  <si>
    <t>$176.23</t>
  </si>
  <si>
    <t>$214.83</t>
  </si>
  <si>
    <t>$211.79</t>
  </si>
  <si>
    <t>$178.56</t>
  </si>
  <si>
    <t>$209.78</t>
  </si>
  <si>
    <t>$173.80</t>
  </si>
  <si>
    <t>$169.17</t>
  </si>
  <si>
    <t>$196.70</t>
  </si>
  <si>
    <t>$180.84</t>
  </si>
  <si>
    <t>$195.66</t>
  </si>
  <si>
    <t>$194.85</t>
  </si>
  <si>
    <t>$197.81</t>
  </si>
  <si>
    <t>$192.61</t>
  </si>
  <si>
    <t>$182.83</t>
  </si>
  <si>
    <t>02/28/2022</t>
  </si>
  <si>
    <t>$205.34</t>
  </si>
  <si>
    <t>$187.58</t>
  </si>
  <si>
    <t>02/25/2022</t>
  </si>
  <si>
    <t>$201.48</t>
  </si>
  <si>
    <t>$187.06</t>
  </si>
  <si>
    <t>02/24/2022</t>
  </si>
  <si>
    <t>$198.43</t>
  </si>
  <si>
    <t>$184.69</t>
  </si>
  <si>
    <t>02/23/2022</t>
  </si>
  <si>
    <t>$196.42</t>
  </si>
  <si>
    <t>$186.67</t>
  </si>
  <si>
    <t>02/22/2022</t>
  </si>
  <si>
    <t>$198.74</t>
  </si>
  <si>
    <t>$191.21</t>
  </si>
  <si>
    <t>02/18/2022</t>
  </si>
  <si>
    <t>$209.03</t>
  </si>
  <si>
    <t>02/17/2022</t>
  </si>
  <si>
    <t>$213.58</t>
  </si>
  <si>
    <t>$194.74</t>
  </si>
  <si>
    <t>02/16/2022</t>
  </si>
  <si>
    <t>$218.93</t>
  </si>
  <si>
    <t>02/15/2022</t>
  </si>
  <si>
    <t>$217.73</t>
  </si>
  <si>
    <t>$203.41</t>
  </si>
  <si>
    <t>02/14/2022</t>
  </si>
  <si>
    <t>$210.04</t>
  </si>
  <si>
    <t>$199.89</t>
  </si>
  <si>
    <t>$212.30</t>
  </si>
  <si>
    <t>$218.75</t>
  </si>
  <si>
    <t>$215.86</t>
  </si>
  <si>
    <t>$203.60</t>
  </si>
  <si>
    <t>$213.27</t>
  </si>
  <si>
    <t>$199.82</t>
  </si>
  <si>
    <t>$206.45</t>
  </si>
  <si>
    <t>$198.41</t>
  </si>
  <si>
    <t>$206.39</t>
  </si>
  <si>
    <t>$200.59</t>
  </si>
  <si>
    <t>$207.52</t>
  </si>
  <si>
    <t>$204.94</t>
  </si>
  <si>
    <t>$208.34</t>
  </si>
  <si>
    <t>$205.35</t>
  </si>
  <si>
    <t>01/31/2022</t>
  </si>
  <si>
    <t>$200.24</t>
  </si>
  <si>
    <t>$201.56</t>
  </si>
  <si>
    <t>01/28/2022</t>
  </si>
  <si>
    <t>$190.57</t>
  </si>
  <si>
    <t>$201.16</t>
  </si>
  <si>
    <t>01/27/2022</t>
  </si>
  <si>
    <t>$189.75</t>
  </si>
  <si>
    <t>$212.17</t>
  </si>
  <si>
    <t>01/26/2022</t>
  </si>
  <si>
    <t>$194.27</t>
  </si>
  <si>
    <t>$214.29</t>
  </si>
  <si>
    <t>01/25/2022</t>
  </si>
  <si>
    <t>$204.10</t>
  </si>
  <si>
    <t>$214.31</t>
  </si>
  <si>
    <t>01/24/2022</t>
  </si>
  <si>
    <t>$204.20</t>
  </si>
  <si>
    <t>01/21/2022</t>
  </si>
  <si>
    <t>$205.44</t>
  </si>
  <si>
    <t>$214.09</t>
  </si>
  <si>
    <t>01/20/2022</t>
  </si>
  <si>
    <t>$214.19</t>
  </si>
  <si>
    <t>$216.63</t>
  </si>
  <si>
    <t>01/19/2022</t>
  </si>
  <si>
    <t>$217.08</t>
  </si>
  <si>
    <t>$221.66</t>
  </si>
  <si>
    <t>01/18/2022</t>
  </si>
  <si>
    <t>$225.01</t>
  </si>
  <si>
    <t>01/14/2022</t>
  </si>
  <si>
    <t>$225.96</t>
  </si>
  <si>
    <t>$228.94</t>
  </si>
  <si>
    <t>01/13/2022</t>
  </si>
  <si>
    <t>$223.90</t>
  </si>
  <si>
    <t>$227.00</t>
  </si>
  <si>
    <t>$222.40</t>
  </si>
  <si>
    <t>$221.64</t>
  </si>
  <si>
    <t>$215.50</t>
  </si>
  <si>
    <t>$224.19</t>
  </si>
  <si>
    <t>$211.34</t>
  </si>
  <si>
    <t>$221.99</t>
  </si>
  <si>
    <t>$213.07</t>
  </si>
  <si>
    <t>$219.75</t>
  </si>
  <si>
    <t>$213.63</t>
  </si>
  <si>
    <t>$218.08</t>
  </si>
  <si>
    <t>$207.86</t>
  </si>
  <si>
    <t>12/31/2021</t>
  </si>
  <si>
    <t>$201.32</t>
  </si>
  <si>
    <t>$206.74</t>
  </si>
  <si>
    <t>12/30/2021</t>
  </si>
  <si>
    <t>$202.71</t>
  </si>
  <si>
    <t>$206.08</t>
  </si>
  <si>
    <t>12/29/2021</t>
  </si>
  <si>
    <t>$203.66</t>
  </si>
  <si>
    <t>$207.33</t>
  </si>
  <si>
    <t>12/28/2021</t>
  </si>
  <si>
    <t>$206.13</t>
  </si>
  <si>
    <t>$206.62</t>
  </si>
  <si>
    <t>12/27/2021</t>
  </si>
  <si>
    <t>$203.17</t>
  </si>
  <si>
    <t>$206.38</t>
  </si>
  <si>
    <t>12/23/2021</t>
  </si>
  <si>
    <t>$204.22</t>
  </si>
  <si>
    <t>$206.20</t>
  </si>
  <si>
    <t>12/22/2021</t>
  </si>
  <si>
    <t>$201.69</t>
  </si>
  <si>
    <t>$202.15</t>
  </si>
  <si>
    <t>12/21/2021</t>
  </si>
  <si>
    <t>$199.52</t>
  </si>
  <si>
    <t>$198.31</t>
  </si>
  <si>
    <t>12/20/2021</t>
  </si>
  <si>
    <t>$188.48</t>
  </si>
  <si>
    <t>12/17/2021</t>
  </si>
  <si>
    <t>$192.63</t>
  </si>
  <si>
    <t>$201.37</t>
  </si>
  <si>
    <t>12/16/2021</t>
  </si>
  <si>
    <t>$190.79</t>
  </si>
  <si>
    <t>$206.17</t>
  </si>
  <si>
    <t>12/15/2021</t>
  </si>
  <si>
    <t>$195.43</t>
  </si>
  <si>
    <t>$202.55</t>
  </si>
  <si>
    <t>12/14/2021</t>
  </si>
  <si>
    <t>$195.50</t>
  </si>
  <si>
    <t>$201.64</t>
  </si>
  <si>
    <t>12/13/2021</t>
  </si>
  <si>
    <t>$197.40</t>
  </si>
  <si>
    <t>$201.25</t>
  </si>
  <si>
    <t>$205.06</t>
  </si>
  <si>
    <t>$203.46</t>
  </si>
  <si>
    <t>$207.56</t>
  </si>
  <si>
    <t>$204.13</t>
  </si>
  <si>
    <t>$211.03</t>
  </si>
  <si>
    <t>$204.19</t>
  </si>
  <si>
    <t>$208.83</t>
  </si>
  <si>
    <t>$204.49</t>
  </si>
  <si>
    <t>$205.88</t>
  </si>
  <si>
    <t>$201.28</t>
  </si>
  <si>
    <t>$197.80</t>
  </si>
  <si>
    <t>$202.38</t>
  </si>
  <si>
    <t>$196.79</t>
  </si>
  <si>
    <t>$188.19</t>
  </si>
  <si>
    <t>$191.47</t>
  </si>
  <si>
    <t>11/30/2021</t>
  </si>
  <si>
    <t>$197.85</t>
  </si>
  <si>
    <t>$193.35</t>
  </si>
  <si>
    <t>11/29/2021</t>
  </si>
  <si>
    <t>$198.50</t>
  </si>
  <si>
    <t>$195.92</t>
  </si>
  <si>
    <t>11/26/2021</t>
  </si>
  <si>
    <t>$199.21</t>
  </si>
  <si>
    <t>$198.73</t>
  </si>
  <si>
    <t>11/24/2021</t>
  </si>
  <si>
    <t>$210.60</t>
  </si>
  <si>
    <t>$207.07</t>
  </si>
  <si>
    <t>11/23/2021</t>
  </si>
  <si>
    <t>$209.13</t>
  </si>
  <si>
    <t>11/22/2021</t>
  </si>
  <si>
    <t>11/19/2021</t>
  </si>
  <si>
    <t>11/18/2021</t>
  </si>
  <si>
    <t>$201.42</t>
  </si>
  <si>
    <t>11/17/2021</t>
  </si>
  <si>
    <t>$226.62</t>
  </si>
  <si>
    <t>$202.98</t>
  </si>
  <si>
    <t>11/16/2021</t>
  </si>
  <si>
    <t>$225.80</t>
  </si>
  <si>
    <t>$205.43</t>
  </si>
  <si>
    <t>11/15/2021</t>
  </si>
  <si>
    <t>$233.09</t>
  </si>
  <si>
    <t>$207.71</t>
  </si>
  <si>
    <t>$220.96</t>
  </si>
  <si>
    <t>$209.27</t>
  </si>
  <si>
    <t>$219.38</t>
  </si>
  <si>
    <t>$208.53</t>
  </si>
  <si>
    <t>$206.67</t>
  </si>
  <si>
    <t>$220.79</t>
  </si>
  <si>
    <t>$222.68</t>
  </si>
  <si>
    <t>$214.25</t>
  </si>
  <si>
    <t>$224.46</t>
  </si>
  <si>
    <t>$213.03</t>
  </si>
  <si>
    <t>$203.59</t>
  </si>
  <si>
    <t>$213.38</t>
  </si>
  <si>
    <t>$203.55</t>
  </si>
  <si>
    <t>$212.77</t>
  </si>
  <si>
    <t>$207.12</t>
  </si>
  <si>
    <t>$214.58</t>
  </si>
  <si>
    <t>$205.38</t>
  </si>
  <si>
    <t>10/29/2021</t>
  </si>
  <si>
    <t>$207.03</t>
  </si>
  <si>
    <t>$204.01</t>
  </si>
  <si>
    <t>10/28/2021</t>
  </si>
  <si>
    <t>$207.85</t>
  </si>
  <si>
    <t>$204.09</t>
  </si>
  <si>
    <t>10/27/2021</t>
  </si>
  <si>
    <t>$206.61</t>
  </si>
  <si>
    <t>$196.13</t>
  </si>
  <si>
    <t>10/26/2021</t>
  </si>
  <si>
    <t>$199.64</t>
  </si>
  <si>
    <t>10/25/2021</t>
  </si>
  <si>
    <t>$212.87</t>
  </si>
  <si>
    <t>$202.21</t>
  </si>
  <si>
    <t>10/22/2021</t>
  </si>
  <si>
    <t>$212.97</t>
  </si>
  <si>
    <t>$200.65</t>
  </si>
  <si>
    <t>10/21/2021</t>
  </si>
  <si>
    <t>$214.34</t>
  </si>
  <si>
    <t>$202.14</t>
  </si>
  <si>
    <t>10/20/2021</t>
  </si>
  <si>
    <t>$216.17</t>
  </si>
  <si>
    <t>10/19/2021</t>
  </si>
  <si>
    <t>$215.97</t>
  </si>
  <si>
    <t>10/18/2021</t>
  </si>
  <si>
    <t>$216.98</t>
  </si>
  <si>
    <t>$198.18</t>
  </si>
  <si>
    <t>10/15/2021</t>
  </si>
  <si>
    <t>$217.04</t>
  </si>
  <si>
    <t>$199.02</t>
  </si>
  <si>
    <t>10/14/2021</t>
  </si>
  <si>
    <t>$194.33</t>
  </si>
  <si>
    <t>10/13/2021</t>
  </si>
  <si>
    <t>$221.78</t>
  </si>
  <si>
    <t>$188.94</t>
  </si>
  <si>
    <t>$223.57</t>
  </si>
  <si>
    <t>$189.92</t>
  </si>
  <si>
    <t>$226.45</t>
  </si>
  <si>
    <t>$192.89</t>
  </si>
  <si>
    <t>$226.39</t>
  </si>
  <si>
    <t>$195.16</t>
  </si>
  <si>
    <t>$226.48</t>
  </si>
  <si>
    <t>$195.75</t>
  </si>
  <si>
    <t>$224.99</t>
  </si>
  <si>
    <t>$191.86</t>
  </si>
  <si>
    <t>$224.42</t>
  </si>
  <si>
    <t>$192.50</t>
  </si>
  <si>
    <t>$223.79</t>
  </si>
  <si>
    <t>$193.13</t>
  </si>
  <si>
    <t>$226.00</t>
  </si>
  <si>
    <t>09/30/2021</t>
  </si>
  <si>
    <t>$219.94</t>
  </si>
  <si>
    <t>$191.97</t>
  </si>
  <si>
    <t>09/29/2021</t>
  </si>
  <si>
    <t>$225.36</t>
  </si>
  <si>
    <t>$197.87</t>
  </si>
  <si>
    <t>09/28/2021</t>
  </si>
  <si>
    <t>$218.41</t>
  </si>
  <si>
    <t>$200.55</t>
  </si>
  <si>
    <t>09/27/2021</t>
  </si>
  <si>
    <t>$224.16</t>
  </si>
  <si>
    <t>09/24/2021</t>
  </si>
  <si>
    <t>$221.39</t>
  </si>
  <si>
    <t>$196.82</t>
  </si>
  <si>
    <t>09/23/2021</t>
  </si>
  <si>
    <t>$221.10</t>
  </si>
  <si>
    <t>$196.62</t>
  </si>
  <si>
    <t>09/22/2021</t>
  </si>
  <si>
    <t>$191.35</t>
  </si>
  <si>
    <t>09/21/2021</t>
  </si>
  <si>
    <t>$208.51</t>
  </si>
  <si>
    <t>$189.84</t>
  </si>
  <si>
    <t>09/20/2021</t>
  </si>
  <si>
    <t>$209.50</t>
  </si>
  <si>
    <t>$190.82</t>
  </si>
  <si>
    <t>09/17/2021</t>
  </si>
  <si>
    <t>$213.36</t>
  </si>
  <si>
    <t>$199.75</t>
  </si>
  <si>
    <t>09/16/2021</t>
  </si>
  <si>
    <t>09/15/2021</t>
  </si>
  <si>
    <t>$214.22</t>
  </si>
  <si>
    <t>$205.73</t>
  </si>
  <si>
    <t>09/14/2021</t>
  </si>
  <si>
    <t>$202.33</t>
  </si>
  <si>
    <t>09/13/2021</t>
  </si>
  <si>
    <t>$214.48</t>
  </si>
  <si>
    <t>$205.01</t>
  </si>
  <si>
    <t>$213.94</t>
  </si>
  <si>
    <t>$205.42</t>
  </si>
  <si>
    <t>$211.38</t>
  </si>
  <si>
    <t>$206.77</t>
  </si>
  <si>
    <t>$214.24</t>
  </si>
  <si>
    <t>$208.23</t>
  </si>
  <si>
    <t>$218.17</t>
  </si>
  <si>
    <t>$210.37</t>
  </si>
  <si>
    <t>$220.83</t>
  </si>
  <si>
    <t>$211.78</t>
  </si>
  <si>
    <t>$218.12</t>
  </si>
  <si>
    <t>08/31/2021</t>
  </si>
  <si>
    <t>$219.50</t>
  </si>
  <si>
    <t>$210.87</t>
  </si>
  <si>
    <t>08/30/2021</t>
  </si>
  <si>
    <t>$217.66</t>
  </si>
  <si>
    <t>$211.45</t>
  </si>
  <si>
    <t>08/27/2021</t>
  </si>
  <si>
    <t>$221.75</t>
  </si>
  <si>
    <t>$212.83</t>
  </si>
  <si>
    <t>08/26/2021</t>
  </si>
  <si>
    <t>$216.50</t>
  </si>
  <si>
    <t>$211.24</t>
  </si>
  <si>
    <t>08/25/2021</t>
  </si>
  <si>
    <t>$221.03</t>
  </si>
  <si>
    <t>08/24/2021</t>
  </si>
  <si>
    <t>$221.43</t>
  </si>
  <si>
    <t>$212.59</t>
  </si>
  <si>
    <t>08/23/2021</t>
  </si>
  <si>
    <t>$219.40</t>
  </si>
  <si>
    <t>$209.14</t>
  </si>
  <si>
    <t>08/20/2021</t>
  </si>
  <si>
    <t>$212.67</t>
  </si>
  <si>
    <t>08/19/2021</t>
  </si>
  <si>
    <t>$212.16</t>
  </si>
  <si>
    <t>$204.45</t>
  </si>
  <si>
    <t>08/18/2021</t>
  </si>
  <si>
    <t>$219.00</t>
  </si>
  <si>
    <t>08/17/2021</t>
  </si>
  <si>
    <t>$222.22</t>
  </si>
  <si>
    <t>$213.44</t>
  </si>
  <si>
    <t>08/16/2021</t>
  </si>
  <si>
    <t>$229.06</t>
  </si>
  <si>
    <t>08/13/2021</t>
  </si>
  <si>
    <t>$234.46</t>
  </si>
  <si>
    <t>$218.57</t>
  </si>
  <si>
    <t>$238.18</t>
  </si>
  <si>
    <t>$220.24</t>
  </si>
  <si>
    <t>$239.49</t>
  </si>
  <si>
    <t>$235.78</t>
  </si>
  <si>
    <t>$214.07</t>
  </si>
  <si>
    <t>$232.27</t>
  </si>
  <si>
    <t>$208.89</t>
  </si>
  <si>
    <t>$231.33</t>
  </si>
  <si>
    <t>$208.35</t>
  </si>
  <si>
    <t>$229.94</t>
  </si>
  <si>
    <t>$204.52</t>
  </si>
  <si>
    <t>$229.09</t>
  </si>
  <si>
    <t>$208.50</t>
  </si>
  <si>
    <t>$225.34</t>
  </si>
  <si>
    <t>$205.16</t>
  </si>
  <si>
    <t>07/30/2021</t>
  </si>
  <si>
    <t>$206.75</t>
  </si>
  <si>
    <t>07/29/2021</t>
  </si>
  <si>
    <t>$212.56</t>
  </si>
  <si>
    <t>07/28/2021</t>
  </si>
  <si>
    <t>$231.57</t>
  </si>
  <si>
    <t>$211.44</t>
  </si>
  <si>
    <t>07/27/2021</t>
  </si>
  <si>
    <t>07/26/2021</t>
  </si>
  <si>
    <t>$225.85</t>
  </si>
  <si>
    <t>07/23/2021</t>
  </si>
  <si>
    <t>$221.52</t>
  </si>
  <si>
    <t>$209.53</t>
  </si>
  <si>
    <t>07/22/2021</t>
  </si>
  <si>
    <t>$220.87</t>
  </si>
  <si>
    <t>$209.16</t>
  </si>
  <si>
    <t>07/21/2021</t>
  </si>
  <si>
    <t>$222.54</t>
  </si>
  <si>
    <t>$210.73</t>
  </si>
  <si>
    <t>07/20/2021</t>
  </si>
  <si>
    <t>$217.15</t>
  </si>
  <si>
    <t>07/19/2021</t>
  </si>
  <si>
    <t>$206.99</t>
  </si>
  <si>
    <t>$203.08</t>
  </si>
  <si>
    <t>07/16/2021</t>
  </si>
  <si>
    <t>$217.74</t>
  </si>
  <si>
    <t>$207.95</t>
  </si>
  <si>
    <t>07/15/2021</t>
  </si>
  <si>
    <t>$222.76</t>
  </si>
  <si>
    <t>07/14/2021</t>
  </si>
  <si>
    <t>$224.45</t>
  </si>
  <si>
    <t>$211.64</t>
  </si>
  <si>
    <t>07/13/2021</t>
  </si>
  <si>
    <t>$228.20</t>
  </si>
  <si>
    <t>$215.19</t>
  </si>
  <si>
    <t>$238.29</t>
  </si>
  <si>
    <t>$218.58</t>
  </si>
  <si>
    <t>$239.59</t>
  </si>
  <si>
    <t>$217.42</t>
  </si>
  <si>
    <t>$236.77</t>
  </si>
  <si>
    <t>$212.11</t>
  </si>
  <si>
    <t>$231.78</t>
  </si>
  <si>
    <t>$214.69</t>
  </si>
  <si>
    <t>$236.14</t>
  </si>
  <si>
    <t>$213.52</t>
  </si>
  <si>
    <t>$236.68</t>
  </si>
  <si>
    <t>$217.76</t>
  </si>
  <si>
    <t>$239.73</t>
  </si>
  <si>
    <t>$216.71</t>
  </si>
  <si>
    <t>06/30/2021</t>
  </si>
  <si>
    <t>$217.63</t>
  </si>
  <si>
    <t>06/29/2021</t>
  </si>
  <si>
    <t>$235.76</t>
  </si>
  <si>
    <t>$215.10</t>
  </si>
  <si>
    <t>06/28/2021</t>
  </si>
  <si>
    <t>$239.96</t>
  </si>
  <si>
    <t>$216.27</t>
  </si>
  <si>
    <t>06/25/2021</t>
  </si>
  <si>
    <t>$248.38</t>
  </si>
  <si>
    <t>$216.31</t>
  </si>
  <si>
    <t>06/24/2021</t>
  </si>
  <si>
    <t>$250.57</t>
  </si>
  <si>
    <t>06/23/2021</t>
  </si>
  <si>
    <t>$243.57</t>
  </si>
  <si>
    <t>$213.79</t>
  </si>
  <si>
    <t>06/22/2021</t>
  </si>
  <si>
    <t>$243.78</t>
  </si>
  <si>
    <t>$213.13</t>
  </si>
  <si>
    <t>06/21/2021</t>
  </si>
  <si>
    <t>$245.28</t>
  </si>
  <si>
    <t>$213.21</t>
  </si>
  <si>
    <t>06/18/2021</t>
  </si>
  <si>
    <t>$237.35</t>
  </si>
  <si>
    <t>$208.86</t>
  </si>
  <si>
    <t>06/17/2021</t>
  </si>
  <si>
    <t>$239.22</t>
  </si>
  <si>
    <t>$209.45</t>
  </si>
  <si>
    <t>06/16/2021</t>
  </si>
  <si>
    <t>$242.27</t>
  </si>
  <si>
    <t>$217.16</t>
  </si>
  <si>
    <t>06/15/2021</t>
  </si>
  <si>
    <t>$246.54</t>
  </si>
  <si>
    <t>$219.46</t>
  </si>
  <si>
    <t>06/14/2021</t>
  </si>
  <si>
    <t>$245.14</t>
  </si>
  <si>
    <t>$219.01</t>
  </si>
  <si>
    <t>$247.28</t>
  </si>
  <si>
    <t>$220.70</t>
  </si>
  <si>
    <t>$248.34</t>
  </si>
  <si>
    <t>$225.73</t>
  </si>
  <si>
    <t>$248.06</t>
  </si>
  <si>
    <t>$234.65</t>
  </si>
  <si>
    <t>$252.76</t>
  </si>
  <si>
    <t>$240.16</t>
  </si>
  <si>
    <t>$252.66</t>
  </si>
  <si>
    <t>$239.76</t>
  </si>
  <si>
    <t>$249.92</t>
  </si>
  <si>
    <t>$244.02</t>
  </si>
  <si>
    <t>$250.32</t>
  </si>
  <si>
    <t>$243.84</t>
  </si>
  <si>
    <t>$243.46</t>
  </si>
  <si>
    <t>$254.73</t>
  </si>
  <si>
    <t>$242.76</t>
  </si>
  <si>
    <t>05/28/2021</t>
  </si>
  <si>
    <t>$247.02</t>
  </si>
  <si>
    <t>$241.08</t>
  </si>
  <si>
    <t>05/27/2021</t>
  </si>
  <si>
    <t>$250.70</t>
  </si>
  <si>
    <t>$241.28</t>
  </si>
  <si>
    <t>05/26/2021</t>
  </si>
  <si>
    <t>$241.37</t>
  </si>
  <si>
    <t>$237.71</t>
  </si>
  <si>
    <t>05/25/2021</t>
  </si>
  <si>
    <t>$240.74</t>
  </si>
  <si>
    <t>$237.17</t>
  </si>
  <si>
    <t>05/24/2021</t>
  </si>
  <si>
    <t>$237.44</t>
  </si>
  <si>
    <t>$239.05</t>
  </si>
  <si>
    <t>05/21/2021</t>
  </si>
  <si>
    <t>$237.24</t>
  </si>
  <si>
    <t>05/20/2021</t>
  </si>
  <si>
    <t>$227.65</t>
  </si>
  <si>
    <t>$234.99</t>
  </si>
  <si>
    <t>05/19/2021</t>
  </si>
  <si>
    <t>$236.87</t>
  </si>
  <si>
    <t>05/18/2021</t>
  </si>
  <si>
    <t>$227.55</t>
  </si>
  <si>
    <t>$239.47</t>
  </si>
  <si>
    <t>05/17/2021</t>
  </si>
  <si>
    <t>$227.98</t>
  </si>
  <si>
    <t>$244.79</t>
  </si>
  <si>
    <t>05/14/2021</t>
  </si>
  <si>
    <t>$228.47</t>
  </si>
  <si>
    <t>$242.23</t>
  </si>
  <si>
    <t>05/13/2021</t>
  </si>
  <si>
    <t>$222.64</t>
  </si>
  <si>
    <t>$240.07</t>
  </si>
  <si>
    <t>$220.78</t>
  </si>
  <si>
    <t>$237.32</t>
  </si>
  <si>
    <t>$228.88</t>
  </si>
  <si>
    <t>$239.30</t>
  </si>
  <si>
    <t>$232.93</t>
  </si>
  <si>
    <t>$242.61</t>
  </si>
  <si>
    <t>$235.47</t>
  </si>
  <si>
    <t>$240.99</t>
  </si>
  <si>
    <t>$237.07</t>
  </si>
  <si>
    <t>$228.18</t>
  </si>
  <si>
    <t>$237.88</t>
  </si>
  <si>
    <t>$233.63</t>
  </si>
  <si>
    <t>$233.41</t>
  </si>
  <si>
    <t>$235.19</t>
  </si>
  <si>
    <t>$228.17</t>
  </si>
  <si>
    <t>04/30/2021</t>
  </si>
  <si>
    <t>$234.31</t>
  </si>
  <si>
    <t>$228.11</t>
  </si>
  <si>
    <t>04/29/2021</t>
  </si>
  <si>
    <t>$235.94</t>
  </si>
  <si>
    <t>$227.47</t>
  </si>
  <si>
    <t>04/28/2021</t>
  </si>
  <si>
    <t>$235.46</t>
  </si>
  <si>
    <t>04/27/2021</t>
  </si>
  <si>
    <t>$242.47</t>
  </si>
  <si>
    <t>$230.34</t>
  </si>
  <si>
    <t>04/26/2021</t>
  </si>
  <si>
    <t>$241.44</t>
  </si>
  <si>
    <t>$230.56</t>
  </si>
  <si>
    <t>04/23/2021</t>
  </si>
  <si>
    <t>$238.38</t>
  </si>
  <si>
    <t>$230.11</t>
  </si>
  <si>
    <t>04/22/2021</t>
  </si>
  <si>
    <t>$234.33</t>
  </si>
  <si>
    <t>$228.89</t>
  </si>
  <si>
    <t>04/21/2021</t>
  </si>
  <si>
    <t>$235.92</t>
  </si>
  <si>
    <t>$232.46</t>
  </si>
  <si>
    <t>04/20/2021</t>
  </si>
  <si>
    <t>$234.06</t>
  </si>
  <si>
    <t>$227.63</t>
  </si>
  <si>
    <t>04/19/2021</t>
  </si>
  <si>
    <t>$244.15</t>
  </si>
  <si>
    <t>$232.39</t>
  </si>
  <si>
    <t>04/16/2021</t>
  </si>
  <si>
    <t>$248.18</t>
  </si>
  <si>
    <t>$233.36</t>
  </si>
  <si>
    <t>04/15/2021</t>
  </si>
  <si>
    <t>$251.11</t>
  </si>
  <si>
    <t>$232.52</t>
  </si>
  <si>
    <t>04/14/2021</t>
  </si>
  <si>
    <t>$252.43</t>
  </si>
  <si>
    <t>$232.58</t>
  </si>
  <si>
    <t>04/13/2021</t>
  </si>
  <si>
    <t>$253.27</t>
  </si>
  <si>
    <t>$229.35</t>
  </si>
  <si>
    <t>$249.52</t>
  </si>
  <si>
    <t>$230.93</t>
  </si>
  <si>
    <t>$252.36</t>
  </si>
  <si>
    <t>$230.75</t>
  </si>
  <si>
    <t>$254.95</t>
  </si>
  <si>
    <t>$230.48</t>
  </si>
  <si>
    <t>$252.58</t>
  </si>
  <si>
    <t>$230.41</t>
  </si>
  <si>
    <t>$255.17</t>
  </si>
  <si>
    <t>$230.64</t>
  </si>
  <si>
    <t>$259.36</t>
  </si>
  <si>
    <t>$233.71</t>
  </si>
  <si>
    <t>$252.96</t>
  </si>
  <si>
    <t>$232.74</t>
  </si>
  <si>
    <t>03/31/2021</t>
  </si>
  <si>
    <t>$254.72</t>
  </si>
  <si>
    <t>$231.87</t>
  </si>
  <si>
    <t>03/30/2021</t>
  </si>
  <si>
    <t>$252.01</t>
  </si>
  <si>
    <t>$233.08</t>
  </si>
  <si>
    <t>03/29/2021</t>
  </si>
  <si>
    <t>$250.52</t>
  </si>
  <si>
    <t>$230.22</t>
  </si>
  <si>
    <t>03/26/2021</t>
  </si>
  <si>
    <t>$244.87</t>
  </si>
  <si>
    <t>$229.50</t>
  </si>
  <si>
    <t>03/25/2021</t>
  </si>
  <si>
    <t>$247.19</t>
  </si>
  <si>
    <t>$224.25</t>
  </si>
  <si>
    <t>03/24/2021</t>
  </si>
  <si>
    <t>$239.24</t>
  </si>
  <si>
    <t>$221.23</t>
  </si>
  <si>
    <t>03/23/2021</t>
  </si>
  <si>
    <t>$241.25</t>
  </si>
  <si>
    <t>$218.25</t>
  </si>
  <si>
    <t>03/22/2021</t>
  </si>
  <si>
    <t>$251.23</t>
  </si>
  <si>
    <t>$226.02</t>
  </si>
  <si>
    <t>03/19/2021</t>
  </si>
  <si>
    <t>$255.82</t>
  </si>
  <si>
    <t>$225.29</t>
  </si>
  <si>
    <t>03/18/2021</t>
  </si>
  <si>
    <t>$256.06</t>
  </si>
  <si>
    <t>$230.68</t>
  </si>
  <si>
    <t>03/17/2021</t>
  </si>
  <si>
    <t>$263.59</t>
  </si>
  <si>
    <t>03/16/2021</t>
  </si>
  <si>
    <t>$255.21</t>
  </si>
  <si>
    <t>$226.46</t>
  </si>
  <si>
    <t>03/15/2021</t>
  </si>
  <si>
    <t>$265.63</t>
  </si>
  <si>
    <t>$230.74</t>
  </si>
  <si>
    <t>$269.19</t>
  </si>
  <si>
    <t>$252.00</t>
  </si>
  <si>
    <t>$219.76</t>
  </si>
  <si>
    <t>$245.34</t>
  </si>
  <si>
    <t>$221.06</t>
  </si>
  <si>
    <t>$230.61</t>
  </si>
  <si>
    <t>$216.80</t>
  </si>
  <si>
    <t>$221.58</t>
  </si>
  <si>
    <t>$223.22</t>
  </si>
  <si>
    <t>$224.71</t>
  </si>
  <si>
    <t>$228.56</t>
  </si>
  <si>
    <t>$214.91</t>
  </si>
  <si>
    <t>$223.14</t>
  </si>
  <si>
    <t>$215.82</t>
  </si>
  <si>
    <t>$224.39</t>
  </si>
  <si>
    <t>02/26/2021</t>
  </si>
  <si>
    <t>$212.01</t>
  </si>
  <si>
    <t>$215.88</t>
  </si>
  <si>
    <t>02/25/2021</t>
  </si>
  <si>
    <t>$216.45</t>
  </si>
  <si>
    <t>$221.82</t>
  </si>
  <si>
    <t>02/24/2021</t>
  </si>
  <si>
    <t>$229.34</t>
  </si>
  <si>
    <t>02/23/2021</t>
  </si>
  <si>
    <t>$212.12</t>
  </si>
  <si>
    <t>$220.18</t>
  </si>
  <si>
    <t>02/22/2021</t>
  </si>
  <si>
    <t>$212.88</t>
  </si>
  <si>
    <t>$218.06</t>
  </si>
  <si>
    <t>02/19/2021</t>
  </si>
  <si>
    <t>$217.47</t>
  </si>
  <si>
    <t>$209.91</t>
  </si>
  <si>
    <t>02/18/2021</t>
  </si>
  <si>
    <t>$208.48</t>
  </si>
  <si>
    <t>$199.92</t>
  </si>
  <si>
    <t>02/17/2021</t>
  </si>
  <si>
    <t>$215.52</t>
  </si>
  <si>
    <t>$202.30</t>
  </si>
  <si>
    <t>02/16/2021</t>
  </si>
  <si>
    <t>$217.18</t>
  </si>
  <si>
    <t>$210.98</t>
  </si>
  <si>
    <t>$197.99</t>
  </si>
  <si>
    <t>$210.66</t>
  </si>
  <si>
    <t>$198.35</t>
  </si>
  <si>
    <t>$197.72</t>
  </si>
  <si>
    <t>$215.12</t>
  </si>
  <si>
    <t>$197.28</t>
  </si>
  <si>
    <t>$211.95</t>
  </si>
  <si>
    <t>$197.45</t>
  </si>
  <si>
    <t>$207.93</t>
  </si>
  <si>
    <t>$193.00</t>
  </si>
  <si>
    <t>$210.64</t>
  </si>
  <si>
    <t>$191.65</t>
  </si>
  <si>
    <t>$207.39</t>
  </si>
  <si>
    <t>$191.45</t>
  </si>
  <si>
    <t>$200.94</t>
  </si>
  <si>
    <t>$195.84</t>
  </si>
  <si>
    <t>$184.72</t>
  </si>
  <si>
    <t>01/29/2021</t>
  </si>
  <si>
    <t>$194.19</t>
  </si>
  <si>
    <t>$182.84</t>
  </si>
  <si>
    <t>01/28/2021</t>
  </si>
  <si>
    <t>$197.23</t>
  </si>
  <si>
    <t>$184.34</t>
  </si>
  <si>
    <t>01/27/2021</t>
  </si>
  <si>
    <t>$194.03</t>
  </si>
  <si>
    <t>$180.63</t>
  </si>
  <si>
    <t>01/26/2021</t>
  </si>
  <si>
    <t>$202.06</t>
  </si>
  <si>
    <t>$187.21</t>
  </si>
  <si>
    <t>01/25/2021</t>
  </si>
  <si>
    <t>$203.36</t>
  </si>
  <si>
    <t>$187.34</t>
  </si>
  <si>
    <t>01/22/2021</t>
  </si>
  <si>
    <t>$205.84</t>
  </si>
  <si>
    <t>$191.94</t>
  </si>
  <si>
    <t>01/21/2021</t>
  </si>
  <si>
    <t>$207.41</t>
  </si>
  <si>
    <t>$192.19</t>
  </si>
  <si>
    <t>01/20/2021</t>
  </si>
  <si>
    <t>$192.34</t>
  </si>
  <si>
    <t>01/19/2021</t>
  </si>
  <si>
    <t>$210.71</t>
  </si>
  <si>
    <t>$194.06</t>
  </si>
  <si>
    <t>01/15/2021</t>
  </si>
  <si>
    <t>$204.32</t>
  </si>
  <si>
    <t>$194.62</t>
  </si>
  <si>
    <t>01/14/2021</t>
  </si>
  <si>
    <t>01/13/2021</t>
  </si>
  <si>
    <t>$207.21</t>
  </si>
  <si>
    <t>$195.89</t>
  </si>
  <si>
    <t>$208.41</t>
  </si>
  <si>
    <t>$197.54</t>
  </si>
  <si>
    <t>$206.79</t>
  </si>
  <si>
    <t>$193.86</t>
  </si>
  <si>
    <t>$194.26</t>
  </si>
  <si>
    <t>$194.23</t>
  </si>
  <si>
    <t>$211.63</t>
  </si>
  <si>
    <t>$202.72</t>
  </si>
  <si>
    <t>$182.15</t>
  </si>
  <si>
    <t>12/31/2020</t>
  </si>
  <si>
    <t>$214.06</t>
  </si>
  <si>
    <t>$182.02</t>
  </si>
  <si>
    <t>12/30/2020</t>
  </si>
  <si>
    <t>$216.67</t>
  </si>
  <si>
    <t>12/29/2020</t>
  </si>
  <si>
    <t>$216.25</t>
  </si>
  <si>
    <t>$176.65</t>
  </si>
  <si>
    <t>12/28/2020</t>
  </si>
  <si>
    <t>$216.09</t>
  </si>
  <si>
    <t>$178.37</t>
  </si>
  <si>
    <t>12/24/2020</t>
  </si>
  <si>
    <t>$179.56</t>
  </si>
  <si>
    <t>12/23/2020</t>
  </si>
  <si>
    <t>$219.69</t>
  </si>
  <si>
    <t>$178.42</t>
  </si>
  <si>
    <t>12/22/2020</t>
  </si>
  <si>
    <t>$218.78</t>
  </si>
  <si>
    <t>$176.58</t>
  </si>
  <si>
    <t>12/21/2020</t>
  </si>
  <si>
    <t>$219.31</t>
  </si>
  <si>
    <t>$180.16</t>
  </si>
  <si>
    <t>12/18/2020</t>
  </si>
  <si>
    <t>$180.96</t>
  </si>
  <si>
    <t>12/17/2020</t>
  </si>
  <si>
    <t>$221.24</t>
  </si>
  <si>
    <t>$179.17</t>
  </si>
  <si>
    <t>12/16/2020</t>
  </si>
  <si>
    <t>$225.87</t>
  </si>
  <si>
    <t>12/15/2020</t>
  </si>
  <si>
    <t>$181.74</t>
  </si>
  <si>
    <t>12/14/2020</t>
  </si>
  <si>
    <t>$228.62</t>
  </si>
  <si>
    <t>$178.05</t>
  </si>
  <si>
    <t>$230.33</t>
  </si>
  <si>
    <t>$179.29</t>
  </si>
  <si>
    <t>$234.43</t>
  </si>
  <si>
    <t>$232.06</t>
  </si>
  <si>
    <t>$180.07</t>
  </si>
  <si>
    <t>$236.57</t>
  </si>
  <si>
    <t>$178.84</t>
  </si>
  <si>
    <t>$238.17</t>
  </si>
  <si>
    <t>$178.71</t>
  </si>
  <si>
    <t>$232.71</t>
  </si>
  <si>
    <t>$182.21</t>
  </si>
  <si>
    <t>$237.20</t>
  </si>
  <si>
    <t>$223.85</t>
  </si>
  <si>
    <t>$213.01</t>
  </si>
  <si>
    <t>$173.26</t>
  </si>
  <si>
    <t>11/30/2020</t>
  </si>
  <si>
    <t>$173.59</t>
  </si>
  <si>
    <t>11/27/2020</t>
  </si>
  <si>
    <t>11/25/2020</t>
  </si>
  <si>
    <t>$217.61</t>
  </si>
  <si>
    <t>11/24/2020</t>
  </si>
  <si>
    <t>$218.49</t>
  </si>
  <si>
    <t>$176.90</t>
  </si>
  <si>
    <t>11/23/2020</t>
  </si>
  <si>
    <t>$211.53</t>
  </si>
  <si>
    <t>$174.78</t>
  </si>
  <si>
    <t>11/20/2020</t>
  </si>
  <si>
    <t>$199.62</t>
  </si>
  <si>
    <t>$172.23</t>
  </si>
  <si>
    <t>11/19/2020</t>
  </si>
  <si>
    <t>$205.67</t>
  </si>
  <si>
    <t>$172.90</t>
  </si>
  <si>
    <t>11/18/2020</t>
  </si>
  <si>
    <t>$203.30</t>
  </si>
  <si>
    <t>$172.74</t>
  </si>
  <si>
    <t>11/17/2020</t>
  </si>
  <si>
    <t>$210.05</t>
  </si>
  <si>
    <t>$171.91</t>
  </si>
  <si>
    <t>11/16/2020</t>
  </si>
  <si>
    <t>$202.40</t>
  </si>
  <si>
    <t>$173.19</t>
  </si>
  <si>
    <t>11/13/2020</t>
  </si>
  <si>
    <t>$187.11</t>
  </si>
  <si>
    <t>$171.71</t>
  </si>
  <si>
    <t>$176.72</t>
  </si>
  <si>
    <t>$169.13</t>
  </si>
  <si>
    <t>$169.46</t>
  </si>
  <si>
    <t>$188.69</t>
  </si>
  <si>
    <t>$172.30</t>
  </si>
  <si>
    <t>$179.36</t>
  </si>
  <si>
    <t>$170.82</t>
  </si>
  <si>
    <t>$157.74</t>
  </si>
  <si>
    <t>$161.29</t>
  </si>
  <si>
    <t>$157.09</t>
  </si>
  <si>
    <t>$163.09</t>
  </si>
  <si>
    <t>$151.63</t>
  </si>
  <si>
    <t>$155.23</t>
  </si>
  <si>
    <t>$153.65</t>
  </si>
  <si>
    <t>$167.69</t>
  </si>
  <si>
    <t>$148.60</t>
  </si>
  <si>
    <t>$163.27</t>
  </si>
  <si>
    <t>10/30/2020</t>
  </si>
  <si>
    <t>$144.39</t>
  </si>
  <si>
    <t>$157.05</t>
  </si>
  <si>
    <t>10/29/2020</t>
  </si>
  <si>
    <t>$148.29</t>
  </si>
  <si>
    <t>$154.67</t>
  </si>
  <si>
    <t>10/28/2020</t>
  </si>
  <si>
    <t>$148.14</t>
  </si>
  <si>
    <t>$151.16</t>
  </si>
  <si>
    <t>10/27/2020</t>
  </si>
  <si>
    <t>$155.24</t>
  </si>
  <si>
    <t>$157.91</t>
  </si>
  <si>
    <t>10/26/2020</t>
  </si>
  <si>
    <t>$160.83</t>
  </si>
  <si>
    <t>$163.20</t>
  </si>
  <si>
    <t>10/23/2020</t>
  </si>
  <si>
    <t>$167.36</t>
  </si>
  <si>
    <t>$168.59</t>
  </si>
  <si>
    <t>10/22/2020</t>
  </si>
  <si>
    <t>$169.66</t>
  </si>
  <si>
    <t>10/21/2020</t>
  </si>
  <si>
    <t>$163.86</t>
  </si>
  <si>
    <t>$167.40</t>
  </si>
  <si>
    <t>10/20/2020</t>
  </si>
  <si>
    <t>$167.24</t>
  </si>
  <si>
    <t>$168.99</t>
  </si>
  <si>
    <t>10/19/2020</t>
  </si>
  <si>
    <t>$167.11</t>
  </si>
  <si>
    <t>$167.53</t>
  </si>
  <si>
    <t>10/16/2020</t>
  </si>
  <si>
    <t>$167.35</t>
  </si>
  <si>
    <t>$168.75</t>
  </si>
  <si>
    <t>10/15/2020</t>
  </si>
  <si>
    <t>10/14/2020</t>
  </si>
  <si>
    <t>$163.24</t>
  </si>
  <si>
    <t>$163.61</t>
  </si>
  <si>
    <t>10/13/2020</t>
  </si>
  <si>
    <t>$162.14</t>
  </si>
  <si>
    <t>$162.12</t>
  </si>
  <si>
    <t>$162.61</t>
  </si>
  <si>
    <t>$167.33</t>
  </si>
  <si>
    <t>$158.94</t>
  </si>
  <si>
    <t>$168.00</t>
  </si>
  <si>
    <t>$156.66</t>
  </si>
  <si>
    <t>$164.61</t>
  </si>
  <si>
    <t>$154.77</t>
  </si>
  <si>
    <t>$159.54</t>
  </si>
  <si>
    <t>$151.53</t>
  </si>
  <si>
    <t>$171.20</t>
  </si>
  <si>
    <t>$153.49</t>
  </si>
  <si>
    <t>$168.08</t>
  </si>
  <si>
    <t>$149.94</t>
  </si>
  <si>
    <t>$167.86</t>
  </si>
  <si>
    <t>$146.71</t>
  </si>
  <si>
    <t>09/30/2020</t>
  </si>
  <si>
    <t>$165.26</t>
  </si>
  <si>
    <t>$149.15</t>
  </si>
  <si>
    <t>09/29/2020</t>
  </si>
  <si>
    <t>09/28/2020</t>
  </si>
  <si>
    <t>$166.08</t>
  </si>
  <si>
    <t>$147.68</t>
  </si>
  <si>
    <t>09/25/2020</t>
  </si>
  <si>
    <t>$156.03</t>
  </si>
  <si>
    <t>$145.91</t>
  </si>
  <si>
    <t>09/24/2020</t>
  </si>
  <si>
    <t>$146.05</t>
  </si>
  <si>
    <t>$145.14</t>
  </si>
  <si>
    <t>09/23/2020</t>
  </si>
  <si>
    <t>$151.18</t>
  </si>
  <si>
    <t>$144.38</t>
  </si>
  <si>
    <t>09/22/2020</t>
  </si>
  <si>
    <t>$156.80</t>
  </si>
  <si>
    <t>09/21/2020</t>
  </si>
  <si>
    <t>$156.35</t>
  </si>
  <si>
    <t>$145.33</t>
  </si>
  <si>
    <t>09/18/2020</t>
  </si>
  <si>
    <t>$161.14</t>
  </si>
  <si>
    <t>09/17/2020</t>
  </si>
  <si>
    <t>$153.87</t>
  </si>
  <si>
    <t>09/16/2020</t>
  </si>
  <si>
    <t>$167.46</t>
  </si>
  <si>
    <t>$151.11</t>
  </si>
  <si>
    <t>09/15/2020</t>
  </si>
  <si>
    <t>$163.49</t>
  </si>
  <si>
    <t>09/14/2020</t>
  </si>
  <si>
    <t>$165.35</t>
  </si>
  <si>
    <t>$153.51</t>
  </si>
  <si>
    <t>$160.23</t>
  </si>
  <si>
    <t>$153.83</t>
  </si>
  <si>
    <t>$157.69</t>
  </si>
  <si>
    <t>$149.86</t>
  </si>
  <si>
    <t>$160.78</t>
  </si>
  <si>
    <t>$152.69</t>
  </si>
  <si>
    <t>$161.08</t>
  </si>
  <si>
    <t>$148.52</t>
  </si>
  <si>
    <t>$171.05</t>
  </si>
  <si>
    <t>$148.18</t>
  </si>
  <si>
    <t>$168.77</t>
  </si>
  <si>
    <t>$146.76</t>
  </si>
  <si>
    <t>$149.27</t>
  </si>
  <si>
    <t>$172.10</t>
  </si>
  <si>
    <t>08/31/2020</t>
  </si>
  <si>
    <t>$171.82</t>
  </si>
  <si>
    <t>$142.31</t>
  </si>
  <si>
    <t>08/28/2020</t>
  </si>
  <si>
    <t>$175.80</t>
  </si>
  <si>
    <t>$143.63</t>
  </si>
  <si>
    <t>08/27/2020</t>
  </si>
  <si>
    <t>$174.20</t>
  </si>
  <si>
    <t>$143.37</t>
  </si>
  <si>
    <t>08/26/2020</t>
  </si>
  <si>
    <t>$171.90</t>
  </si>
  <si>
    <t>$141.83</t>
  </si>
  <si>
    <t>08/25/2020</t>
  </si>
  <si>
    <t>$174.73</t>
  </si>
  <si>
    <t>$141.15</t>
  </si>
  <si>
    <t>08/24/2020</t>
  </si>
  <si>
    <t>$178.27</t>
  </si>
  <si>
    <t>$141.68</t>
  </si>
  <si>
    <t>08/21/2020</t>
  </si>
  <si>
    <t>$167.50</t>
  </si>
  <si>
    <t>$138.43</t>
  </si>
  <si>
    <t>08/20/2020</t>
  </si>
  <si>
    <t>$169.58</t>
  </si>
  <si>
    <t>$137.48</t>
  </si>
  <si>
    <t>08/19/2020</t>
  </si>
  <si>
    <t>$169.27</t>
  </si>
  <si>
    <t>$138.02</t>
  </si>
  <si>
    <t>08/18/2020</t>
  </si>
  <si>
    <t>$138.37</t>
  </si>
  <si>
    <t>08/17/2020</t>
  </si>
  <si>
    <t>$172.01</t>
  </si>
  <si>
    <t>08/14/2020</t>
  </si>
  <si>
    <t>$178.08</t>
  </si>
  <si>
    <t>$139.96</t>
  </si>
  <si>
    <t>08/13/2020</t>
  </si>
  <si>
    <t>$140.67</t>
  </si>
  <si>
    <t>$175.44</t>
  </si>
  <si>
    <t>$142.57</t>
  </si>
  <si>
    <t>$180.13</t>
  </si>
  <si>
    <t>$142.53</t>
  </si>
  <si>
    <t>$179.41</t>
  </si>
  <si>
    <t>$142.02</t>
  </si>
  <si>
    <t>$170.02</t>
  </si>
  <si>
    <t>$134.92</t>
  </si>
  <si>
    <t>$172.20</t>
  </si>
  <si>
    <t>$134.39</t>
  </si>
  <si>
    <t>$174.28</t>
  </si>
  <si>
    <t>$134.97</t>
  </si>
  <si>
    <t>$165.07</t>
  </si>
  <si>
    <t>$131.52</t>
  </si>
  <si>
    <t>$162.27</t>
  </si>
  <si>
    <t>$131.78</t>
  </si>
  <si>
    <t>07/31/2020</t>
  </si>
  <si>
    <t>$158.00</t>
  </si>
  <si>
    <t>$132.88</t>
  </si>
  <si>
    <t>07/30/2020</t>
  </si>
  <si>
    <t>$161.95</t>
  </si>
  <si>
    <t>$136.73</t>
  </si>
  <si>
    <t>07/29/2020</t>
  </si>
  <si>
    <t>$166.01</t>
  </si>
  <si>
    <t>$140.53</t>
  </si>
  <si>
    <t>07/28/2020</t>
  </si>
  <si>
    <t>$170.84</t>
  </si>
  <si>
    <t>$138.03</t>
  </si>
  <si>
    <t>07/27/2020</t>
  </si>
  <si>
    <t>$139.89</t>
  </si>
  <si>
    <t>07/24/2020</t>
  </si>
  <si>
    <t>$137.58</t>
  </si>
  <si>
    <t>07/23/2020</t>
  </si>
  <si>
    <t>$176.45</t>
  </si>
  <si>
    <t>$136.60</t>
  </si>
  <si>
    <t>07/22/2020</t>
  </si>
  <si>
    <t>$136.98</t>
  </si>
  <si>
    <t>07/21/2020</t>
  </si>
  <si>
    <t>$178.63</t>
  </si>
  <si>
    <t>$135.87</t>
  </si>
  <si>
    <t>07/20/2020</t>
  </si>
  <si>
    <t>$174.42</t>
  </si>
  <si>
    <t>$134.63</t>
  </si>
  <si>
    <t>07/17/2020</t>
  </si>
  <si>
    <t>$175.66</t>
  </si>
  <si>
    <t>$136.90</t>
  </si>
  <si>
    <t>07/16/2020</t>
  </si>
  <si>
    <t>$178.70</t>
  </si>
  <si>
    <t>$138.56</t>
  </si>
  <si>
    <t>07/15/2020</t>
  </si>
  <si>
    <t>$187.94</t>
  </si>
  <si>
    <t>$138.36</t>
  </si>
  <si>
    <t>07/14/2020</t>
  </si>
  <si>
    <t>$179.96</t>
  </si>
  <si>
    <t>$136.88</t>
  </si>
  <si>
    <t>07/13/2020</t>
  </si>
  <si>
    <t>$175.65</t>
  </si>
  <si>
    <t>$130.57</t>
  </si>
  <si>
    <t>$128.01</t>
  </si>
  <si>
    <t>$173.28</t>
  </si>
  <si>
    <t>$125.73</t>
  </si>
  <si>
    <t>$180.08</t>
  </si>
  <si>
    <t>$128.13</t>
  </si>
  <si>
    <t>$187.91</t>
  </si>
  <si>
    <t>$129.43</t>
  </si>
  <si>
    <t>$180.81</t>
  </si>
  <si>
    <t>$127.72</t>
  </si>
  <si>
    <t>$180.32</t>
  </si>
  <si>
    <t>$126.06</t>
  </si>
  <si>
    <t>06/30/2020</t>
  </si>
  <si>
    <t>$183.30</t>
  </si>
  <si>
    <t>$126.50</t>
  </si>
  <si>
    <t>06/29/2020</t>
  </si>
  <si>
    <t>$194.49</t>
  </si>
  <si>
    <t>$125.25</t>
  </si>
  <si>
    <t>06/26/2020</t>
  </si>
  <si>
    <t>$170.01</t>
  </si>
  <si>
    <t>$122.39</t>
  </si>
  <si>
    <t>06/25/2020</t>
  </si>
  <si>
    <t>$174.88</t>
  </si>
  <si>
    <t>$124.71</t>
  </si>
  <si>
    <t>06/24/2020</t>
  </si>
  <si>
    <t>$176.69</t>
  </si>
  <si>
    <t>06/23/2020</t>
  </si>
  <si>
    <t>$187.88</t>
  </si>
  <si>
    <t>$126.25</t>
  </si>
  <si>
    <t>06/22/2020</t>
  </si>
  <si>
    <t>$188.52</t>
  </si>
  <si>
    <t>$125.79</t>
  </si>
  <si>
    <t>06/19/2020</t>
  </si>
  <si>
    <t>$187.02</t>
  </si>
  <si>
    <t>$127.46</t>
  </si>
  <si>
    <t>06/18/2020</t>
  </si>
  <si>
    <t>$192.29</t>
  </si>
  <si>
    <t>$127.59</t>
  </si>
  <si>
    <t>06/17/2020</t>
  </si>
  <si>
    <t>$192.54</t>
  </si>
  <si>
    <t>$128.23</t>
  </si>
  <si>
    <t>06/16/2020</t>
  </si>
  <si>
    <t>$197.77</t>
  </si>
  <si>
    <t>$130.11</t>
  </si>
  <si>
    <t>06/15/2020</t>
  </si>
  <si>
    <t>$190.94</t>
  </si>
  <si>
    <t>$123.61</t>
  </si>
  <si>
    <t>$189.51</t>
  </si>
  <si>
    <t>$123.15</t>
  </si>
  <si>
    <t>$170.00</t>
  </si>
  <si>
    <t>$121.55</t>
  </si>
  <si>
    <t>$132.44</t>
  </si>
  <si>
    <t>$216.74</t>
  </si>
  <si>
    <t>$134.19</t>
  </si>
  <si>
    <t>$230.50</t>
  </si>
  <si>
    <t>$137.72</t>
  </si>
  <si>
    <t>$135.12</t>
  </si>
  <si>
    <t>$184.30</t>
  </si>
  <si>
    <t>$128.96</t>
  </si>
  <si>
    <t>$173.16</t>
  </si>
  <si>
    <t>$127.09</t>
  </si>
  <si>
    <t>$153.31</t>
  </si>
  <si>
    <t>$123.32</t>
  </si>
  <si>
    <t>$151.39</t>
  </si>
  <si>
    <t>$120.50</t>
  </si>
  <si>
    <t>05/29/2020</t>
  </si>
  <si>
    <t>$145.85</t>
  </si>
  <si>
    <t>$120.13</t>
  </si>
  <si>
    <t>05/28/2020</t>
  </si>
  <si>
    <t>$149.82</t>
  </si>
  <si>
    <t>$120.74</t>
  </si>
  <si>
    <t>05/27/2020</t>
  </si>
  <si>
    <t>$149.52</t>
  </si>
  <si>
    <t>$122.42</t>
  </si>
  <si>
    <t>05/26/2020</t>
  </si>
  <si>
    <t>$144.73</t>
  </si>
  <si>
    <t>$117.41</t>
  </si>
  <si>
    <t>05/22/2020</t>
  </si>
  <si>
    <t>$137.53</t>
  </si>
  <si>
    <t>$112.47</t>
  </si>
  <si>
    <t>05/21/2020</t>
  </si>
  <si>
    <t>$139.00</t>
  </si>
  <si>
    <t>$114.06</t>
  </si>
  <si>
    <t>05/20/2020</t>
  </si>
  <si>
    <t>$133.32</t>
  </si>
  <si>
    <t>$115.69</t>
  </si>
  <si>
    <t>05/19/2020</t>
  </si>
  <si>
    <t>$130.44</t>
  </si>
  <si>
    <t>$112.08</t>
  </si>
  <si>
    <t>05/18/2020</t>
  </si>
  <si>
    <t>$135.44</t>
  </si>
  <si>
    <t>$115.02</t>
  </si>
  <si>
    <t>05/15/2020</t>
  </si>
  <si>
    <t>$120.00</t>
  </si>
  <si>
    <t>$107.92</t>
  </si>
  <si>
    <t>05/14/2020</t>
  </si>
  <si>
    <t>$122.52</t>
  </si>
  <si>
    <t>$106.19</t>
  </si>
  <si>
    <t>05/13/2020</t>
  </si>
  <si>
    <t>$121.50</t>
  </si>
  <si>
    <t>$104.48</t>
  </si>
  <si>
    <t>$125.22</t>
  </si>
  <si>
    <t>$105.00</t>
  </si>
  <si>
    <t>$128.91</t>
  </si>
  <si>
    <t>$108.61</t>
  </si>
  <si>
    <t>$112.11</t>
  </si>
  <si>
    <t>$128.65</t>
  </si>
  <si>
    <t>$107.29</t>
  </si>
  <si>
    <t>$121.86</t>
  </si>
  <si>
    <t>$107.67</t>
  </si>
  <si>
    <t>$125.40</t>
  </si>
  <si>
    <t>$108.91</t>
  </si>
  <si>
    <t>$131.46</t>
  </si>
  <si>
    <t>$107.72</t>
  </si>
  <si>
    <t>$133.37</t>
  </si>
  <si>
    <t>$110.88</t>
  </si>
  <si>
    <t>04/30/2020</t>
  </si>
  <si>
    <t>$141.02</t>
  </si>
  <si>
    <t>$116.38</t>
  </si>
  <si>
    <t>04/29/2020</t>
  </si>
  <si>
    <t>$120.06</t>
  </si>
  <si>
    <t>04/28/2020</t>
  </si>
  <si>
    <t>$131.30</t>
  </si>
  <si>
    <t>$115.46</t>
  </si>
  <si>
    <t>04/27/2020</t>
  </si>
  <si>
    <t>$128.68</t>
  </si>
  <si>
    <t>$115.20</t>
  </si>
  <si>
    <t>04/24/2020</t>
  </si>
  <si>
    <t>$128.98</t>
  </si>
  <si>
    <t>$114.04</t>
  </si>
  <si>
    <t>04/23/2020</t>
  </si>
  <si>
    <t>$137.74</t>
  </si>
  <si>
    <t>$112.91</t>
  </si>
  <si>
    <t>04/22/2020</t>
  </si>
  <si>
    <t>$110.64</t>
  </si>
  <si>
    <t>04/21/2020</t>
  </si>
  <si>
    <t>$136.33</t>
  </si>
  <si>
    <t>$109.85</t>
  </si>
  <si>
    <t>04/20/2020</t>
  </si>
  <si>
    <t>$143.61</t>
  </si>
  <si>
    <t>$114.60</t>
  </si>
  <si>
    <t>04/17/2020</t>
  </si>
  <si>
    <t>$154.00</t>
  </si>
  <si>
    <t>$116.30</t>
  </si>
  <si>
    <t>04/16/2020</t>
  </si>
  <si>
    <t>$134.24</t>
  </si>
  <si>
    <t>$113.22</t>
  </si>
  <si>
    <t>04/15/2020</t>
  </si>
  <si>
    <t>$145.98</t>
  </si>
  <si>
    <t>$111.53</t>
  </si>
  <si>
    <t>04/14/2020</t>
  </si>
  <si>
    <t>$141.00</t>
  </si>
  <si>
    <t>$116.48</t>
  </si>
  <si>
    <t>04/13/2020</t>
  </si>
  <si>
    <t>$147.33</t>
  </si>
  <si>
    <t>$114.14</t>
  </si>
  <si>
    <t>$151.84</t>
  </si>
  <si>
    <t>$125.03</t>
  </si>
  <si>
    <t>$146.87</t>
  </si>
  <si>
    <t>$127.40</t>
  </si>
  <si>
    <t>$141.58</t>
  </si>
  <si>
    <t>$121.92</t>
  </si>
  <si>
    <t>$148.77</t>
  </si>
  <si>
    <t>$120.43</t>
  </si>
  <si>
    <t>$124.52</t>
  </si>
  <si>
    <t>$114.67</t>
  </si>
  <si>
    <t>$123.27</t>
  </si>
  <si>
    <t>$116.74</t>
  </si>
  <si>
    <t>$130.70</t>
  </si>
  <si>
    <t>$111.35</t>
  </si>
  <si>
    <t>03/31/2020</t>
  </si>
  <si>
    <t>$149.14</t>
  </si>
  <si>
    <t>$116.04</t>
  </si>
  <si>
    <t>03/30/2020</t>
  </si>
  <si>
    <t>$152.28</t>
  </si>
  <si>
    <t>$111.71</t>
  </si>
  <si>
    <t>03/27/2020</t>
  </si>
  <si>
    <t>$162.00</t>
  </si>
  <si>
    <t>$105.44</t>
  </si>
  <si>
    <t>03/26/2020</t>
  </si>
  <si>
    <t>$180.55</t>
  </si>
  <si>
    <t>$110.50</t>
  </si>
  <si>
    <t>03/25/2020</t>
  </si>
  <si>
    <t>$158.73</t>
  </si>
  <si>
    <t>$104.67</t>
  </si>
  <si>
    <t>03/24/2020</t>
  </si>
  <si>
    <t>$127.68</t>
  </si>
  <si>
    <t>$101.34</t>
  </si>
  <si>
    <t>03/23/2020</t>
  </si>
  <si>
    <t>$105.62</t>
  </si>
  <si>
    <t>$91.85</t>
  </si>
  <si>
    <t>03/20/2020</t>
  </si>
  <si>
    <t>$95.01</t>
  </si>
  <si>
    <t>$95.50</t>
  </si>
  <si>
    <t>03/19/2020</t>
  </si>
  <si>
    <t>$97.71</t>
  </si>
  <si>
    <t>$103.01</t>
  </si>
  <si>
    <t>03/18/2020</t>
  </si>
  <si>
    <t>$101.89</t>
  </si>
  <si>
    <t>$100.12</t>
  </si>
  <si>
    <t>03/17/2020</t>
  </si>
  <si>
    <t>$124.14</t>
  </si>
  <si>
    <t>$100.20</t>
  </si>
  <si>
    <t>03/16/2020</t>
  </si>
  <si>
    <t>$129.61</t>
  </si>
  <si>
    <t>$93.41</t>
  </si>
  <si>
    <t>03/13/2020</t>
  </si>
  <si>
    <t>$170.20</t>
  </si>
  <si>
    <t>$99.64</t>
  </si>
  <si>
    <t>$154.84</t>
  </si>
  <si>
    <t>$92.26</t>
  </si>
  <si>
    <t>$189.08</t>
  </si>
  <si>
    <t>$100.69</t>
  </si>
  <si>
    <t>$231.01</t>
  </si>
  <si>
    <t>$106.49</t>
  </si>
  <si>
    <t>$227.17</t>
  </si>
  <si>
    <t>$104.07</t>
  </si>
  <si>
    <t>$262.33</t>
  </si>
  <si>
    <t>$121.41</t>
  </si>
  <si>
    <t>$260.37</t>
  </si>
  <si>
    <t>$121.97</t>
  </si>
  <si>
    <t>$283.12</t>
  </si>
  <si>
    <t>$280.62</t>
  </si>
  <si>
    <t>$124.38</t>
  </si>
  <si>
    <t>$289.27</t>
  </si>
  <si>
    <t>$127.60</t>
  </si>
  <si>
    <t>02/28/2020</t>
  </si>
  <si>
    <t>$275.11</t>
  </si>
  <si>
    <t>$124.24</t>
  </si>
  <si>
    <t>02/27/2020</t>
  </si>
  <si>
    <t>$287.76</t>
  </si>
  <si>
    <t>02/26/2020</t>
  </si>
  <si>
    <t>$305.59</t>
  </si>
  <si>
    <t>$128.25</t>
  </si>
  <si>
    <t>02/25/2020</t>
  </si>
  <si>
    <t>$304.14</t>
  </si>
  <si>
    <t>$129.00</t>
  </si>
  <si>
    <t>02/24/2020</t>
  </si>
  <si>
    <t>$317.90</t>
  </si>
  <si>
    <t>$132.17</t>
  </si>
  <si>
    <t>02/21/2020</t>
  </si>
  <si>
    <t>$330.38</t>
  </si>
  <si>
    <t>$137.21</t>
  </si>
  <si>
    <t>02/20/2020</t>
  </si>
  <si>
    <t>$336.28</t>
  </si>
  <si>
    <t>$136.93</t>
  </si>
  <si>
    <t>02/19/2020</t>
  </si>
  <si>
    <t>$338.30</t>
  </si>
  <si>
    <t>$136.86</t>
  </si>
  <si>
    <t>02/18/2020</t>
  </si>
  <si>
    <t>$338.88</t>
  </si>
  <si>
    <t>$136.58</t>
  </si>
  <si>
    <t>02/14/2020</t>
  </si>
  <si>
    <t>$340.49</t>
  </si>
  <si>
    <t>$137.99</t>
  </si>
  <si>
    <t>02/13/2020</t>
  </si>
  <si>
    <t>$342.82</t>
  </si>
  <si>
    <t>$139.72</t>
  </si>
  <si>
    <t>$347.45</t>
  </si>
  <si>
    <t>$139.59</t>
  </si>
  <si>
    <t>$344.42</t>
  </si>
  <si>
    <t>$136.19</t>
  </si>
  <si>
    <t>$344.67</t>
  </si>
  <si>
    <t>$134.32</t>
  </si>
  <si>
    <t>$341.43</t>
  </si>
  <si>
    <t>$137.25</t>
  </si>
  <si>
    <t>$329.55</t>
  </si>
  <si>
    <t>$137.44</t>
  </si>
  <si>
    <t>$317.94</t>
  </si>
  <si>
    <t>$316.00</t>
  </si>
  <si>
    <t>$129.77</t>
  </si>
  <si>
    <t>01/31/2020</t>
  </si>
  <si>
    <t>$318.27</t>
  </si>
  <si>
    <t>$131.35</t>
  </si>
  <si>
    <t>01/30/2020</t>
  </si>
  <si>
    <t>$323.30</t>
  </si>
  <si>
    <t>$135.37</t>
  </si>
  <si>
    <t>01/29/2020</t>
  </si>
  <si>
    <t>$322.02</t>
  </si>
  <si>
    <t>$135.78</t>
  </si>
  <si>
    <t>01/28/2020</t>
  </si>
  <si>
    <t>$316.56</t>
  </si>
  <si>
    <t>$136.74</t>
  </si>
  <si>
    <t>01/27/2020</t>
  </si>
  <si>
    <t>$316.60</t>
  </si>
  <si>
    <t>$135.73</t>
  </si>
  <si>
    <t>01/24/2020</t>
  </si>
  <si>
    <t>$323.05</t>
  </si>
  <si>
    <t>$140.38</t>
  </si>
  <si>
    <t>01/23/2020</t>
  </si>
  <si>
    <t>$317.79</t>
  </si>
  <si>
    <t>$142.75</t>
  </si>
  <si>
    <t>01/22/2020</t>
  </si>
  <si>
    <t>$309.00</t>
  </si>
  <si>
    <t>$142.63</t>
  </si>
  <si>
    <t>01/21/2020</t>
  </si>
  <si>
    <t>$313.37</t>
  </si>
  <si>
    <t>01/17/2020</t>
  </si>
  <si>
    <t>$324.15</t>
  </si>
  <si>
    <t>$147.78</t>
  </si>
  <si>
    <t>01/16/2020</t>
  </si>
  <si>
    <t>$332.00</t>
  </si>
  <si>
    <t>$147.87</t>
  </si>
  <si>
    <t>01/15/2020</t>
  </si>
  <si>
    <t>$329.80</t>
  </si>
  <si>
    <t>$145.57</t>
  </si>
  <si>
    <t>01/14/2020</t>
  </si>
  <si>
    <t>$332.35</t>
  </si>
  <si>
    <t>$146.68</t>
  </si>
  <si>
    <t>01/13/2020</t>
  </si>
  <si>
    <t>$330.22</t>
  </si>
  <si>
    <t>$146.82</t>
  </si>
  <si>
    <t>$329.92</t>
  </si>
  <si>
    <t>$146.13</t>
  </si>
  <si>
    <t>$336.34</t>
  </si>
  <si>
    <t>$331.37</t>
  </si>
  <si>
    <t>$337.28</t>
  </si>
  <si>
    <t>$146.38</t>
  </si>
  <si>
    <t>$333.74</t>
  </si>
  <si>
    <t>$148.34</t>
  </si>
  <si>
    <t>$332.76</t>
  </si>
  <si>
    <t>$148.44</t>
  </si>
  <si>
    <t>$333.32</t>
  </si>
  <si>
    <t>$150.53</t>
  </si>
  <si>
    <t>12/31/2019</t>
  </si>
  <si>
    <t>$325.76</t>
  </si>
  <si>
    <t>12/30/2019</t>
  </si>
  <si>
    <t>$326.40</t>
  </si>
  <si>
    <t>$147.52</t>
  </si>
  <si>
    <t>12/27/2019</t>
  </si>
  <si>
    <t>$330.14</t>
  </si>
  <si>
    <t>$148.28</t>
  </si>
  <si>
    <t>12/26/2019</t>
  </si>
  <si>
    <t>$148.22</t>
  </si>
  <si>
    <t>12/24/2019</t>
  </si>
  <si>
    <t>$333.00</t>
  </si>
  <si>
    <t>$147.48</t>
  </si>
  <si>
    <t>12/23/2019</t>
  </si>
  <si>
    <t>$337.55</t>
  </si>
  <si>
    <t>$148.50</t>
  </si>
  <si>
    <t>12/20/2019</t>
  </si>
  <si>
    <t>$328.00</t>
  </si>
  <si>
    <t>$147.57</t>
  </si>
  <si>
    <t>12/19/2019</t>
  </si>
  <si>
    <t>$333.50</t>
  </si>
  <si>
    <t>$145.02</t>
  </si>
  <si>
    <t>12/18/2019</t>
  </si>
  <si>
    <t>$330.68</t>
  </si>
  <si>
    <t>$147.12</t>
  </si>
  <si>
    <t>12/17/2019</t>
  </si>
  <si>
    <t>$327.00</t>
  </si>
  <si>
    <t>$146.37</t>
  </si>
  <si>
    <t>12/16/2019</t>
  </si>
  <si>
    <t>$145.36</t>
  </si>
  <si>
    <t>12/13/2019</t>
  </si>
  <si>
    <t>$341.67</t>
  </si>
  <si>
    <t>$145.53</t>
  </si>
  <si>
    <t>$346.29</t>
  </si>
  <si>
    <t>$146.78</t>
  </si>
  <si>
    <t>$350.00</t>
  </si>
  <si>
    <t>$144.00</t>
  </si>
  <si>
    <t>$347.90</t>
  </si>
  <si>
    <t>$142.87</t>
  </si>
  <si>
    <t>$351.21</t>
  </si>
  <si>
    <t>$142.83</t>
  </si>
  <si>
    <t>$354.09</t>
  </si>
  <si>
    <t>$142.72</t>
  </si>
  <si>
    <t>$345.68</t>
  </si>
  <si>
    <t>$141.05</t>
  </si>
  <si>
    <t>$348.84</t>
  </si>
  <si>
    <t>$140.12</t>
  </si>
  <si>
    <t>$352.08</t>
  </si>
  <si>
    <t>$140.06</t>
  </si>
  <si>
    <t>$355.18</t>
  </si>
  <si>
    <t>$142.96</t>
  </si>
  <si>
    <t>11/29/2019</t>
  </si>
  <si>
    <t>$366.18</t>
  </si>
  <si>
    <t>11/27/2019</t>
  </si>
  <si>
    <t>$368.00</t>
  </si>
  <si>
    <t>$145.69</t>
  </si>
  <si>
    <t>11/26/2019</t>
  </si>
  <si>
    <t>$373.51</t>
  </si>
  <si>
    <t>$146.09</t>
  </si>
  <si>
    <t>11/25/2019</t>
  </si>
  <si>
    <t>$373.13</t>
  </si>
  <si>
    <t>$146.42</t>
  </si>
  <si>
    <t>11/22/2019</t>
  </si>
  <si>
    <t>$371.34</t>
  </si>
  <si>
    <t>$143.88</t>
  </si>
  <si>
    <t>11/21/2019</t>
  </si>
  <si>
    <t>$366.44</t>
  </si>
  <si>
    <t>$143.36</t>
  </si>
  <si>
    <t>11/20/2019</t>
  </si>
  <si>
    <t>$370.91</t>
  </si>
  <si>
    <t>$141.52</t>
  </si>
  <si>
    <t>11/19/2019</t>
  </si>
  <si>
    <t>$367.00</t>
  </si>
  <si>
    <t>$143.18</t>
  </si>
  <si>
    <t>11/18/2019</t>
  </si>
  <si>
    <t>$369.46</t>
  </si>
  <si>
    <t>$143.59</t>
  </si>
  <si>
    <t>11/15/2019</t>
  </si>
  <si>
    <t>$371.68</t>
  </si>
  <si>
    <t>$145.31</t>
  </si>
  <si>
    <t>11/14/2019</t>
  </si>
  <si>
    <t>$367.44</t>
  </si>
  <si>
    <t>$143.44</t>
  </si>
  <si>
    <t>11/13/2019</t>
  </si>
  <si>
    <t>$362.50</t>
  </si>
  <si>
    <t>$144.49</t>
  </si>
  <si>
    <t>$362.88</t>
  </si>
  <si>
    <t>$146.34</t>
  </si>
  <si>
    <t>$366.96</t>
  </si>
  <si>
    <t>$148.00</t>
  </si>
  <si>
    <t>$351.00</t>
  </si>
  <si>
    <t>$148.16</t>
  </si>
  <si>
    <t>$357.31</t>
  </si>
  <si>
    <t>$147.01</t>
  </si>
  <si>
    <t>$354.19</t>
  </si>
  <si>
    <t>$145.49</t>
  </si>
  <si>
    <t>$358.29</t>
  </si>
  <si>
    <t>$351.09</t>
  </si>
  <si>
    <t>$146.92</t>
  </si>
  <si>
    <t>$345.19</t>
  </si>
  <si>
    <t>10/31/2019</t>
  </si>
  <si>
    <t>$339.91</t>
  </si>
  <si>
    <t>$137.80</t>
  </si>
  <si>
    <t>10/30/2019</t>
  </si>
  <si>
    <t>$346.06</t>
  </si>
  <si>
    <t>$140.34</t>
  </si>
  <si>
    <t>10/29/2019</t>
  </si>
  <si>
    <t>$348.93</t>
  </si>
  <si>
    <t>$141.33</t>
  </si>
  <si>
    <t>10/28/2019</t>
  </si>
  <si>
    <t>$340.88</t>
  </si>
  <si>
    <t>10/25/2019</t>
  </si>
  <si>
    <t>$339.83</t>
  </si>
  <si>
    <t>$139.73</t>
  </si>
  <si>
    <t>10/24/2019</t>
  </si>
  <si>
    <t>$344.55</t>
  </si>
  <si>
    <t>$133.85</t>
  </si>
  <si>
    <t>10/23/2019</t>
  </si>
  <si>
    <t>$340.50</t>
  </si>
  <si>
    <t>$135.34</t>
  </si>
  <si>
    <t>10/22/2019</t>
  </si>
  <si>
    <t>$337.00</t>
  </si>
  <si>
    <t>$133.69</t>
  </si>
  <si>
    <t>10/21/2019</t>
  </si>
  <si>
    <t>$331.06</t>
  </si>
  <si>
    <t>10/18/2019</t>
  </si>
  <si>
    <t>$344.00</t>
  </si>
  <si>
    <t>$130.71</t>
  </si>
  <si>
    <t>10/17/2019</t>
  </si>
  <si>
    <t>$369.06</t>
  </si>
  <si>
    <t>$132.07</t>
  </si>
  <si>
    <t>10/16/2019</t>
  </si>
  <si>
    <t>$372.43</t>
  </si>
  <si>
    <t>$130.19</t>
  </si>
  <si>
    <t>10/15/2019</t>
  </si>
  <si>
    <t>$370.96</t>
  </si>
  <si>
    <t>$131.03</t>
  </si>
  <si>
    <t>10/14/2019</t>
  </si>
  <si>
    <t>$373.18</t>
  </si>
  <si>
    <t>$128.38</t>
  </si>
  <si>
    <t>$374.92</t>
  </si>
  <si>
    <t>$128.40</t>
  </si>
  <si>
    <t>$371.00</t>
  </si>
  <si>
    <t>$122.69</t>
  </si>
  <si>
    <t>$374.96</t>
  </si>
  <si>
    <t>$119.44</t>
  </si>
  <si>
    <t>$374.10</t>
  </si>
  <si>
    <t>$117.97</t>
  </si>
  <si>
    <t>$376.54</t>
  </si>
  <si>
    <t>$120.25</t>
  </si>
  <si>
    <t>$375.70</t>
  </si>
  <si>
    <t>$121.04</t>
  </si>
  <si>
    <t>$120.04</t>
  </si>
  <si>
    <t>$367.36</t>
  </si>
  <si>
    <t>$119.96</t>
  </si>
  <si>
    <t>$374.94</t>
  </si>
  <si>
    <t>$122.37</t>
  </si>
  <si>
    <t>09/30/2019</t>
  </si>
  <si>
    <t>$380.47</t>
  </si>
  <si>
    <t>$126.31</t>
  </si>
  <si>
    <t>09/27/2019</t>
  </si>
  <si>
    <t>$382.86</t>
  </si>
  <si>
    <t>$126.59</t>
  </si>
  <si>
    <t>09/26/2019</t>
  </si>
  <si>
    <t>$386.89</t>
  </si>
  <si>
    <t>$126.39</t>
  </si>
  <si>
    <t>09/25/2019</t>
  </si>
  <si>
    <t>$386.20</t>
  </si>
  <si>
    <t>$126.61</t>
  </si>
  <si>
    <t>09/24/2019</t>
  </si>
  <si>
    <t>$381.65</t>
  </si>
  <si>
    <t>$125.99</t>
  </si>
  <si>
    <t>09/23/2019</t>
  </si>
  <si>
    <t>$377.03</t>
  </si>
  <si>
    <t>$128.42</t>
  </si>
  <si>
    <t>09/20/2019</t>
  </si>
  <si>
    <t>$379.39</t>
  </si>
  <si>
    <t>$128.16</t>
  </si>
  <si>
    <t>09/19/2019</t>
  </si>
  <si>
    <t>$384.44</t>
  </si>
  <si>
    <t>$130.12</t>
  </si>
  <si>
    <t>09/18/2019</t>
  </si>
  <si>
    <t>$386.41</t>
  </si>
  <si>
    <t>$131.07</t>
  </si>
  <si>
    <t>09/17/2019</t>
  </si>
  <si>
    <t>$384.20</t>
  </si>
  <si>
    <t>09/16/2019</t>
  </si>
  <si>
    <t>$378.85</t>
  </si>
  <si>
    <t>09/13/2019</t>
  </si>
  <si>
    <t>$379.76</t>
  </si>
  <si>
    <t>$133.78</t>
  </si>
  <si>
    <t>$375.63</t>
  </si>
  <si>
    <t>$131.75</t>
  </si>
  <si>
    <t>$382.94</t>
  </si>
  <si>
    <t>$133.09</t>
  </si>
  <si>
    <t>$369.49</t>
  </si>
  <si>
    <t>$130.29</t>
  </si>
  <si>
    <t>$358.78</t>
  </si>
  <si>
    <t>$127.25</t>
  </si>
  <si>
    <t>$363.00</t>
  </si>
  <si>
    <t>$122.70</t>
  </si>
  <si>
    <t>$360.30</t>
  </si>
  <si>
    <t>$122.99</t>
  </si>
  <si>
    <t>$356.53</t>
  </si>
  <si>
    <t>$119.10</t>
  </si>
  <si>
    <t>$354.42</t>
  </si>
  <si>
    <t>$117.03</t>
  </si>
  <si>
    <t>08/30/2019</t>
  </si>
  <si>
    <t>$364.09</t>
  </si>
  <si>
    <t>$119.00</t>
  </si>
  <si>
    <t>08/29/2019</t>
  </si>
  <si>
    <t>$362.74</t>
  </si>
  <si>
    <t>$117.77</t>
  </si>
  <si>
    <t>08/28/2019</t>
  </si>
  <si>
    <t>$359.97</t>
  </si>
  <si>
    <t>$114.86</t>
  </si>
  <si>
    <t>08/27/2019</t>
  </si>
  <si>
    <t>$354.73</t>
  </si>
  <si>
    <t>$113.38</t>
  </si>
  <si>
    <t>08/26/2019</t>
  </si>
  <si>
    <t>$359.04</t>
  </si>
  <si>
    <t>$114.42</t>
  </si>
  <si>
    <t>08/23/2019</t>
  </si>
  <si>
    <t>$356.01</t>
  </si>
  <si>
    <t>08/22/2019</t>
  </si>
  <si>
    <t>$354.41</t>
  </si>
  <si>
    <t>$117.89</t>
  </si>
  <si>
    <t>08/21/2019</t>
  </si>
  <si>
    <t>$339.99</t>
  </si>
  <si>
    <t>$117.68</t>
  </si>
  <si>
    <t>08/20/2019</t>
  </si>
  <si>
    <t>$331.75</t>
  </si>
  <si>
    <t>$116.67</t>
  </si>
  <si>
    <t>08/19/2019</t>
  </si>
  <si>
    <t>$333.78</t>
  </si>
  <si>
    <t>$117.36</t>
  </si>
  <si>
    <t>08/16/2019</t>
  </si>
  <si>
    <t>$330.45</t>
  </si>
  <si>
    <t>$116.43</t>
  </si>
  <si>
    <t>08/15/2019</t>
  </si>
  <si>
    <t>$115.25</t>
  </si>
  <si>
    <t>08/14/2019</t>
  </si>
  <si>
    <t>$320.42</t>
  </si>
  <si>
    <t>$115.21</t>
  </si>
  <si>
    <t>08/13/2019</t>
  </si>
  <si>
    <t>$332.86</t>
  </si>
  <si>
    <t>$119.01</t>
  </si>
  <si>
    <t>$332.94</t>
  </si>
  <si>
    <t>$116.72</t>
  </si>
  <si>
    <t>$119.38</t>
  </si>
  <si>
    <t>$336.35</t>
  </si>
  <si>
    <t>$122.02</t>
  </si>
  <si>
    <t>$331.38</t>
  </si>
  <si>
    <t>$120.78</t>
  </si>
  <si>
    <t>$332.45</t>
  </si>
  <si>
    <t>$122.08</t>
  </si>
  <si>
    <t>$121.65</t>
  </si>
  <si>
    <t>$339.56</t>
  </si>
  <si>
    <t>$124.54</t>
  </si>
  <si>
    <t>$334.29</t>
  </si>
  <si>
    <t>$126.79</t>
  </si>
  <si>
    <t>07/31/2019</t>
  </si>
  <si>
    <t>$341.18</t>
  </si>
  <si>
    <t>$131.67</t>
  </si>
  <si>
    <t>07/30/2019</t>
  </si>
  <si>
    <t>$347.46</t>
  </si>
  <si>
    <t>07/29/2019</t>
  </si>
  <si>
    <t>$340.21</t>
  </si>
  <si>
    <t>$134.46</t>
  </si>
  <si>
    <t>07/26/2019</t>
  </si>
  <si>
    <t>$132.92</t>
  </si>
  <si>
    <t>07/25/2019</t>
  </si>
  <si>
    <t>$348.09</t>
  </si>
  <si>
    <t>$134.71</t>
  </si>
  <si>
    <t>07/24/2019</t>
  </si>
  <si>
    <t>$361.43</t>
  </si>
  <si>
    <t>$131.91</t>
  </si>
  <si>
    <t>07/23/2019</t>
  </si>
  <si>
    <t>$373.07</t>
  </si>
  <si>
    <t>$138.10</t>
  </si>
  <si>
    <t>07/22/2019</t>
  </si>
  <si>
    <t>$373.42</t>
  </si>
  <si>
    <t>$135.24</t>
  </si>
  <si>
    <t>07/19/2019</t>
  </si>
  <si>
    <t>$377.36</t>
  </si>
  <si>
    <t>$136.23</t>
  </si>
  <si>
    <t>07/18/2019</t>
  </si>
  <si>
    <t>$361.11</t>
  </si>
  <si>
    <t>$134.89</t>
  </si>
  <si>
    <t>07/17/2019</t>
  </si>
  <si>
    <t>$369.52</t>
  </si>
  <si>
    <t>07/16/2019</t>
  </si>
  <si>
    <t>$139.09</t>
  </si>
  <si>
    <t>07/15/2019</t>
  </si>
  <si>
    <t>$361.61</t>
  </si>
  <si>
    <t>$139.64</t>
  </si>
  <si>
    <t>$365.33</t>
  </si>
  <si>
    <t>$359.00</t>
  </si>
  <si>
    <t>$133.96</t>
  </si>
  <si>
    <t>$352.30</t>
  </si>
  <si>
    <t>$132.64</t>
  </si>
  <si>
    <t>$353.09</t>
  </si>
  <si>
    <t>$134.29</t>
  </si>
  <si>
    <t>$351.12</t>
  </si>
  <si>
    <t>$134.84</t>
  </si>
  <si>
    <t>$355.86</t>
  </si>
  <si>
    <t>$135.49</t>
  </si>
  <si>
    <t>$354.47</t>
  </si>
  <si>
    <t>$135.59</t>
  </si>
  <si>
    <t>$354.16</t>
  </si>
  <si>
    <t>$135.85</t>
  </si>
  <si>
    <t>$356.46</t>
  </si>
  <si>
    <t>BA Log Returns</t>
  </si>
  <si>
    <t>CAT Log Returns</t>
  </si>
  <si>
    <r>
      <rPr>
        <b/>
        <sz val="11"/>
        <color theme="1"/>
        <rFont val="Aptos Narrow"/>
      </rPr>
      <t>Exp Return (</t>
    </r>
    <r>
      <rPr>
        <b/>
        <sz val="11"/>
        <color theme="1"/>
        <rFont val="Aptos Narrow"/>
      </rPr>
      <t>μ)</t>
    </r>
  </si>
  <si>
    <r>
      <rPr>
        <b/>
        <sz val="11"/>
        <color theme="1"/>
        <rFont val="Aptos Narrow"/>
      </rPr>
      <t>Std Dev (</t>
    </r>
    <r>
      <rPr>
        <b/>
        <sz val="11"/>
        <color theme="1"/>
        <rFont val="Aptos Narrow"/>
      </rPr>
      <t>σ)</t>
    </r>
  </si>
  <si>
    <t xml:space="preserve">Boeing </t>
  </si>
  <si>
    <r>
      <rPr>
        <b/>
        <sz val="11"/>
        <color theme="1"/>
        <rFont val="Aptos Narrow"/>
      </rPr>
      <t xml:space="preserve">Caterpillar </t>
    </r>
    <r>
      <rPr>
        <b/>
        <sz val="11"/>
        <color theme="1"/>
        <rFont val="Aptos Narrow"/>
      </rPr>
      <t>μ</t>
    </r>
  </si>
  <si>
    <t>Portfolio</t>
  </si>
  <si>
    <t>w1</t>
  </si>
  <si>
    <t>w2</t>
  </si>
  <si>
    <t>Mean Return</t>
  </si>
  <si>
    <t>Standard Deviation</t>
  </si>
  <si>
    <r>
      <rPr>
        <b/>
        <sz val="11"/>
        <color theme="1"/>
        <rFont val="Aptos Narrow"/>
      </rPr>
      <t>Corr Coeff (</t>
    </r>
    <r>
      <rPr>
        <b/>
        <sz val="11"/>
        <color theme="1"/>
        <rFont val="Aptos Narrow"/>
      </rPr>
      <t>ρ)</t>
    </r>
  </si>
  <si>
    <t>w (Boeing)</t>
  </si>
  <si>
    <t>w (Caterpillar)</t>
  </si>
  <si>
    <r>
      <rPr>
        <b/>
        <sz val="11"/>
        <color theme="1"/>
        <rFont val="Aptos Narrow"/>
      </rPr>
      <t>Exp Return (</t>
    </r>
    <r>
      <rPr>
        <b/>
        <sz val="11"/>
        <color theme="1"/>
        <rFont val="Aptos Narrow"/>
      </rPr>
      <t>μ)</t>
    </r>
  </si>
  <si>
    <r>
      <rPr>
        <b/>
        <sz val="11"/>
        <color theme="1"/>
        <rFont val="Aptos Narrow"/>
      </rPr>
      <t>Std Dev (</t>
    </r>
    <r>
      <rPr>
        <b/>
        <sz val="11"/>
        <color theme="1"/>
        <rFont val="Aptos Narrow"/>
      </rPr>
      <t>σ)</t>
    </r>
  </si>
  <si>
    <t>Variance</t>
  </si>
  <si>
    <t>Exp Return</t>
  </si>
  <si>
    <t>Std Deivation</t>
  </si>
  <si>
    <t xml:space="preserve">Part 5: </t>
  </si>
  <si>
    <t>MVP</t>
  </si>
  <si>
    <r>
      <rPr>
        <b/>
        <sz val="11"/>
        <color theme="1"/>
        <rFont val="Aptos Narrow"/>
      </rPr>
      <t xml:space="preserve">Min </t>
    </r>
    <r>
      <rPr>
        <b/>
        <sz val="11"/>
        <color theme="1"/>
        <rFont val="Aptos Narrow"/>
      </rPr>
      <t>σ</t>
    </r>
  </si>
  <si>
    <t>W(Caterpillar)</t>
  </si>
  <si>
    <t>W(Boeng)</t>
  </si>
  <si>
    <t xml:space="preserve">Portfolio </t>
  </si>
  <si>
    <t xml:space="preserve"> Mean Return </t>
  </si>
  <si>
    <t xml:space="preserve"> Standard Deviation</t>
  </si>
  <si>
    <t>---------</t>
  </si>
  <si>
    <t>------------</t>
  </si>
  <si>
    <t>-------------------</t>
  </si>
  <si>
    <t xml:space="preserve"> (160%, -60%) </t>
  </si>
  <si>
    <t xml:space="preserve"> (140%, -40%) </t>
  </si>
  <si>
    <t xml:space="preserve"> (120%, -20%) </t>
  </si>
  <si>
    <t xml:space="preserve"> (100%, 0%) </t>
  </si>
  <si>
    <t xml:space="preserve"> (80%, 20%) </t>
  </si>
  <si>
    <t xml:space="preserve"> (60%, 40%) </t>
  </si>
  <si>
    <t xml:space="preserve"> (40%, 60%) </t>
  </si>
  <si>
    <t xml:space="preserve"> (20%, 80%) </t>
  </si>
  <si>
    <t xml:space="preserve"> (0%, 100%) </t>
  </si>
  <si>
    <t xml:space="preserve"> (-20%, 120%) </t>
  </si>
  <si>
    <t xml:space="preserve"> (-40%, 140%) </t>
  </si>
  <si>
    <t xml:space="preserve"> (-60%, 160%) </t>
  </si>
  <si>
    <r>
      <rPr>
        <b/>
        <sz val="11"/>
        <color theme="1"/>
        <rFont val="Aptos Narrow"/>
      </rPr>
      <t>Exp Return (</t>
    </r>
    <r>
      <rPr>
        <b/>
        <sz val="11"/>
        <color theme="1"/>
        <rFont val="Aptos Narrow"/>
      </rPr>
      <t>μ)</t>
    </r>
  </si>
  <si>
    <r>
      <rPr>
        <b/>
        <sz val="11"/>
        <color theme="1"/>
        <rFont val="Aptos Narrow"/>
      </rPr>
      <t>Std Dev (</t>
    </r>
    <r>
      <rPr>
        <b/>
        <sz val="11"/>
        <color theme="1"/>
        <rFont val="Aptos Narrow"/>
      </rPr>
      <t>σ)</t>
    </r>
  </si>
  <si>
    <r>
      <rPr>
        <b/>
        <sz val="11"/>
        <color theme="1"/>
        <rFont val="Aptos Narrow"/>
      </rPr>
      <t xml:space="preserve">Caterpillar </t>
    </r>
    <r>
      <rPr>
        <b/>
        <sz val="11"/>
        <color theme="1"/>
        <rFont val="Aptos Narrow"/>
      </rPr>
      <t>μ</t>
    </r>
  </si>
  <si>
    <r>
      <rPr>
        <b/>
        <sz val="11"/>
        <color theme="1"/>
        <rFont val="Aptos Narrow"/>
      </rPr>
      <t>Corr Coeff (</t>
    </r>
    <r>
      <rPr>
        <b/>
        <sz val="11"/>
        <color theme="1"/>
        <rFont val="Aptos Narrow"/>
      </rPr>
      <t>ρ)</t>
    </r>
  </si>
  <si>
    <t>Min Std Dev</t>
  </si>
  <si>
    <t>w(Caterpillar)</t>
  </si>
  <si>
    <t>w(Boeing)</t>
  </si>
  <si>
    <t>Boeing Price</t>
  </si>
  <si>
    <t>Daily Returns</t>
  </si>
  <si>
    <t>Caterpillar Price</t>
  </si>
  <si>
    <t>Closing</t>
  </si>
  <si>
    <t>Log Returns</t>
  </si>
  <si>
    <t>Date US10YTB</t>
  </si>
  <si>
    <t>Rf-LT COMPOSITE (&gt;10 Yrs) (%)</t>
  </si>
  <si>
    <t>Rf</t>
  </si>
  <si>
    <t>Rf Daily</t>
  </si>
  <si>
    <t>*Source</t>
  </si>
  <si>
    <t>07/23/19</t>
  </si>
  <si>
    <t>07/22/19</t>
  </si>
  <si>
    <t>07/19/19</t>
  </si>
  <si>
    <t>07/18/19</t>
  </si>
  <si>
    <t>07/17/19</t>
  </si>
  <si>
    <t>07/16/19</t>
  </si>
  <si>
    <t>07/15/19</t>
  </si>
  <si>
    <t>Summary Statistics</t>
  </si>
  <si>
    <t>Portfolio Weights</t>
  </si>
  <si>
    <t>Portfolio Stats</t>
  </si>
  <si>
    <t>Capital Allocation Line</t>
  </si>
  <si>
    <t>Boeing</t>
  </si>
  <si>
    <t>Caterpillar</t>
  </si>
  <si>
    <t>Returns</t>
  </si>
  <si>
    <t>Std Dev</t>
  </si>
  <si>
    <t>Sharpe Ratio</t>
  </si>
  <si>
    <t>Weight</t>
  </si>
  <si>
    <t>Return</t>
  </si>
  <si>
    <t>St Dev</t>
  </si>
  <si>
    <t>Mean</t>
  </si>
  <si>
    <t>Correlation</t>
  </si>
  <si>
    <t>Risk Free Rate</t>
  </si>
  <si>
    <t>Optimal Portfolio</t>
  </si>
  <si>
    <t>k</t>
  </si>
  <si>
    <t>Weights</t>
  </si>
  <si>
    <t>Risk free asset(x)</t>
  </si>
  <si>
    <t>Asset A + Asset B(1-x)</t>
  </si>
  <si>
    <r>
      <rPr>
        <b/>
        <sz val="11"/>
        <color theme="1"/>
        <rFont val="Aptos Narrow"/>
      </rPr>
      <t>Portfolio return r</t>
    </r>
    <r>
      <rPr>
        <b/>
        <vertAlign val="subscript"/>
        <sz val="11"/>
        <color theme="1"/>
        <rFont val="Aptos Narrow"/>
      </rPr>
      <t>p</t>
    </r>
  </si>
  <si>
    <r>
      <rPr>
        <b/>
        <sz val="11"/>
        <color theme="1"/>
        <rFont val="Aptos Narrow"/>
      </rPr>
      <t xml:space="preserve">Portfolio Variance </t>
    </r>
    <r>
      <rPr>
        <b/>
        <sz val="12"/>
        <color theme="1"/>
        <rFont val="Calibri"/>
      </rPr>
      <t>σ</t>
    </r>
    <r>
      <rPr>
        <b/>
        <vertAlign val="subscript"/>
        <sz val="12"/>
        <color theme="1"/>
        <rFont val="Calibri"/>
      </rPr>
      <t>p</t>
    </r>
    <r>
      <rPr>
        <b/>
        <vertAlign val="superscript"/>
        <sz val="12"/>
        <color theme="1"/>
        <rFont val="Calibri"/>
      </rPr>
      <t>2</t>
    </r>
    <r>
      <rPr>
        <b/>
        <sz val="12"/>
        <color theme="1"/>
        <rFont val="Calibri"/>
      </rPr>
      <t xml:space="preserve">
</t>
    </r>
  </si>
  <si>
    <t>Utility
(Portfolio return) - (k*portfolio variance)</t>
  </si>
  <si>
    <t>We know that :</t>
  </si>
  <si>
    <t>U = (Portfolio return)-(k*Portfolio variance)</t>
  </si>
  <si>
    <t>k is the risk aversion</t>
  </si>
  <si>
    <t>Let weight of risk free asset be 'x'</t>
  </si>
  <si>
    <t>Let weight of risky asset be 'y'</t>
  </si>
  <si>
    <r>
      <rPr>
        <sz val="11"/>
        <color theme="1"/>
        <rFont val="Aptos Narrow"/>
      </rPr>
      <t>U= (w</t>
    </r>
    <r>
      <rPr>
        <vertAlign val="subscript"/>
        <sz val="11"/>
        <color theme="1"/>
        <rFont val="Aptos Narrow"/>
      </rPr>
      <t>f</t>
    </r>
    <r>
      <rPr>
        <sz val="11"/>
        <color theme="1"/>
        <rFont val="Aptos Narrow"/>
      </rPr>
      <t>*r</t>
    </r>
    <r>
      <rPr>
        <vertAlign val="subscript"/>
        <sz val="11"/>
        <color theme="1"/>
        <rFont val="Aptos Narrow"/>
      </rPr>
      <t>f</t>
    </r>
    <r>
      <rPr>
        <sz val="11"/>
        <color theme="1"/>
        <rFont val="Aptos Narrow"/>
      </rPr>
      <t>+(1-w</t>
    </r>
    <r>
      <rPr>
        <vertAlign val="subscript"/>
        <sz val="11"/>
        <color theme="1"/>
        <rFont val="Aptos Narrow"/>
      </rPr>
      <t>f</t>
    </r>
    <r>
      <rPr>
        <sz val="11"/>
        <color theme="1"/>
        <rFont val="Aptos Narrow"/>
      </rPr>
      <t>)*r</t>
    </r>
    <r>
      <rPr>
        <vertAlign val="subscript"/>
        <sz val="11"/>
        <color theme="1"/>
        <rFont val="Aptos Narrow"/>
      </rPr>
      <t>m</t>
    </r>
    <r>
      <rPr>
        <sz val="11"/>
        <color theme="1"/>
        <rFont val="Aptos Narrow"/>
      </rPr>
      <t>)-k*((1-w</t>
    </r>
    <r>
      <rPr>
        <vertAlign val="subscript"/>
        <sz val="11"/>
        <color theme="1"/>
        <rFont val="Aptos Narrow"/>
      </rPr>
      <t>f</t>
    </r>
    <r>
      <rPr>
        <sz val="11"/>
        <color theme="1"/>
        <rFont val="Aptos Narrow"/>
      </rPr>
      <t>)*σ</t>
    </r>
    <r>
      <rPr>
        <vertAlign val="subscript"/>
        <sz val="11"/>
        <color theme="1"/>
        <rFont val="Aptos Narrow"/>
      </rPr>
      <t>m</t>
    </r>
    <r>
      <rPr>
        <vertAlign val="superscript"/>
        <sz val="11"/>
        <color theme="1"/>
        <rFont val="Aptos Narrow"/>
      </rPr>
      <t>2</t>
    </r>
  </si>
  <si>
    <r>
      <rPr>
        <sz val="11"/>
        <color theme="1"/>
        <rFont val="Aptos Narrow"/>
      </rPr>
      <t>r</t>
    </r>
    <r>
      <rPr>
        <vertAlign val="subscript"/>
        <sz val="11"/>
        <color theme="1"/>
        <rFont val="Aptos Narrow"/>
      </rPr>
      <t>f</t>
    </r>
    <r>
      <rPr>
        <sz val="11"/>
        <color theme="1"/>
        <rFont val="Aptos Narrow"/>
      </rPr>
      <t xml:space="preserve"> is the return of the risk free asset</t>
    </r>
  </si>
  <si>
    <r>
      <rPr>
        <sz val="11"/>
        <color theme="1"/>
        <rFont val="Aptos Narrow"/>
      </rPr>
      <t>r</t>
    </r>
    <r>
      <rPr>
        <vertAlign val="subscript"/>
        <sz val="11"/>
        <color theme="1"/>
        <rFont val="Aptos Narrow"/>
      </rPr>
      <t>m</t>
    </r>
    <r>
      <rPr>
        <sz val="11"/>
        <color theme="1"/>
        <rFont val="Aptos Narrow"/>
      </rPr>
      <t xml:space="preserve"> is the expected return of the risky portfolio(consisting Stock A &amp; Stock B)</t>
    </r>
  </si>
  <si>
    <r>
      <rPr>
        <sz val="11"/>
        <color theme="1"/>
        <rFont val="Aptos Narrow"/>
      </rPr>
      <t>w</t>
    </r>
    <r>
      <rPr>
        <vertAlign val="subscript"/>
        <sz val="11"/>
        <color theme="1"/>
        <rFont val="Aptos Narrow"/>
      </rPr>
      <t>f</t>
    </r>
    <r>
      <rPr>
        <sz val="11"/>
        <color theme="1"/>
        <rFont val="Aptos Narrow"/>
      </rPr>
      <t xml:space="preserve"> is the weight of the risk free asset</t>
    </r>
  </si>
  <si>
    <t>k is the coefficient of risk aversion,</t>
  </si>
  <si>
    <r>
      <rPr>
        <sz val="11"/>
        <color theme="1"/>
        <rFont val="Aptos Narrow"/>
      </rPr>
      <t>As k increases, w</t>
    </r>
    <r>
      <rPr>
        <vertAlign val="subscript"/>
        <sz val="11"/>
        <color theme="1"/>
        <rFont val="Aptos Narrow"/>
      </rPr>
      <t>f</t>
    </r>
    <r>
      <rPr>
        <sz val="11"/>
        <color theme="1"/>
        <rFont val="Aptos Narrow"/>
      </rPr>
      <t xml:space="preserve"> increases, meaning more weight is given to the risk free asset</t>
    </r>
  </si>
  <si>
    <t>The weight of the Stock A and Stock B in the portfolio decrease as k increases, reflecting the investor's preference for lower risk</t>
  </si>
  <si>
    <t>That is the higher the k (risk aversion) the leaset are the portfolio returns and vice versa)</t>
  </si>
  <si>
    <t>Portfolio Returns, Portfolio Variance and the Utility Function are directly proportional where as K(risk aversion) is inversly proportional</t>
  </si>
  <si>
    <t>U= 0.0001097x + 0.00146y - k(y^2*(0.0289)^2)</t>
  </si>
  <si>
    <t>Wee know that x+y=1</t>
  </si>
  <si>
    <t>So,</t>
  </si>
  <si>
    <t>U= 0.01097x + 0.00146*(1-x) - k((1-x)^2*(0.0289)^2)</t>
  </si>
  <si>
    <t>In order to maximize the function we differentiate the function and equating it to 0</t>
  </si>
  <si>
    <t>We get,</t>
  </si>
  <si>
    <t xml:space="preserve">1-x= 0.00951/(0.00167)k </t>
  </si>
  <si>
    <t>Therefore the weight of the risky asset is 1-(1-x)= x</t>
  </si>
  <si>
    <t>And x here gives us the rate of risk free asset</t>
  </si>
  <si>
    <t>Dates</t>
  </si>
  <si>
    <t>Rm-S&amp;P PX_LAST</t>
  </si>
  <si>
    <t>Rm</t>
  </si>
  <si>
    <t>Rf (annual)</t>
  </si>
  <si>
    <t>Rf (daily)</t>
  </si>
  <si>
    <t>MARKET RISK PREMIUM (Rm-Rf)</t>
  </si>
  <si>
    <t>S&amp;P PX_LAST= Rm</t>
  </si>
  <si>
    <t>LT COMPOSITE (&gt;10 Yrs)(%)</t>
  </si>
  <si>
    <t>R(BA)</t>
  </si>
  <si>
    <t>R(CAT)</t>
  </si>
  <si>
    <t>R(BA)-Rf</t>
  </si>
  <si>
    <t>R(CAT)-Rf</t>
  </si>
  <si>
    <t>SUMMARY OUTPUT OF BOEING</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</si>
  <si>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</si>
  <si>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</si>
  <si>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</si>
  <si>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</si>
  <si>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</si>
  <si>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</si>
  <si>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</si>
  <si>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</si>
  <si>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</si>
  <si>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</si>
  <si>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</si>
  <si>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</si>
  <si>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</si>
  <si>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</si>
  <si>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</si>
  <si>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</si>
  <si>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</si>
  <si>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</si>
  <si>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</si>
  <si>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</si>
  <si>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</si>
  <si>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</si>
  <si>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</si>
  <si>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SUMMARY OUTPUT OF CATERPILLAR</t>
  </si>
  <si>
    <t>Interpretation</t>
  </si>
  <si>
    <t xml:space="preserve">The beta is a measure of how volatile an asset is as compared to the market. It signifies the sensitivty of the asset to movement in the market. </t>
  </si>
  <si>
    <t xml:space="preserve">The beta of both stocks are positive, which means that they move in line with the market. That is, an increase in the market would result in an increase in the stock prices as well. </t>
  </si>
  <si>
    <t>They are less than 1 however, which indicates that they are less volatile than the market. They are defensive and have smaller fluctuations in price as compared to to the market.</t>
  </si>
  <si>
    <t>The beta on the Boeing stock is higher than that of Caterpillar, which indicates greater sensitivity to the market.</t>
  </si>
  <si>
    <t>An increase in the market will provide higher returns on the Boeing stock than Caterpilar, but a fall in the market would lead to higher losses.</t>
  </si>
  <si>
    <t xml:space="preserve">Both stocks are defensive and can be added to a portfolio as a hedging tool. For a risk averse investor, Caterpillar is the more viable investment as it is more stable as compared to Boeing stock. </t>
  </si>
  <si>
    <t>BOEING</t>
  </si>
  <si>
    <t>CATERPILLAR</t>
  </si>
  <si>
    <t>Rf%</t>
  </si>
  <si>
    <t>Rf (Annual)</t>
  </si>
  <si>
    <t>9th July 2024</t>
  </si>
  <si>
    <t>24th July 2024</t>
  </si>
  <si>
    <t>31st July 2024</t>
  </si>
  <si>
    <t>CAPM= Rf + Beta(Rm-Rf)</t>
  </si>
  <si>
    <t>Realised Market Risk Premium</t>
  </si>
  <si>
    <t>Rm-Rf</t>
  </si>
  <si>
    <t>Stock</t>
  </si>
  <si>
    <t>Beta</t>
  </si>
  <si>
    <t>Expected R(i)= CAPM</t>
  </si>
  <si>
    <t>Realised R(i)</t>
  </si>
  <si>
    <t>Jensons Alpha</t>
  </si>
  <si>
    <t>The realised/actual returns plots below the SML for both 9th and 24th July. This signifies that the stocks underpeformed against the expected return on these two days.</t>
  </si>
  <si>
    <t>This is further proved by the negative Jenson's alpha calculated on both days.</t>
  </si>
  <si>
    <t>A negative alpha signifies that the stock in the market is yielding less than what is expected, which implies that both stocks are overvalued.</t>
  </si>
  <si>
    <t>The realised return on 31st July plots above the SML which indicates that the stocks are undervalued.</t>
  </si>
  <si>
    <t>A positive Jensons alpha signifies that the asset has outperformed the expected returns, which implies that the stocks are undervalued.</t>
  </si>
  <si>
    <t>Comparing the alphas across the two stocks, we can infer that the stock with a larger positiveJenson alpha has outperformed it's expectation more than the other stock, and a stock with a smaller negative alpha has underperformed at a smaller percentage than the other stock.</t>
  </si>
  <si>
    <t>That is, Caterpillar has provided better risk-adjusted returns on 9th and 24th July, given the stock has lower negative Jensons alpha on both days.</t>
  </si>
  <si>
    <t>On 31st July, Boeing has a higher positive alpha which implies that it has provided better risk-adjusted return.</t>
  </si>
  <si>
    <t>This is inline with the interpretation on q8) beta, that Caterpillar would be an attractive investment for a risk averse investor where the losses on unexpected risks are lower compared to Boeing, but also the gains are also smaller in comparision.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</si>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</sst>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d/m/yyyy"/>
    <numFmt numFmtId="165" formatCode="0.000%"/>
    <numFmt numFmtId="166" formatCode="0.000"/>
    <numFmt numFmtId="167" formatCode="0.0000%"/>
    <numFmt numFmtId="168" formatCode="dd\-mmm\-yyyy"/>
    <numFmt numFmtId="169" formatCode="#,##0.00;\-#,##0.00;#,##0.00;&quot;--&quot;"/>
    <numFmt numFmtId="170" formatCode="0.0000"/>
    <numFmt numFmtId="171" formatCode="0.0000000"/>
    <numFmt numFmtId="172" formatCode="0.00000"/>
    <numFmt numFmtId="173" formatCode="0.000000%"/>
    <numFmt numFmtId="174" formatCode="0.0000000000"/>
    <numFmt numFmtId="175" formatCode="0.00000%"/>
    <numFmt numFmtId="176" formatCode="0.000000"/>
  </numFmts>
  <fonts count="38">
    <font>
      <sz val="11"/>
      <color theme="1"/>
      <name val="Aptos Narrow"/>
      <scheme val="minor"/>
    </font>
    <font>
      <sz val="10"/>
      <color theme="1"/>
      <name val="Arial"/>
    </font>
    <font>
      <sz val="12"/>
      <color theme="1"/>
      <name val="Aptos Narrow"/>
    </font>
    <font>
      <sz val="12"/>
      <color theme="1"/>
      <name val="Arial"/>
    </font>
    <font>
      <sz val="11"/>
      <color theme="1"/>
      <name val="Aptos Narrow"/>
    </font>
    <font>
      <b/>
      <sz val="11"/>
      <color theme="1"/>
      <name val="Aptos Narrow"/>
    </font>
    <font>
      <sz val="11"/>
      <color theme="1"/>
      <name val="Arial"/>
    </font>
    <font>
      <b/>
      <sz val="14"/>
      <color theme="1"/>
      <name val="Aptos Narrow"/>
    </font>
    <font>
      <b/>
      <sz val="12"/>
      <color theme="1"/>
      <name val="Aptos Narrow"/>
    </font>
    <font>
      <sz val="10"/>
      <color theme="1"/>
      <name val="Aptos Narrow"/>
    </font>
    <font>
      <sz val="11"/>
      <color theme="1"/>
      <name val="Arial"/>
    </font>
    <font>
      <sz val="11"/>
      <color theme="1"/>
      <name val="Aptos Narrow"/>
      <scheme val="minor"/>
    </font>
    <font>
      <b/>
      <sz val="11"/>
      <color theme="1"/>
      <name val="Arial"/>
    </font>
    <font>
      <b/>
      <sz val="11"/>
      <color theme="1"/>
      <name val="Aptos Narrow"/>
      <scheme val="minor"/>
    </font>
    <font>
      <u/>
      <sz val="12"/>
      <color theme="10"/>
      <name val="Aptos Narrow"/>
    </font>
    <font>
      <sz val="11"/>
      <name val="Aptos Narrow"/>
    </font>
    <font>
      <sz val="11"/>
      <color rgb="FF000000"/>
      <name val="Aptos Narrow"/>
    </font>
    <font>
      <sz val="12"/>
      <color theme="1"/>
      <name val="Helvetica Neue"/>
    </font>
    <font>
      <sz val="12"/>
      <color rgb="FFFF0000"/>
      <name val="Aptos Narrow"/>
    </font>
    <font>
      <i/>
      <sz val="12"/>
      <color theme="1"/>
      <name val="Aptos Narrow"/>
    </font>
    <font>
      <sz val="12"/>
      <color rgb="FF1B1B1B"/>
      <name val="Aptos Narrow"/>
    </font>
    <font>
      <u/>
      <sz val="12"/>
      <color theme="10"/>
      <name val="Aptos Narrow"/>
    </font>
    <font>
      <b/>
      <vertAlign val="subscript"/>
      <sz val="11"/>
      <color theme="1"/>
      <name val="Aptos Narrow"/>
    </font>
    <font>
      <b/>
      <sz val="12"/>
      <color theme="1"/>
      <name val="Calibri"/>
    </font>
    <font>
      <b/>
      <vertAlign val="subscript"/>
      <sz val="12"/>
      <color theme="1"/>
      <name val="Calibri"/>
    </font>
    <font>
      <b/>
      <vertAlign val="superscript"/>
      <sz val="12"/>
      <color theme="1"/>
      <name val="Calibri"/>
    </font>
    <font>
      <vertAlign val="subscript"/>
      <sz val="11"/>
      <color theme="1"/>
      <name val="Aptos Narrow"/>
    </font>
    <font>
      <vertAlign val="superscript"/>
      <sz val="11"/>
      <color theme="1"/>
      <name val="Aptos Narrow"/>
    </font>
    <font>
      <sz val="11"/>
      <color theme="1"/>
      <name val="Calibri"/>
      <family val="2"/>
    </font>
    <font>
      <b/>
      <sz val="10"/>
      <color rgb="FF000000"/>
      <name val="Calibri"/>
      <family val="2"/>
    </font>
    <font>
      <b/>
      <sz val="11"/>
      <color rgb="FF000000"/>
      <name val="Calibri"/>
      <family val="2"/>
    </font>
    <font>
      <sz val="10"/>
      <color rgb="FF000000"/>
      <name val="Calibri"/>
      <family val="2"/>
    </font>
    <font>
      <b/>
      <sz val="12"/>
      <color rgb="FF000000"/>
      <name val="Aptos Narrow"/>
      <family val="2"/>
    </font>
    <font>
      <sz val="12"/>
      <color rgb="FF000000"/>
      <name val="Aptos Narrow"/>
      <family val="2"/>
    </font>
    <font>
      <u/>
      <sz val="12"/>
      <color rgb="FF0563C1"/>
      <name val="Aptos Narrow"/>
      <family val="2"/>
    </font>
    <font>
      <b/>
      <sz val="11"/>
      <color theme="1"/>
      <name val="Aptos Narrow"/>
      <family val="2"/>
    </font>
    <font>
      <b/>
      <sz val="11"/>
      <color theme="0"/>
      <name val="Aptos Narrow"/>
      <family val="2"/>
    </font>
    <font>
      <b/>
      <sz val="11"/>
      <color theme="1"/>
      <name val="Calibri"/>
      <family val="2"/>
    </font>
  </fonts>
  <fills count="17">
    <fill>
      <patternFill patternType="none"/>
    </fill>
    <fill>
      <patternFill patternType="gray125"/>
    </fill>
    <fill>
      <patternFill patternType="solid">
        <fgColor rgb="FFF6C6AC"/>
        <bgColor rgb="FFF6C6AC"/>
      </patternFill>
    </fill>
    <fill>
      <patternFill patternType="solid">
        <fgColor theme="0"/>
        <bgColor theme="0"/>
      </patternFill>
    </fill>
    <fill>
      <patternFill patternType="solid">
        <fgColor rgb="FF47D45A"/>
        <bgColor rgb="FF47D45A"/>
      </patternFill>
    </fill>
    <fill>
      <patternFill patternType="solid">
        <fgColor rgb="FF45B0E1"/>
        <bgColor rgb="FF45B0E1"/>
      </patternFill>
    </fill>
    <fill>
      <patternFill patternType="solid">
        <fgColor rgb="FF0070C0"/>
        <bgColor rgb="FF0070C0"/>
      </patternFill>
    </fill>
    <fill>
      <patternFill patternType="solid">
        <fgColor rgb="FF00B0F0"/>
        <bgColor rgb="FF00B0F0"/>
      </patternFill>
    </fill>
    <fill>
      <patternFill patternType="solid">
        <fgColor rgb="FFFF0000"/>
        <bgColor rgb="FFFF0000"/>
      </patternFill>
    </fill>
    <fill>
      <patternFill patternType="solid">
        <fgColor rgb="FFD76DCC"/>
        <bgColor rgb="FFD76DCC"/>
      </patternFill>
    </fill>
    <fill>
      <patternFill patternType="solid">
        <fgColor rgb="FFD5A6BD"/>
        <bgColor rgb="FFD5A6BD"/>
      </patternFill>
    </fill>
    <fill>
      <patternFill patternType="solid">
        <fgColor rgb="FFFFC000"/>
        <bgColor rgb="FFFFC000"/>
      </patternFill>
    </fill>
    <fill>
      <patternFill patternType="solid">
        <fgColor rgb="FF8ED873"/>
        <bgColor rgb="FF8ED873"/>
      </patternFill>
    </fill>
    <fill>
      <patternFill patternType="solid">
        <fgColor rgb="FFE49EDD"/>
        <bgColor rgb="FFE49EDD"/>
      </patternFill>
    </fill>
    <fill>
      <patternFill patternType="solid">
        <fgColor rgb="FFFFFF00"/>
        <bgColor rgb="FFFFFF00"/>
      </patternFill>
    </fill>
    <fill>
      <patternFill patternType="solid">
        <fgColor rgb="FFFFFF00"/>
        <bgColor indexed="64"/>
      </patternFill>
    </fill>
    <fill>
      <patternFill patternType="solid">
        <fgColor theme="4"/>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rgb="FF000000"/>
      </top>
      <bottom style="thin">
        <color rgb="FF000000"/>
      </bottom>
      <diagonal/>
    </border>
    <border>
      <left/>
      <right/>
      <top/>
      <bottom style="medium">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9">
    <xf numFmtId="0" fontId="0" fillId="0" borderId="0" xfId="0"/>
    <xf numFmtId="0" fontId="1" fillId="0" borderId="1" xfId="0" applyFont="1" applyBorder="1"/>
    <xf numFmtId="0" fontId="2" fillId="0" borderId="1" xfId="0" applyFont="1" applyBorder="1"/>
    <xf numFmtId="0" fontId="2" fillId="0" borderId="0" xfId="0" applyFont="1"/>
    <xf numFmtId="0" fontId="1" fillId="0" borderId="1" xfId="0" applyFont="1" applyBorder="1" applyAlignment="1">
      <alignment horizontal="right"/>
    </xf>
    <xf numFmtId="164" fontId="1" fillId="0" borderId="1" xfId="0" applyNumberFormat="1" applyFont="1" applyBorder="1"/>
    <xf numFmtId="0" fontId="3" fillId="0" borderId="1" xfId="0" applyFont="1" applyBorder="1"/>
    <xf numFmtId="11" fontId="1" fillId="0" borderId="1" xfId="0" applyNumberFormat="1" applyFont="1" applyBorder="1" applyAlignment="1">
      <alignment horizontal="right"/>
    </xf>
    <xf numFmtId="0" fontId="4" fillId="0" borderId="0" xfId="0" applyFont="1"/>
    <xf numFmtId="0" fontId="5" fillId="2" borderId="1" xfId="0" applyFont="1" applyFill="1" applyBorder="1"/>
    <xf numFmtId="0" fontId="5" fillId="3" borderId="2" xfId="0" applyFont="1" applyFill="1" applyBorder="1"/>
    <xf numFmtId="0" fontId="5" fillId="4" borderId="2" xfId="0" applyFont="1" applyFill="1" applyBorder="1"/>
    <xf numFmtId="10" fontId="6" fillId="0" borderId="1" xfId="0" applyNumberFormat="1" applyFont="1" applyBorder="1"/>
    <xf numFmtId="0" fontId="5" fillId="5" borderId="2" xfId="0" applyFont="1" applyFill="1" applyBorder="1"/>
    <xf numFmtId="0" fontId="4" fillId="6" borderId="2" xfId="0" applyFont="1" applyFill="1" applyBorder="1"/>
    <xf numFmtId="9" fontId="4" fillId="0" borderId="0" xfId="0" applyNumberFormat="1" applyFont="1"/>
    <xf numFmtId="10" fontId="4" fillId="0" borderId="0" xfId="0" applyNumberFormat="1" applyFont="1"/>
    <xf numFmtId="0" fontId="5" fillId="7" borderId="2" xfId="0" applyFont="1" applyFill="1" applyBorder="1"/>
    <xf numFmtId="0" fontId="5" fillId="2" borderId="3" xfId="0" applyFont="1" applyFill="1" applyBorder="1"/>
    <xf numFmtId="9" fontId="4" fillId="0" borderId="1" xfId="0" applyNumberFormat="1" applyFont="1" applyBorder="1"/>
    <xf numFmtId="165" fontId="4" fillId="0" borderId="1" xfId="0" applyNumberFormat="1" applyFont="1" applyBorder="1"/>
    <xf numFmtId="0" fontId="5" fillId="0" borderId="0" xfId="0" applyFont="1"/>
    <xf numFmtId="0" fontId="7" fillId="0" borderId="1" xfId="0" applyFont="1" applyBorder="1"/>
    <xf numFmtId="0" fontId="8" fillId="0" borderId="1" xfId="0" applyFont="1" applyBorder="1"/>
    <xf numFmtId="0" fontId="8" fillId="8" borderId="1" xfId="0" applyFont="1" applyFill="1" applyBorder="1"/>
    <xf numFmtId="0" fontId="5" fillId="9" borderId="1" xfId="0" applyFont="1" applyFill="1" applyBorder="1"/>
    <xf numFmtId="0" fontId="8" fillId="7" borderId="1" xfId="0" applyFont="1" applyFill="1" applyBorder="1"/>
    <xf numFmtId="10" fontId="8" fillId="7" borderId="1" xfId="0" applyNumberFormat="1" applyFont="1" applyFill="1" applyBorder="1"/>
    <xf numFmtId="165" fontId="5" fillId="0" borderId="1" xfId="0" applyNumberFormat="1" applyFont="1" applyBorder="1"/>
    <xf numFmtId="10" fontId="5" fillId="0" borderId="1" xfId="0" applyNumberFormat="1" applyFont="1" applyBorder="1"/>
    <xf numFmtId="0" fontId="8" fillId="4" borderId="1" xfId="0" applyFont="1" applyFill="1" applyBorder="1"/>
    <xf numFmtId="10" fontId="8" fillId="4" borderId="1" xfId="0" applyNumberFormat="1" applyFont="1" applyFill="1" applyBorder="1"/>
    <xf numFmtId="0" fontId="4" fillId="0" borderId="1" xfId="0" applyFont="1" applyBorder="1"/>
    <xf numFmtId="0" fontId="9" fillId="0" borderId="0" xfId="0" applyFont="1"/>
    <xf numFmtId="10" fontId="4" fillId="0" borderId="1" xfId="0" applyNumberFormat="1" applyFont="1" applyBorder="1"/>
    <xf numFmtId="0" fontId="10" fillId="0" borderId="1" xfId="0" applyFont="1" applyBorder="1"/>
    <xf numFmtId="0" fontId="11" fillId="0" borderId="1" xfId="0" applyFont="1" applyBorder="1"/>
    <xf numFmtId="0" fontId="10" fillId="10" borderId="1" xfId="0" applyFont="1" applyFill="1" applyBorder="1"/>
    <xf numFmtId="0" fontId="12" fillId="0" borderId="1" xfId="0" applyFont="1" applyBorder="1"/>
    <xf numFmtId="166" fontId="11" fillId="0" borderId="1" xfId="0" applyNumberFormat="1" applyFont="1" applyBorder="1"/>
    <xf numFmtId="167" fontId="13" fillId="10" borderId="1" xfId="0" applyNumberFormat="1" applyFont="1" applyFill="1" applyBorder="1"/>
    <xf numFmtId="165" fontId="12" fillId="0" borderId="1" xfId="0" applyNumberFormat="1" applyFont="1" applyBorder="1"/>
    <xf numFmtId="0" fontId="2" fillId="0" borderId="1" xfId="0" applyFont="1" applyBorder="1" applyAlignment="1">
      <alignment horizontal="center" vertical="center"/>
    </xf>
    <xf numFmtId="0" fontId="2" fillId="0" borderId="0" xfId="0" applyFont="1" applyAlignment="1">
      <alignment horizontal="center" vertical="center"/>
    </xf>
    <xf numFmtId="164" fontId="2" fillId="0" borderId="1" xfId="0" applyNumberFormat="1" applyFont="1" applyBorder="1" applyAlignment="1">
      <alignment horizontal="center" vertical="center"/>
    </xf>
    <xf numFmtId="170" fontId="2" fillId="0" borderId="1" xfId="0" applyNumberFormat="1" applyFont="1" applyBorder="1" applyAlignment="1">
      <alignment horizontal="center" vertical="center"/>
    </xf>
    <xf numFmtId="171" fontId="2" fillId="0" borderId="1" xfId="0" applyNumberFormat="1" applyFont="1" applyBorder="1" applyAlignment="1">
      <alignment horizontal="center" vertical="center"/>
    </xf>
    <xf numFmtId="164" fontId="14" fillId="0" borderId="0" xfId="0" applyNumberFormat="1" applyFont="1" applyAlignment="1">
      <alignment horizontal="center" vertical="center"/>
    </xf>
    <xf numFmtId="0" fontId="4" fillId="0" borderId="0" xfId="0" applyFont="1" applyAlignment="1">
      <alignment horizontal="center"/>
    </xf>
    <xf numFmtId="165" fontId="4" fillId="0" borderId="0" xfId="0" applyNumberFormat="1" applyFont="1"/>
    <xf numFmtId="9" fontId="4" fillId="3" borderId="2" xfId="0" applyNumberFormat="1" applyFont="1" applyFill="1" applyBorder="1"/>
    <xf numFmtId="165" fontId="4" fillId="3" borderId="2" xfId="0" applyNumberFormat="1" applyFont="1" applyFill="1" applyBorder="1"/>
    <xf numFmtId="173" fontId="4" fillId="0" borderId="0" xfId="0" applyNumberFormat="1" applyFont="1"/>
    <xf numFmtId="171" fontId="4" fillId="0" borderId="0" xfId="0" applyNumberFormat="1" applyFont="1"/>
    <xf numFmtId="174" fontId="4" fillId="0" borderId="0" xfId="0" applyNumberFormat="1" applyFont="1"/>
    <xf numFmtId="0" fontId="4" fillId="0" borderId="0" xfId="0" applyFont="1" applyAlignment="1">
      <alignment horizontal="left"/>
    </xf>
    <xf numFmtId="10" fontId="5" fillId="0" borderId="0" xfId="0" applyNumberFormat="1" applyFont="1"/>
    <xf numFmtId="170" fontId="5" fillId="0" borderId="1" xfId="0" applyNumberFormat="1" applyFont="1" applyBorder="1" applyAlignment="1">
      <alignment wrapText="1"/>
    </xf>
    <xf numFmtId="0" fontId="5" fillId="0" borderId="1" xfId="0" applyFont="1" applyBorder="1" applyAlignment="1">
      <alignment wrapText="1"/>
    </xf>
    <xf numFmtId="0" fontId="5" fillId="0" borderId="1" xfId="0" applyFont="1" applyBorder="1" applyAlignment="1">
      <alignment horizontal="left" vertical="top" wrapText="1"/>
    </xf>
    <xf numFmtId="170" fontId="5" fillId="0" borderId="0" xfId="0" applyNumberFormat="1" applyFont="1"/>
    <xf numFmtId="0" fontId="5" fillId="0" borderId="0" xfId="0" applyFont="1" applyAlignment="1">
      <alignment horizontal="left" vertical="top"/>
    </xf>
    <xf numFmtId="2" fontId="4" fillId="0" borderId="1" xfId="0" applyNumberFormat="1" applyFont="1" applyBorder="1"/>
    <xf numFmtId="173" fontId="4" fillId="0" borderId="1" xfId="0" applyNumberFormat="1" applyFont="1" applyBorder="1"/>
    <xf numFmtId="175" fontId="4" fillId="0" borderId="1" xfId="0" applyNumberFormat="1" applyFont="1" applyBorder="1"/>
    <xf numFmtId="176" fontId="4" fillId="0" borderId="1" xfId="0" applyNumberFormat="1" applyFont="1" applyBorder="1"/>
    <xf numFmtId="2" fontId="4" fillId="0" borderId="0" xfId="0" applyNumberFormat="1" applyFont="1"/>
    <xf numFmtId="175" fontId="4" fillId="0" borderId="0" xfId="0" applyNumberFormat="1" applyFont="1"/>
    <xf numFmtId="176" fontId="4" fillId="0" borderId="0" xfId="0" applyNumberFormat="1" applyFont="1"/>
    <xf numFmtId="0" fontId="16" fillId="0" borderId="0" xfId="0" applyFont="1"/>
    <xf numFmtId="0" fontId="17" fillId="0" borderId="0" xfId="0" applyFont="1"/>
    <xf numFmtId="9" fontId="4" fillId="0" borderId="0" xfId="0" applyNumberFormat="1" applyFont="1" applyAlignment="1">
      <alignment horizontal="left" vertical="center"/>
    </xf>
    <xf numFmtId="164"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171" fontId="18" fillId="0" borderId="1" xfId="0" applyNumberFormat="1" applyFont="1" applyBorder="1" applyAlignment="1">
      <alignment horizontal="center" vertical="center"/>
    </xf>
    <xf numFmtId="172" fontId="2" fillId="0" borderId="1" xfId="0" applyNumberFormat="1" applyFont="1" applyBorder="1" applyAlignment="1">
      <alignment horizontal="center" vertical="center"/>
    </xf>
    <xf numFmtId="164" fontId="2" fillId="0" borderId="0" xfId="0" applyNumberFormat="1" applyFont="1" applyAlignment="1">
      <alignment horizontal="center" vertical="center"/>
    </xf>
    <xf numFmtId="0" fontId="2" fillId="5" borderId="1" xfId="0" applyFont="1" applyFill="1" applyBorder="1" applyAlignment="1">
      <alignment horizontal="center" vertical="center"/>
    </xf>
    <xf numFmtId="0" fontId="2" fillId="12" borderId="1" xfId="0" applyFont="1" applyFill="1" applyBorder="1" applyAlignment="1">
      <alignment horizontal="center" vertical="center"/>
    </xf>
    <xf numFmtId="170" fontId="1" fillId="0" borderId="1" xfId="0" applyNumberFormat="1" applyFont="1" applyBorder="1" applyAlignment="1">
      <alignment horizontal="center" vertical="center"/>
    </xf>
    <xf numFmtId="0" fontId="2" fillId="5" borderId="2" xfId="0" applyFont="1" applyFill="1" applyBorder="1"/>
    <xf numFmtId="0" fontId="19" fillId="0" borderId="11" xfId="0" applyFont="1" applyBorder="1" applyAlignment="1">
      <alignment horizontal="center"/>
    </xf>
    <xf numFmtId="0" fontId="2" fillId="0" borderId="12" xfId="0" applyFont="1" applyBorder="1"/>
    <xf numFmtId="0" fontId="8" fillId="0" borderId="12" xfId="0" applyFont="1" applyBorder="1"/>
    <xf numFmtId="0" fontId="2" fillId="12" borderId="2" xfId="0" applyFont="1" applyFill="1" applyBorder="1"/>
    <xf numFmtId="0" fontId="8" fillId="0" borderId="0" xfId="0" applyFont="1"/>
    <xf numFmtId="164" fontId="4" fillId="0" borderId="1" xfId="0" applyNumberFormat="1" applyFont="1" applyBorder="1" applyAlignment="1">
      <alignment horizontal="center" vertical="center"/>
    </xf>
    <xf numFmtId="166" fontId="4" fillId="0" borderId="1" xfId="0" applyNumberFormat="1" applyFont="1" applyBorder="1" applyAlignment="1">
      <alignment horizontal="center" vertical="center"/>
    </xf>
    <xf numFmtId="0" fontId="4" fillId="0" borderId="1" xfId="0" applyFont="1" applyBorder="1" applyAlignment="1">
      <alignment horizontal="center" vertical="center"/>
    </xf>
    <xf numFmtId="166" fontId="2" fillId="0" borderId="1" xfId="0" applyNumberFormat="1" applyFont="1" applyBorder="1" applyAlignment="1">
      <alignment horizontal="center" vertical="center"/>
    </xf>
    <xf numFmtId="2" fontId="20" fillId="0" borderId="1" xfId="0" applyNumberFormat="1" applyFont="1" applyBorder="1" applyAlignment="1">
      <alignment horizontal="center" vertical="center"/>
    </xf>
    <xf numFmtId="172" fontId="20" fillId="0" borderId="1" xfId="0" applyNumberFormat="1" applyFont="1" applyBorder="1" applyAlignment="1">
      <alignment horizontal="center" vertical="center"/>
    </xf>
    <xf numFmtId="176" fontId="20" fillId="0" borderId="1" xfId="0" applyNumberFormat="1" applyFont="1" applyBorder="1" applyAlignment="1">
      <alignment horizontal="center" vertical="center"/>
    </xf>
    <xf numFmtId="0" fontId="21" fillId="0" borderId="0" xfId="0" applyFont="1" applyAlignment="1">
      <alignment horizontal="center" vertical="center"/>
    </xf>
    <xf numFmtId="164" fontId="4" fillId="14" borderId="1" xfId="0" applyNumberFormat="1" applyFont="1" applyFill="1" applyBorder="1" applyAlignment="1">
      <alignment horizontal="center" vertical="center"/>
    </xf>
    <xf numFmtId="166" fontId="4" fillId="14" borderId="1" xfId="0" applyNumberFormat="1" applyFont="1" applyFill="1" applyBorder="1" applyAlignment="1">
      <alignment horizontal="center" vertical="center"/>
    </xf>
    <xf numFmtId="0" fontId="4" fillId="14" borderId="1" xfId="0" applyFont="1" applyFill="1" applyBorder="1" applyAlignment="1">
      <alignment horizontal="center" vertical="center"/>
    </xf>
    <xf numFmtId="164" fontId="2" fillId="14" borderId="1" xfId="0" applyNumberFormat="1" applyFont="1" applyFill="1" applyBorder="1" applyAlignment="1">
      <alignment horizontal="center" vertical="center"/>
    </xf>
    <xf numFmtId="166" fontId="2" fillId="14" borderId="1" xfId="0" applyNumberFormat="1" applyFont="1" applyFill="1" applyBorder="1" applyAlignment="1">
      <alignment horizontal="center" vertical="center"/>
    </xf>
    <xf numFmtId="172" fontId="2" fillId="14" borderId="1" xfId="0" applyNumberFormat="1" applyFont="1" applyFill="1" applyBorder="1" applyAlignment="1">
      <alignment horizontal="center" vertical="center"/>
    </xf>
    <xf numFmtId="170" fontId="2" fillId="14" borderId="1" xfId="0" applyNumberFormat="1" applyFont="1" applyFill="1" applyBorder="1" applyAlignment="1">
      <alignment horizontal="center" vertical="center"/>
    </xf>
    <xf numFmtId="0" fontId="4" fillId="0" borderId="0" xfId="0" applyFont="1" applyAlignment="1">
      <alignment horizontal="center" vertical="center"/>
    </xf>
    <xf numFmtId="0" fontId="20" fillId="0" borderId="0" xfId="0" applyFont="1"/>
    <xf numFmtId="0" fontId="2" fillId="0" borderId="1" xfId="0" applyFont="1" applyBorder="1" applyAlignment="1">
      <alignment horizontal="center"/>
    </xf>
    <xf numFmtId="167"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2" fillId="0" borderId="0" xfId="0" applyFont="1" applyAlignment="1">
      <alignment wrapText="1"/>
    </xf>
    <xf numFmtId="0" fontId="4" fillId="0" borderId="0" xfId="0" applyFont="1" applyAlignment="1">
      <alignment horizontal="center"/>
    </xf>
    <xf numFmtId="0" fontId="0" fillId="0" borderId="0" xfId="0"/>
    <xf numFmtId="0" fontId="2" fillId="0" borderId="0" xfId="0" applyFont="1" applyAlignment="1">
      <alignment horizontal="center" vertical="center" wrapText="1"/>
    </xf>
    <xf numFmtId="0" fontId="4" fillId="0" borderId="0" xfId="0" applyFont="1" applyAlignment="1">
      <alignment horizontal="center" wrapText="1"/>
    </xf>
    <xf numFmtId="0" fontId="5" fillId="11" borderId="4" xfId="0" applyFont="1" applyFill="1" applyBorder="1" applyAlignment="1">
      <alignment horizontal="center"/>
    </xf>
    <xf numFmtId="0" fontId="15" fillId="0" borderId="5" xfId="0" applyFont="1" applyBorder="1"/>
    <xf numFmtId="0" fontId="15" fillId="0" borderId="6" xfId="0" applyFont="1" applyBorder="1"/>
    <xf numFmtId="0" fontId="5" fillId="2" borderId="4" xfId="0" applyFont="1" applyFill="1" applyBorder="1" applyAlignment="1">
      <alignment horizontal="center"/>
    </xf>
    <xf numFmtId="0" fontId="5" fillId="12" borderId="4" xfId="0" applyFont="1" applyFill="1" applyBorder="1" applyAlignment="1">
      <alignment horizontal="center"/>
    </xf>
    <xf numFmtId="0" fontId="5" fillId="13" borderId="4" xfId="0" applyFont="1" applyFill="1" applyBorder="1" applyAlignment="1">
      <alignment horizontal="center"/>
    </xf>
    <xf numFmtId="10" fontId="5" fillId="0" borderId="7" xfId="0" applyNumberFormat="1" applyFont="1" applyBorder="1" applyAlignment="1">
      <alignment horizontal="center"/>
    </xf>
    <xf numFmtId="0" fontId="15" fillId="0" borderId="10" xfId="0" applyFont="1" applyBorder="1"/>
    <xf numFmtId="10" fontId="5" fillId="0" borderId="8" xfId="0" applyNumberFormat="1" applyFont="1" applyBorder="1" applyAlignment="1">
      <alignment horizontal="center"/>
    </xf>
    <xf numFmtId="0" fontId="15" fillId="0" borderId="9" xfId="0" applyFont="1" applyBorder="1"/>
    <xf numFmtId="0" fontId="19" fillId="0" borderId="11" xfId="0" applyFont="1" applyBorder="1" applyAlignment="1">
      <alignment horizontal="center"/>
    </xf>
    <xf numFmtId="0" fontId="15" fillId="0" borderId="11" xfId="0" applyFont="1" applyBorder="1"/>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15" fillId="0" borderId="13" xfId="0" applyFont="1" applyBorder="1"/>
    <xf numFmtId="0" fontId="2" fillId="0" borderId="14" xfId="0" applyFont="1" applyBorder="1" applyAlignment="1">
      <alignment horizontal="center" vertical="center"/>
    </xf>
    <xf numFmtId="0" fontId="15" fillId="0" borderId="15" xfId="0" applyFont="1" applyBorder="1"/>
    <xf numFmtId="0" fontId="15" fillId="0" borderId="16" xfId="0" applyFont="1" applyBorder="1"/>
    <xf numFmtId="0" fontId="15" fillId="0" borderId="17" xfId="0" applyFont="1" applyBorder="1"/>
    <xf numFmtId="0" fontId="28" fillId="0" borderId="6" xfId="0" applyFont="1" applyBorder="1"/>
    <xf numFmtId="0" fontId="30" fillId="0" borderId="6" xfId="0" applyFont="1" applyBorder="1"/>
    <xf numFmtId="168" fontId="31" fillId="0" borderId="1" xfId="0" applyNumberFormat="1" applyFont="1" applyBorder="1"/>
    <xf numFmtId="169" fontId="31" fillId="0" borderId="1" xfId="0" applyNumberFormat="1" applyFont="1" applyBorder="1"/>
    <xf numFmtId="10" fontId="28" fillId="0" borderId="6" xfId="0" applyNumberFormat="1" applyFont="1" applyBorder="1"/>
    <xf numFmtId="164" fontId="32"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3" fillId="0" borderId="6" xfId="0" applyFont="1" applyBorder="1" applyAlignment="1">
      <alignment horizontal="center" vertical="center"/>
    </xf>
    <xf numFmtId="164" fontId="33" fillId="0" borderId="1" xfId="0" applyNumberFormat="1" applyFont="1" applyBorder="1" applyAlignment="1">
      <alignment horizontal="center" vertical="center"/>
    </xf>
    <xf numFmtId="0" fontId="33" fillId="0" borderId="1" xfId="0" applyFont="1" applyBorder="1" applyAlignment="1">
      <alignment horizontal="center" vertical="center"/>
    </xf>
    <xf numFmtId="170" fontId="33" fillId="0" borderId="1" xfId="0" applyNumberFormat="1" applyFont="1" applyBorder="1" applyAlignment="1">
      <alignment horizontal="center" vertical="center"/>
    </xf>
    <xf numFmtId="171" fontId="33" fillId="0" borderId="1" xfId="0" applyNumberFormat="1" applyFont="1" applyBorder="1" applyAlignment="1">
      <alignment horizontal="center" vertical="center"/>
    </xf>
    <xf numFmtId="171" fontId="33" fillId="0" borderId="6" xfId="0" applyNumberFormat="1" applyFont="1" applyBorder="1" applyAlignment="1">
      <alignment horizontal="center" vertical="center"/>
    </xf>
    <xf numFmtId="170" fontId="33" fillId="0" borderId="6" xfId="0" applyNumberFormat="1" applyFont="1" applyBorder="1" applyAlignment="1">
      <alignment horizontal="center" vertical="center"/>
    </xf>
    <xf numFmtId="172" fontId="33" fillId="0" borderId="6" xfId="0" applyNumberFormat="1" applyFont="1" applyBorder="1" applyAlignment="1">
      <alignment horizontal="center" vertical="center"/>
    </xf>
    <xf numFmtId="164" fontId="34" fillId="0" borderId="6" xfId="0" applyNumberFormat="1" applyFont="1" applyBorder="1" applyAlignment="1">
      <alignment horizontal="center" vertical="center"/>
    </xf>
    <xf numFmtId="14" fontId="28" fillId="0" borderId="6" xfId="0" applyNumberFormat="1" applyFont="1" applyBorder="1"/>
    <xf numFmtId="0" fontId="36" fillId="16" borderId="0" xfId="0" applyFont="1" applyFill="1"/>
    <xf numFmtId="165" fontId="35" fillId="14" borderId="2" xfId="0" applyNumberFormat="1" applyFont="1" applyFill="1" applyBorder="1"/>
    <xf numFmtId="10" fontId="35" fillId="14" borderId="2" xfId="0" applyNumberFormat="1" applyFont="1" applyFill="1" applyBorder="1"/>
    <xf numFmtId="0" fontId="35" fillId="14" borderId="2" xfId="0" applyFont="1" applyFill="1" applyBorder="1"/>
    <xf numFmtId="9" fontId="35" fillId="15" borderId="0" xfId="0" applyNumberFormat="1" applyFont="1" applyFill="1"/>
    <xf numFmtId="0" fontId="37" fillId="0" borderId="6" xfId="0" applyFont="1" applyBorder="1"/>
    <xf numFmtId="169" fontId="31" fillId="0" borderId="8" xfId="0" applyNumberFormat="1" applyFont="1" applyBorder="1"/>
    <xf numFmtId="0" fontId="28" fillId="0" borderId="18" xfId="0" applyFont="1" applyBorder="1"/>
    <xf numFmtId="0" fontId="28" fillId="0" borderId="6" xfId="0" applyFont="1" applyBorder="1" applyAlignment="1">
      <alignment horizontal="center"/>
    </xf>
    <xf numFmtId="0" fontId="30" fillId="0" borderId="6" xfId="0" applyFont="1" applyBorder="1" applyAlignment="1">
      <alignment horizontal="center"/>
    </xf>
    <xf numFmtId="2" fontId="29" fillId="0" borderId="6" xfId="0" applyNumberFormat="1" applyFont="1" applyBorder="1" applyAlignment="1">
      <alignment horizontal="center"/>
    </xf>
    <xf numFmtId="2" fontId="29" fillId="0" borderId="6" xfId="0" applyNumberFormat="1" applyFont="1" applyBorder="1" applyAlignment="1"/>
  </cellXfs>
  <cellStyles count="1">
    <cellStyle name="Normal" xfId="0" builtinId="0"/>
  </cellStyles>
  <dxfs count="3">
    <dxf>
      <fill>
        <patternFill patternType="solid">
          <fgColor rgb="FF83CAEB"/>
          <bgColor rgb="FF83CAEB"/>
        </patternFill>
      </fill>
    </dxf>
    <dxf>
      <fill>
        <patternFill patternType="solid">
          <fgColor rgb="FFC1E4F5"/>
          <bgColor rgb="FFC1E4F5"/>
        </patternFill>
      </fill>
    </dxf>
    <dxf>
      <fill>
        <patternFill patternType="solid">
          <fgColor theme="1"/>
          <bgColor theme="1"/>
        </patternFill>
      </fill>
    </dxf>
  </dxfs>
  <tableStyles count="1">
    <tableStyle name="3. Efficient Frontier-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Efficient Frontier</a:t>
            </a:r>
          </a:p>
        </c:rich>
      </c:tx>
      <c:overlay val="0"/>
    </c:title>
    <c:autoTitleDeleted val="0"/>
    <c:plotArea>
      <c:layout/>
      <c:scatterChart>
        <c:scatterStyle val="smoothMarker"/>
        <c:varyColors val="0"/>
        <c:ser>
          <c:idx val="0"/>
          <c:order val="0"/>
          <c:tx>
            <c:v>Std Dev (σ)</c:v>
          </c:tx>
          <c:marker>
            <c:symbol val="circle"/>
            <c:size val="7"/>
            <c:spPr>
              <a:solidFill>
                <a:schemeClr val="accent1"/>
              </a:solidFill>
              <a:ln cmpd="sng">
                <a:solidFill>
                  <a:schemeClr val="accent1"/>
                </a:solidFill>
              </a:ln>
            </c:spPr>
          </c:marker>
          <c:xVal>
            <c:numRef>
              <c:f>'3. Efficient Frontier'!$E$9:$E$14</c:f>
              <c:numCache>
                <c:formatCode>0.000%</c:formatCode>
                <c:ptCount val="6"/>
                <c:pt idx="0">
                  <c:v>3.2399999999999998E-2</c:v>
                </c:pt>
                <c:pt idx="1">
                  <c:v>2.812352347768679E-2</c:v>
                </c:pt>
                <c:pt idx="2">
                  <c:v>2.4465646510975343E-2</c:v>
                </c:pt>
                <c:pt idx="3">
                  <c:v>2.1740879908596158E-2</c:v>
                </c:pt>
                <c:pt idx="4">
                  <c:v>2.0327975127887189E-2</c:v>
                </c:pt>
                <c:pt idx="5">
                  <c:v>2.0500000000000001E-2</c:v>
                </c:pt>
              </c:numCache>
            </c:numRef>
          </c:xVal>
          <c:yVal>
            <c:numRef>
              <c:f>'3. Efficient Frontier'!$D$9:$D$14</c:f>
              <c:numCache>
                <c:formatCode>0.000%</c:formatCode>
                <c:ptCount val="6"/>
                <c:pt idx="0">
                  <c:v>-5.0000000000000001E-4</c:v>
                </c:pt>
                <c:pt idx="1">
                  <c:v>-2.6000000000000003E-4</c:v>
                </c:pt>
                <c:pt idx="2">
                  <c:v>-1.9999999999999944E-5</c:v>
                </c:pt>
                <c:pt idx="3">
                  <c:v>2.1999999999999995E-4</c:v>
                </c:pt>
                <c:pt idx="4">
                  <c:v>4.6000000000000007E-4</c:v>
                </c:pt>
                <c:pt idx="5">
                  <c:v>6.9999999999999999E-4</c:v>
                </c:pt>
              </c:numCache>
            </c:numRef>
          </c:yVal>
          <c:smooth val="1"/>
          <c:extLst>
            <c:ext xmlns:c16="http://schemas.microsoft.com/office/drawing/2014/chart" uri="{C3380CC4-5D6E-409C-BE32-E72D297353CC}">
              <c16:uniqueId val="{00000000-E3E3-45CE-8A47-A341311BE41D}"/>
            </c:ext>
          </c:extLst>
        </c:ser>
        <c:dLbls>
          <c:showLegendKey val="0"/>
          <c:showVal val="0"/>
          <c:showCatName val="0"/>
          <c:showSerName val="0"/>
          <c:showPercent val="0"/>
          <c:showBubbleSize val="0"/>
        </c:dLbls>
        <c:axId val="739985376"/>
        <c:axId val="276815959"/>
      </c:scatterChart>
      <c:valAx>
        <c:axId val="739985376"/>
        <c:scaling>
          <c:orientation val="minMax"/>
          <c:min val="0"/>
        </c:scaling>
        <c:delete val="0"/>
        <c:axPos val="b"/>
        <c:title>
          <c:tx>
            <c:rich>
              <a:bodyPr/>
              <a:lstStyle/>
              <a:p>
                <a:pPr lvl="0">
                  <a:defRPr sz="1600" b="1" i="0">
                    <a:solidFill>
                      <a:srgbClr val="FF0000"/>
                    </a:solidFill>
                    <a:latin typeface="+mn-lt"/>
                  </a:defRPr>
                </a:pPr>
                <a:r>
                  <a:rPr lang="el-GR" sz="1600" b="1" i="0">
                    <a:solidFill>
                      <a:srgbClr val="FF0000"/>
                    </a:solidFill>
                    <a:latin typeface="+mn-lt"/>
                  </a:rPr>
                  <a:t>σ (</a:t>
                </a:r>
                <a:r>
                  <a:rPr lang="en-IN" sz="1600" b="1" i="0">
                    <a:solidFill>
                      <a:srgbClr val="FF0000"/>
                    </a:solidFill>
                    <a:latin typeface="+mn-lt"/>
                  </a:rPr>
                  <a:t>Std Dev)</a:t>
                </a:r>
              </a:p>
            </c:rich>
          </c:tx>
          <c:overlay val="0"/>
        </c:title>
        <c:numFmt formatCode="0.000%" sourceLinked="1"/>
        <c:majorTickMark val="out"/>
        <c:minorTickMark val="none"/>
        <c:tickLblPos val="nextTo"/>
        <c:spPr>
          <a:ln/>
        </c:spPr>
        <c:txPr>
          <a:bodyPr/>
          <a:lstStyle/>
          <a:p>
            <a:pPr lvl="0">
              <a:defRPr sz="900" b="0" i="0">
                <a:solidFill>
                  <a:srgbClr val="000000"/>
                </a:solidFill>
                <a:latin typeface="+mn-lt"/>
              </a:defRPr>
            </a:pPr>
            <a:endParaRPr lang="en-US"/>
          </a:p>
        </c:txPr>
        <c:crossAx val="276815959"/>
        <c:crosses val="autoZero"/>
        <c:crossBetween val="midCat"/>
      </c:valAx>
      <c:valAx>
        <c:axId val="276815959"/>
        <c:scaling>
          <c:orientation val="minMax"/>
        </c:scaling>
        <c:delete val="0"/>
        <c:axPos val="l"/>
        <c:majorGridlines>
          <c:spPr>
            <a:ln>
              <a:solidFill>
                <a:srgbClr val="B7B7B7"/>
              </a:solidFill>
            </a:ln>
          </c:spPr>
        </c:majorGridlines>
        <c:title>
          <c:tx>
            <c:rich>
              <a:bodyPr/>
              <a:lstStyle/>
              <a:p>
                <a:pPr lvl="0">
                  <a:defRPr sz="1600" b="1" i="0">
                    <a:solidFill>
                      <a:srgbClr val="FF0000"/>
                    </a:solidFill>
                    <a:latin typeface="+mn-lt"/>
                  </a:defRPr>
                </a:pPr>
                <a:r>
                  <a:rPr lang="el-GR" sz="1600" b="1" i="0">
                    <a:solidFill>
                      <a:srgbClr val="FF0000"/>
                    </a:solidFill>
                    <a:latin typeface="+mn-lt"/>
                  </a:rPr>
                  <a:t>μ (</a:t>
                </a:r>
                <a:r>
                  <a:rPr lang="en-IN" sz="1600" b="1" i="0">
                    <a:solidFill>
                      <a:srgbClr val="FF0000"/>
                    </a:solidFill>
                    <a:latin typeface="+mn-lt"/>
                  </a:rPr>
                  <a:t>Exp Return)</a:t>
                </a:r>
              </a:p>
            </c:rich>
          </c:tx>
          <c:overlay val="0"/>
        </c:title>
        <c:numFmt formatCode="0.000%" sourceLinked="1"/>
        <c:majorTickMark val="out"/>
        <c:minorTickMark val="none"/>
        <c:tickLblPos val="nextTo"/>
        <c:spPr>
          <a:ln/>
        </c:spPr>
        <c:txPr>
          <a:bodyPr/>
          <a:lstStyle/>
          <a:p>
            <a:pPr lvl="0">
              <a:defRPr sz="900" b="0" i="0">
                <a:solidFill>
                  <a:srgbClr val="000000"/>
                </a:solidFill>
                <a:latin typeface="+mn-lt"/>
              </a:defRPr>
            </a:pPr>
            <a:endParaRPr lang="en-US"/>
          </a:p>
        </c:txPr>
        <c:crossAx val="739985376"/>
        <c:crosses val="autoZero"/>
        <c:crossBetween val="midCat"/>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800" b="1" i="0">
                <a:solidFill>
                  <a:sysClr val="windowText" lastClr="000000"/>
                </a:solidFill>
                <a:latin typeface="+mn-lt"/>
              </a:rPr>
              <a:t>Efficient Frontier
&amp;
CAL</a:t>
            </a:r>
          </a:p>
        </c:rich>
      </c:tx>
      <c:overlay val="0"/>
    </c:title>
    <c:autoTitleDeleted val="0"/>
    <c:plotArea>
      <c:layout/>
      <c:scatterChart>
        <c:scatterStyle val="smoothMarker"/>
        <c:varyColors val="0"/>
        <c:ser>
          <c:idx val="0"/>
          <c:order val="0"/>
          <c:marker>
            <c:symbol val="circle"/>
            <c:size val="7"/>
            <c:spPr>
              <a:solidFill>
                <a:schemeClr val="accent1"/>
              </a:solidFill>
              <a:ln cmpd="sng">
                <a:solidFill>
                  <a:schemeClr val="accent1"/>
                </a:solidFill>
              </a:ln>
            </c:spPr>
          </c:marker>
          <c:xVal>
            <c:numRef>
              <c:f>'6. Efficient Frontier and CAL'!$K$6:$K$17</c:f>
              <c:numCache>
                <c:formatCode>0.00%</c:formatCode>
                <c:ptCount val="12"/>
                <c:pt idx="0">
                  <c:v>4.6615381412664844E-2</c:v>
                </c:pt>
                <c:pt idx="1">
                  <c:v>4.1536554282286829E-2</c:v>
                </c:pt>
                <c:pt idx="2">
                  <c:v>3.6642985024755118E-2</c:v>
                </c:pt>
                <c:pt idx="3">
                  <c:v>3.2019725387414259E-2</c:v>
                </c:pt>
                <c:pt idx="4">
                  <c:v>2.7801955483892499E-2</c:v>
                </c:pt>
                <c:pt idx="5">
                  <c:v>2.4202605150131767E-2</c:v>
                </c:pt>
                <c:pt idx="6">
                  <c:v>2.1534040862317385E-2</c:v>
                </c:pt>
                <c:pt idx="7">
                  <c:v>2.0169164289792745E-2</c:v>
                </c:pt>
                <c:pt idx="8">
                  <c:v>2.0371718457687177E-2</c:v>
                </c:pt>
                <c:pt idx="9">
                  <c:v>2.2098644532455369E-2</c:v>
                </c:pt>
                <c:pt idx="10">
                  <c:v>2.5036467800116945E-2</c:v>
                </c:pt>
                <c:pt idx="11">
                  <c:v>2.881719629184441E-2</c:v>
                </c:pt>
              </c:numCache>
            </c:numRef>
          </c:xVal>
          <c:yVal>
            <c:numRef>
              <c:f>'6. Efficient Frontier and CAL'!$J$6:$J$17</c:f>
              <c:numCache>
                <c:formatCode>0.000%</c:formatCode>
                <c:ptCount val="12"/>
                <c:pt idx="0">
                  <c:v>-1.2810565794711135E-3</c:v>
                </c:pt>
                <c:pt idx="1">
                  <c:v>-1.0322823234589682E-3</c:v>
                </c:pt>
                <c:pt idx="2">
                  <c:v>-7.835080674468229E-4</c:v>
                </c:pt>
                <c:pt idx="3">
                  <c:v>-5.3473381143467782E-4</c:v>
                </c:pt>
                <c:pt idx="4">
                  <c:v>-2.8595955542253264E-4</c:v>
                </c:pt>
                <c:pt idx="5">
                  <c:v>-3.7185299410387397E-5</c:v>
                </c:pt>
                <c:pt idx="6">
                  <c:v>2.1158895660175787E-4</c:v>
                </c:pt>
                <c:pt idx="7">
                  <c:v>4.6036321261390303E-4</c:v>
                </c:pt>
                <c:pt idx="8">
                  <c:v>7.0913746862604811E-4</c:v>
                </c:pt>
                <c:pt idx="9">
                  <c:v>9.5791172463819318E-4</c:v>
                </c:pt>
                <c:pt idx="10">
                  <c:v>1.2066859806503384E-3</c:v>
                </c:pt>
                <c:pt idx="11">
                  <c:v>1.4554602366624834E-3</c:v>
                </c:pt>
              </c:numCache>
            </c:numRef>
          </c:yVal>
          <c:smooth val="1"/>
          <c:extLst>
            <c:ext xmlns:c16="http://schemas.microsoft.com/office/drawing/2014/chart" uri="{C3380CC4-5D6E-409C-BE32-E72D297353CC}">
              <c16:uniqueId val="{00000000-7BE4-471F-A1BB-3736EF57E719}"/>
            </c:ext>
          </c:extLst>
        </c:ser>
        <c:ser>
          <c:idx val="1"/>
          <c:order val="1"/>
          <c:xVal>
            <c:numRef>
              <c:f>'6. Efficient Frontier and CAL'!$P$6:$P$8</c:f>
              <c:numCache>
                <c:formatCode>0.000%</c:formatCode>
                <c:ptCount val="3"/>
                <c:pt idx="0">
                  <c:v>0</c:v>
                </c:pt>
                <c:pt idx="1">
                  <c:v>2.881719629184441E-2</c:v>
                </c:pt>
                <c:pt idx="2">
                  <c:v>5.7634392583688819E-2</c:v>
                </c:pt>
              </c:numCache>
            </c:numRef>
          </c:xVal>
          <c:yVal>
            <c:numRef>
              <c:f>'6. Efficient Frontier and CAL'!$O$6:$O$8</c:f>
              <c:numCache>
                <c:formatCode>0.000%</c:formatCode>
                <c:ptCount val="3"/>
                <c:pt idx="0">
                  <c:v>1.097560764772798E-4</c:v>
                </c:pt>
                <c:pt idx="1">
                  <c:v>1.4554602366624834E-3</c:v>
                </c:pt>
                <c:pt idx="2">
                  <c:v>2.9109204733249669E-3</c:v>
                </c:pt>
              </c:numCache>
            </c:numRef>
          </c:yVal>
          <c:smooth val="1"/>
          <c:extLst>
            <c:ext xmlns:c16="http://schemas.microsoft.com/office/drawing/2014/chart" uri="{C3380CC4-5D6E-409C-BE32-E72D297353CC}">
              <c16:uniqueId val="{00000001-7BE4-471F-A1BB-3736EF57E719}"/>
            </c:ext>
          </c:extLst>
        </c:ser>
        <c:dLbls>
          <c:showLegendKey val="0"/>
          <c:showVal val="0"/>
          <c:showCatName val="0"/>
          <c:showSerName val="0"/>
          <c:showPercent val="0"/>
          <c:showBubbleSize val="0"/>
        </c:dLbls>
        <c:axId val="1496734127"/>
        <c:axId val="72916164"/>
      </c:scatterChart>
      <c:valAx>
        <c:axId val="1496734127"/>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mn-lt"/>
                  </a:defRPr>
                </a:pPr>
                <a:r>
                  <a:rPr lang="en-IN" sz="1400" b="1" i="0">
                    <a:solidFill>
                      <a:sysClr val="windowText" lastClr="000000"/>
                    </a:solidFill>
                    <a:latin typeface="+mn-lt"/>
                  </a:rPr>
                  <a:t>Standard Deviation</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72916164"/>
        <c:crosses val="autoZero"/>
        <c:crossBetween val="midCat"/>
      </c:valAx>
      <c:valAx>
        <c:axId val="72916164"/>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N" sz="1400" b="1" i="0">
                    <a:solidFill>
                      <a:srgbClr val="000000"/>
                    </a:solidFill>
                    <a:latin typeface="+mn-lt"/>
                  </a:rPr>
                  <a:t>Expected Returns</a:t>
                </a:r>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1496734127"/>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000" b="0" i="0">
                <a:solidFill>
                  <a:srgbClr val="757575"/>
                </a:solidFill>
                <a:latin typeface="Aptos Narrow"/>
              </a:defRPr>
            </a:pPr>
            <a:r>
              <a:rPr lang="en-IN" sz="2000" b="0" i="0">
                <a:solidFill>
                  <a:srgbClr val="757575"/>
                </a:solidFill>
                <a:latin typeface="Aptos Narrow"/>
              </a:rPr>
              <a:t>SML</a:t>
            </a:r>
          </a:p>
        </c:rich>
      </c:tx>
      <c:overlay val="0"/>
    </c:title>
    <c:autoTitleDeleted val="0"/>
    <c:plotArea>
      <c:layout/>
      <c:scatterChart>
        <c:scatterStyle val="lineMarker"/>
        <c:varyColors val="0"/>
        <c:ser>
          <c:idx val="0"/>
          <c:order val="0"/>
          <c:tx>
            <c:v>ER(9th July)</c:v>
          </c:tx>
          <c:spPr>
            <a:ln>
              <a:noFill/>
            </a:ln>
          </c:spPr>
          <c:marker>
            <c:symbol val="circle"/>
            <c:size val="7"/>
            <c:spPr>
              <a:solidFill>
                <a:schemeClr val="accent3"/>
              </a:solidFill>
              <a:ln cmpd="sng">
                <a:solidFill>
                  <a:schemeClr val="accent3"/>
                </a:solidFill>
              </a:ln>
            </c:spPr>
          </c:marker>
          <c:xVal>
            <c:numRef>
              <c:f>'9.2 Predicted Returns'!$C$11:$C$13</c:f>
              <c:numCache>
                <c:formatCode>0.00000</c:formatCode>
                <c:ptCount val="3"/>
                <c:pt idx="0" formatCode="General">
                  <c:v>0</c:v>
                </c:pt>
                <c:pt idx="1">
                  <c:v>0.15204796581570484</c:v>
                </c:pt>
                <c:pt idx="2">
                  <c:v>0.11179189725111428</c:v>
                </c:pt>
              </c:numCache>
            </c:numRef>
          </c:xVal>
          <c:yVal>
            <c:numRef>
              <c:f>'9.2 Predicted Returns'!$D$11:$D$13</c:f>
              <c:numCache>
                <c:formatCode>0.0000%</c:formatCode>
                <c:ptCount val="3"/>
                <c:pt idx="0">
                  <c:v>1.7696360592567295E-4</c:v>
                </c:pt>
                <c:pt idx="1">
                  <c:v>2.626965961563988E-4</c:v>
                </c:pt>
                <c:pt idx="2">
                  <c:v>2.3999801472875438E-4</c:v>
                </c:pt>
              </c:numCache>
            </c:numRef>
          </c:yVal>
          <c:smooth val="1"/>
          <c:extLst>
            <c:ext xmlns:c16="http://schemas.microsoft.com/office/drawing/2014/chart" uri="{C3380CC4-5D6E-409C-BE32-E72D297353CC}">
              <c16:uniqueId val="{00000000-CC3C-4037-A5DE-4593150388F9}"/>
            </c:ext>
          </c:extLst>
        </c:ser>
        <c:dLbls>
          <c:showLegendKey val="0"/>
          <c:showVal val="0"/>
          <c:showCatName val="0"/>
          <c:showSerName val="0"/>
          <c:showPercent val="0"/>
          <c:showBubbleSize val="0"/>
        </c:dLbls>
        <c:axId val="550681558"/>
        <c:axId val="1157922453"/>
      </c:scatterChart>
      <c:valAx>
        <c:axId val="5506815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900" b="0" i="0">
                    <a:solidFill>
                      <a:srgbClr val="000000"/>
                    </a:solidFill>
                    <a:latin typeface="+mn-lt"/>
                  </a:defRPr>
                </a:pPr>
                <a:r>
                  <a:rPr lang="en-IN" sz="900" b="0" i="0">
                    <a:solidFill>
                      <a:srgbClr val="000000"/>
                    </a:solidFill>
                    <a:latin typeface="+mn-lt"/>
                  </a:rPr>
                  <a:t>BETA</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157922453"/>
        <c:crosses val="autoZero"/>
        <c:crossBetween val="midCat"/>
      </c:valAx>
      <c:valAx>
        <c:axId val="1157922453"/>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IN" sz="900" b="0" i="0">
                    <a:solidFill>
                      <a:srgbClr val="000000"/>
                    </a:solidFill>
                    <a:latin typeface="+mn-lt"/>
                  </a:rPr>
                  <a:t>Returns</a:t>
                </a:r>
              </a:p>
            </c:rich>
          </c:tx>
          <c:overlay val="0"/>
        </c:title>
        <c:numFmt formatCode="0.0000%" sourceLinked="1"/>
        <c:majorTickMark val="none"/>
        <c:minorTickMark val="none"/>
        <c:tickLblPos val="nextTo"/>
        <c:spPr>
          <a:ln/>
        </c:spPr>
        <c:txPr>
          <a:bodyPr/>
          <a:lstStyle/>
          <a:p>
            <a:pPr lvl="0">
              <a:defRPr sz="900" b="0" i="0">
                <a:solidFill>
                  <a:srgbClr val="000000"/>
                </a:solidFill>
                <a:latin typeface="+mn-lt"/>
              </a:defRPr>
            </a:pPr>
            <a:endParaRPr lang="en-US"/>
          </a:p>
        </c:txPr>
        <c:crossAx val="550681558"/>
        <c:crosses val="autoZero"/>
        <c:crossBetween val="midCat"/>
      </c:valAx>
    </c:plotArea>
    <c:legend>
      <c:legendPos val="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8</xdr:col>
      <xdr:colOff>161925</xdr:colOff>
      <xdr:row>1</xdr:row>
      <xdr:rowOff>28575</xdr:rowOff>
    </xdr:from>
    <xdr:ext cx="5476875" cy="2828925"/>
    <xdr:graphicFrame macro="">
      <xdr:nvGraphicFramePr>
        <xdr:cNvPr id="754721812" name="Chart 1" title="Chart">
          <a:extLst>
            <a:ext uri="{FF2B5EF4-FFF2-40B4-BE49-F238E27FC236}">
              <a16:creationId xmlns:a16="http://schemas.microsoft.com/office/drawing/2014/main" id="{00000000-0008-0000-0200-00001424F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17</xdr:col>
      <xdr:colOff>57150</xdr:colOff>
      <xdr:row>1</xdr:row>
      <xdr:rowOff>85725</xdr:rowOff>
    </xdr:from>
    <xdr:ext cx="6267450" cy="3695700"/>
    <xdr:graphicFrame macro="">
      <xdr:nvGraphicFramePr>
        <xdr:cNvPr id="1947720250" name="Chart 2">
          <a:extLst>
            <a:ext uri="{FF2B5EF4-FFF2-40B4-BE49-F238E27FC236}">
              <a16:creationId xmlns:a16="http://schemas.microsoft.com/office/drawing/2014/main" id="{00000000-0008-0000-0700-00003ADA1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20</xdr:row>
      <xdr:rowOff>180975</xdr:rowOff>
    </xdr:from>
    <xdr:ext cx="6781799" cy="3148965"/>
    <xdr:graphicFrame macro="">
      <xdr:nvGraphicFramePr>
        <xdr:cNvPr id="1035900889" name="Chart 3">
          <a:extLst>
            <a:ext uri="{FF2B5EF4-FFF2-40B4-BE49-F238E27FC236}">
              <a16:creationId xmlns:a16="http://schemas.microsoft.com/office/drawing/2014/main" id="{00000000-0008-0000-0D00-0000D997B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39</xdr:row>
      <xdr:rowOff>0</xdr:rowOff>
    </xdr:from>
    <xdr:ext cx="10401300" cy="8839200"/>
    <xdr:pic>
      <xdr:nvPicPr>
        <xdr:cNvPr id="2" name="image1.png" title="Image">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U4:Y16">
  <tableColumns count="5">
    <tableColumn id="1" xr3:uid="{00000000-0010-0000-0000-000001000000}" name="Portfolio"/>
    <tableColumn id="2" xr3:uid="{00000000-0010-0000-0000-000002000000}" name="w1"/>
    <tableColumn id="3" xr3:uid="{00000000-0010-0000-0000-000003000000}" name="w2"/>
    <tableColumn id="4" xr3:uid="{00000000-0010-0000-0000-000004000000}" name="Mean Return"/>
    <tableColumn id="5" xr3:uid="{00000000-0010-0000-0000-000005000000}" name="Standard Deviation"/>
  </tableColumns>
  <tableStyleInfo name="3. Efficient Fronti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s://home.treasury.gov/resource-center/data-chart-center/interest-rates/TextView?type=daily_treasury_long_term_rate&amp;field_tdr_date_value=2024"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hyperlink" Target="https://home.treasury.gov/resource-center/data-chart-center/interest-rates/TextView?type=daily_treasury_long_term_rate&amp;field_tdr_date_value=2024"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home.treasury.gov/resource-center/data-chart-center/interest-rates/TextView?type=daily_treasury_long_term_rate&amp;field_tdr_date_value=2024"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59"/>
  <sheetViews>
    <sheetView tabSelected="1" workbookViewId="0"/>
  </sheetViews>
  <sheetFormatPr defaultColWidth="12.6640625" defaultRowHeight="15" customHeight="1"/>
  <cols>
    <col min="1" max="1" width="10.109375" customWidth="1"/>
    <col min="2" max="2" width="15.6640625" customWidth="1"/>
    <col min="3" max="3" width="16.88671875" customWidth="1"/>
    <col min="4" max="6" width="8.88671875" customWidth="1"/>
    <col min="7" max="26" width="8.6640625" customWidth="1"/>
  </cols>
  <sheetData>
    <row r="1" spans="1:26">
      <c r="A1" s="1" t="s">
        <v>0</v>
      </c>
      <c r="B1" s="2" t="s">
        <v>1</v>
      </c>
      <c r="C1" s="2" t="s">
        <v>2</v>
      </c>
      <c r="D1" s="3"/>
      <c r="E1" s="3"/>
      <c r="F1" s="3"/>
      <c r="G1" s="3"/>
      <c r="H1" s="3"/>
      <c r="I1" s="3"/>
      <c r="J1" s="3"/>
      <c r="K1" s="3"/>
      <c r="L1" s="3"/>
      <c r="M1" s="3"/>
      <c r="N1" s="3"/>
      <c r="O1" s="3"/>
      <c r="P1" s="3"/>
      <c r="Q1" s="3"/>
      <c r="R1" s="3"/>
      <c r="S1" s="3"/>
      <c r="T1" s="3"/>
      <c r="U1" s="3"/>
      <c r="V1" s="3"/>
      <c r="W1" s="3"/>
      <c r="X1" s="3"/>
      <c r="Y1" s="3"/>
      <c r="Z1" s="3"/>
    </row>
    <row r="2" spans="1:26">
      <c r="A2" s="1" t="s">
        <v>3</v>
      </c>
      <c r="B2" s="4" t="s">
        <v>4</v>
      </c>
      <c r="C2" s="4" t="s">
        <v>5</v>
      </c>
      <c r="D2" s="3"/>
      <c r="E2" s="3"/>
      <c r="F2" s="3"/>
      <c r="G2" s="3"/>
      <c r="H2" s="3"/>
      <c r="I2" s="3"/>
      <c r="J2" s="3"/>
      <c r="K2" s="3"/>
      <c r="L2" s="3"/>
      <c r="M2" s="3"/>
      <c r="N2" s="3"/>
      <c r="O2" s="3"/>
      <c r="P2" s="3"/>
      <c r="Q2" s="3"/>
      <c r="R2" s="3"/>
      <c r="S2" s="3"/>
      <c r="T2" s="3"/>
      <c r="U2" s="3"/>
      <c r="V2" s="3"/>
      <c r="W2" s="3"/>
      <c r="X2" s="3"/>
      <c r="Y2" s="3"/>
      <c r="Z2" s="3"/>
    </row>
    <row r="3" spans="1:26">
      <c r="A3" s="1" t="s">
        <v>6</v>
      </c>
      <c r="B3" s="4" t="s">
        <v>7</v>
      </c>
      <c r="C3" s="4" t="s">
        <v>8</v>
      </c>
      <c r="D3" s="3"/>
      <c r="E3" s="3"/>
      <c r="F3" s="3"/>
      <c r="G3" s="3"/>
      <c r="H3" s="3"/>
      <c r="I3" s="3"/>
      <c r="J3" s="3"/>
      <c r="K3" s="3"/>
      <c r="L3" s="3"/>
      <c r="M3" s="3"/>
      <c r="N3" s="3"/>
      <c r="O3" s="3"/>
      <c r="P3" s="3"/>
      <c r="Q3" s="3"/>
      <c r="R3" s="3"/>
      <c r="S3" s="3"/>
      <c r="T3" s="3"/>
      <c r="U3" s="3"/>
      <c r="V3" s="3"/>
      <c r="W3" s="3"/>
      <c r="X3" s="3"/>
      <c r="Y3" s="3"/>
      <c r="Z3" s="3"/>
    </row>
    <row r="4" spans="1:26">
      <c r="A4" s="1" t="s">
        <v>9</v>
      </c>
      <c r="B4" s="4" t="s">
        <v>10</v>
      </c>
      <c r="C4" s="4" t="s">
        <v>11</v>
      </c>
      <c r="D4" s="3"/>
      <c r="E4" s="3"/>
      <c r="F4" s="3"/>
      <c r="G4" s="3"/>
      <c r="H4" s="3"/>
      <c r="I4" s="3"/>
      <c r="J4" s="3"/>
      <c r="K4" s="3"/>
      <c r="L4" s="3"/>
      <c r="M4" s="3"/>
      <c r="N4" s="3"/>
      <c r="O4" s="3"/>
      <c r="P4" s="3"/>
      <c r="Q4" s="3"/>
      <c r="R4" s="3"/>
      <c r="S4" s="3"/>
      <c r="T4" s="3"/>
      <c r="U4" s="3"/>
      <c r="V4" s="3"/>
      <c r="W4" s="3"/>
      <c r="X4" s="3"/>
      <c r="Y4" s="3"/>
      <c r="Z4" s="3"/>
    </row>
    <row r="5" spans="1:26">
      <c r="A5" s="1" t="s">
        <v>12</v>
      </c>
      <c r="B5" s="4" t="s">
        <v>13</v>
      </c>
      <c r="C5" s="4" t="s">
        <v>14</v>
      </c>
      <c r="D5" s="3"/>
      <c r="E5" s="3"/>
      <c r="F5" s="3"/>
      <c r="G5" s="3"/>
      <c r="H5" s="3"/>
      <c r="I5" s="3"/>
      <c r="J5" s="3"/>
      <c r="K5" s="3"/>
      <c r="L5" s="3"/>
      <c r="M5" s="3"/>
      <c r="N5" s="3"/>
      <c r="O5" s="3"/>
      <c r="P5" s="3"/>
      <c r="Q5" s="3"/>
      <c r="R5" s="3"/>
      <c r="S5" s="3"/>
      <c r="T5" s="3"/>
      <c r="U5" s="3"/>
      <c r="V5" s="3"/>
      <c r="W5" s="3"/>
      <c r="X5" s="3"/>
      <c r="Y5" s="3"/>
      <c r="Z5" s="3"/>
    </row>
    <row r="6" spans="1:26">
      <c r="A6" s="1" t="s">
        <v>15</v>
      </c>
      <c r="B6" s="4" t="s">
        <v>16</v>
      </c>
      <c r="C6" s="4" t="s">
        <v>17</v>
      </c>
      <c r="D6" s="3"/>
      <c r="E6" s="3"/>
      <c r="F6" s="3"/>
      <c r="G6" s="3"/>
      <c r="H6" s="3"/>
      <c r="I6" s="3"/>
      <c r="J6" s="3"/>
      <c r="K6" s="3"/>
      <c r="L6" s="3"/>
      <c r="M6" s="3"/>
      <c r="N6" s="3"/>
      <c r="O6" s="3"/>
      <c r="P6" s="3"/>
      <c r="Q6" s="3"/>
      <c r="R6" s="3"/>
      <c r="S6" s="3"/>
      <c r="T6" s="3"/>
      <c r="U6" s="3"/>
      <c r="V6" s="3"/>
      <c r="W6" s="3"/>
      <c r="X6" s="3"/>
      <c r="Y6" s="3"/>
      <c r="Z6" s="3"/>
    </row>
    <row r="7" spans="1:26">
      <c r="A7" s="1" t="s">
        <v>18</v>
      </c>
      <c r="B7" s="4" t="s">
        <v>19</v>
      </c>
      <c r="C7" s="4" t="s">
        <v>20</v>
      </c>
      <c r="D7" s="3"/>
      <c r="E7" s="3"/>
      <c r="F7" s="3"/>
      <c r="G7" s="3"/>
      <c r="H7" s="3"/>
      <c r="I7" s="3"/>
      <c r="J7" s="3"/>
      <c r="K7" s="3"/>
      <c r="L7" s="3"/>
      <c r="M7" s="3"/>
      <c r="N7" s="3"/>
      <c r="O7" s="3"/>
      <c r="P7" s="3"/>
      <c r="Q7" s="3"/>
      <c r="R7" s="3"/>
      <c r="S7" s="3"/>
      <c r="T7" s="3"/>
      <c r="U7" s="3"/>
      <c r="V7" s="3"/>
      <c r="W7" s="3"/>
      <c r="X7" s="3"/>
      <c r="Y7" s="3"/>
      <c r="Z7" s="3"/>
    </row>
    <row r="8" spans="1:26">
      <c r="A8" s="1" t="s">
        <v>21</v>
      </c>
      <c r="B8" s="4" t="s">
        <v>22</v>
      </c>
      <c r="C8" s="4" t="s">
        <v>23</v>
      </c>
      <c r="D8" s="3"/>
      <c r="E8" s="3"/>
      <c r="F8" s="3"/>
      <c r="G8" s="3"/>
      <c r="H8" s="3"/>
      <c r="I8" s="3"/>
      <c r="J8" s="3"/>
      <c r="K8" s="3"/>
      <c r="L8" s="3"/>
      <c r="M8" s="3"/>
      <c r="N8" s="3"/>
      <c r="O8" s="3"/>
      <c r="P8" s="3"/>
      <c r="Q8" s="3"/>
      <c r="R8" s="3"/>
      <c r="S8" s="3"/>
      <c r="T8" s="3"/>
      <c r="U8" s="3"/>
      <c r="V8" s="3"/>
      <c r="W8" s="3"/>
      <c r="X8" s="3"/>
      <c r="Y8" s="3"/>
      <c r="Z8" s="3"/>
    </row>
    <row r="9" spans="1:26">
      <c r="A9" s="1" t="s">
        <v>24</v>
      </c>
      <c r="B9" s="4" t="s">
        <v>25</v>
      </c>
      <c r="C9" s="4" t="s">
        <v>26</v>
      </c>
      <c r="D9" s="3"/>
      <c r="E9" s="3"/>
      <c r="F9" s="3"/>
      <c r="G9" s="3"/>
      <c r="H9" s="3"/>
      <c r="I9" s="3"/>
      <c r="J9" s="3"/>
      <c r="K9" s="3"/>
      <c r="L9" s="3"/>
      <c r="M9" s="3"/>
      <c r="N9" s="3"/>
      <c r="O9" s="3"/>
      <c r="P9" s="3"/>
      <c r="Q9" s="3"/>
      <c r="R9" s="3"/>
      <c r="S9" s="3"/>
      <c r="T9" s="3"/>
      <c r="U9" s="3"/>
      <c r="V9" s="3"/>
      <c r="W9" s="3"/>
      <c r="X9" s="3"/>
      <c r="Y9" s="3"/>
      <c r="Z9" s="3"/>
    </row>
    <row r="10" spans="1:26">
      <c r="A10" s="1" t="s">
        <v>27</v>
      </c>
      <c r="B10" s="4" t="s">
        <v>28</v>
      </c>
      <c r="C10" s="4" t="s">
        <v>29</v>
      </c>
      <c r="D10" s="3"/>
      <c r="E10" s="3"/>
      <c r="F10" s="3"/>
      <c r="G10" s="3"/>
      <c r="H10" s="3"/>
      <c r="I10" s="3"/>
      <c r="J10" s="3"/>
      <c r="K10" s="3"/>
      <c r="L10" s="3"/>
      <c r="M10" s="3"/>
      <c r="N10" s="3"/>
      <c r="O10" s="3"/>
      <c r="P10" s="3"/>
      <c r="Q10" s="3"/>
      <c r="R10" s="3"/>
      <c r="S10" s="3"/>
      <c r="T10" s="3"/>
      <c r="U10" s="3"/>
      <c r="V10" s="3"/>
      <c r="W10" s="3"/>
      <c r="X10" s="3"/>
      <c r="Y10" s="3"/>
      <c r="Z10" s="3"/>
    </row>
    <row r="11" spans="1:26">
      <c r="A11" s="1" t="s">
        <v>30</v>
      </c>
      <c r="B11" s="4" t="s">
        <v>31</v>
      </c>
      <c r="C11" s="4" t="s">
        <v>32</v>
      </c>
      <c r="D11" s="3"/>
      <c r="E11" s="3"/>
      <c r="F11" s="3"/>
      <c r="G11" s="3"/>
      <c r="H11" s="3"/>
      <c r="I11" s="3"/>
      <c r="J11" s="3"/>
      <c r="K11" s="3"/>
      <c r="L11" s="3"/>
      <c r="M11" s="3"/>
      <c r="N11" s="3"/>
      <c r="O11" s="3"/>
      <c r="P11" s="3"/>
      <c r="Q11" s="3"/>
      <c r="R11" s="3"/>
      <c r="S11" s="3"/>
      <c r="T11" s="3"/>
      <c r="U11" s="3"/>
      <c r="V11" s="3"/>
      <c r="W11" s="3"/>
      <c r="X11" s="3"/>
      <c r="Y11" s="3"/>
      <c r="Z11" s="3"/>
    </row>
    <row r="12" spans="1:26">
      <c r="A12" s="1" t="s">
        <v>33</v>
      </c>
      <c r="B12" s="4" t="s">
        <v>34</v>
      </c>
      <c r="C12" s="4" t="s">
        <v>35</v>
      </c>
      <c r="D12" s="3"/>
      <c r="E12" s="3"/>
      <c r="F12" s="3"/>
      <c r="G12" s="3"/>
      <c r="H12" s="3"/>
      <c r="I12" s="3"/>
      <c r="J12" s="3"/>
      <c r="K12" s="3"/>
      <c r="L12" s="3"/>
      <c r="M12" s="3"/>
      <c r="N12" s="3"/>
      <c r="O12" s="3"/>
      <c r="P12" s="3"/>
      <c r="Q12" s="3"/>
      <c r="R12" s="3"/>
      <c r="S12" s="3"/>
      <c r="T12" s="3"/>
      <c r="U12" s="3"/>
      <c r="V12" s="3"/>
      <c r="W12" s="3"/>
      <c r="X12" s="3"/>
      <c r="Y12" s="3"/>
      <c r="Z12" s="3"/>
    </row>
    <row r="13" spans="1:26">
      <c r="A13" s="5">
        <v>45632</v>
      </c>
      <c r="B13" s="4" t="s">
        <v>36</v>
      </c>
      <c r="C13" s="4" t="s">
        <v>37</v>
      </c>
      <c r="D13" s="3"/>
      <c r="E13" s="3"/>
      <c r="F13" s="3"/>
      <c r="G13" s="3"/>
      <c r="H13" s="3"/>
      <c r="I13" s="3"/>
      <c r="J13" s="3"/>
      <c r="K13" s="3"/>
      <c r="L13" s="3"/>
      <c r="M13" s="3"/>
      <c r="N13" s="3"/>
      <c r="O13" s="3"/>
      <c r="P13" s="3"/>
      <c r="Q13" s="3"/>
      <c r="R13" s="3"/>
      <c r="S13" s="3"/>
      <c r="T13" s="3"/>
      <c r="U13" s="3"/>
      <c r="V13" s="3"/>
      <c r="W13" s="3"/>
      <c r="X13" s="3"/>
      <c r="Y13" s="3"/>
      <c r="Z13" s="3"/>
    </row>
    <row r="14" spans="1:26">
      <c r="A14" s="5">
        <v>45602</v>
      </c>
      <c r="B14" s="4" t="s">
        <v>38</v>
      </c>
      <c r="C14" s="4" t="s">
        <v>39</v>
      </c>
      <c r="D14" s="3"/>
      <c r="E14" s="3"/>
      <c r="F14" s="3"/>
      <c r="G14" s="3"/>
      <c r="H14" s="3"/>
      <c r="I14" s="3"/>
      <c r="J14" s="3"/>
      <c r="K14" s="3"/>
      <c r="L14" s="3"/>
      <c r="M14" s="3"/>
      <c r="N14" s="3"/>
      <c r="O14" s="3"/>
      <c r="P14" s="3"/>
      <c r="Q14" s="3"/>
      <c r="R14" s="3"/>
      <c r="S14" s="3"/>
      <c r="T14" s="3"/>
      <c r="U14" s="3"/>
      <c r="V14" s="3"/>
      <c r="W14" s="3"/>
      <c r="X14" s="3"/>
      <c r="Y14" s="3"/>
      <c r="Z14" s="3"/>
    </row>
    <row r="15" spans="1:26">
      <c r="A15" s="5">
        <v>45571</v>
      </c>
      <c r="B15" s="4" t="s">
        <v>40</v>
      </c>
      <c r="C15" s="4" t="s">
        <v>41</v>
      </c>
      <c r="D15" s="3"/>
      <c r="E15" s="3"/>
      <c r="F15" s="3"/>
      <c r="G15" s="3"/>
      <c r="H15" s="3"/>
      <c r="I15" s="3"/>
      <c r="J15" s="3"/>
      <c r="K15" s="3"/>
      <c r="L15" s="3"/>
      <c r="M15" s="3"/>
      <c r="N15" s="3"/>
      <c r="O15" s="3"/>
      <c r="P15" s="3"/>
      <c r="Q15" s="3"/>
      <c r="R15" s="3"/>
      <c r="S15" s="3"/>
      <c r="T15" s="3"/>
      <c r="U15" s="3"/>
      <c r="V15" s="3"/>
      <c r="W15" s="3"/>
      <c r="X15" s="3"/>
      <c r="Y15" s="3"/>
      <c r="Z15" s="3"/>
    </row>
    <row r="16" spans="1:26">
      <c r="A16" s="5">
        <v>45479</v>
      </c>
      <c r="B16" s="4" t="s">
        <v>42</v>
      </c>
      <c r="C16" s="4" t="s">
        <v>43</v>
      </c>
      <c r="D16" s="3"/>
      <c r="E16" s="3"/>
      <c r="F16" s="3"/>
      <c r="G16" s="3"/>
      <c r="H16" s="3"/>
      <c r="I16" s="3"/>
      <c r="J16" s="3"/>
      <c r="K16" s="3"/>
      <c r="L16" s="3"/>
      <c r="M16" s="3"/>
      <c r="N16" s="3"/>
      <c r="O16" s="3"/>
      <c r="P16" s="3"/>
      <c r="Q16" s="3"/>
      <c r="R16" s="3"/>
      <c r="S16" s="3"/>
      <c r="T16" s="3"/>
      <c r="U16" s="3"/>
      <c r="V16" s="3"/>
      <c r="W16" s="3"/>
      <c r="X16" s="3"/>
      <c r="Y16" s="3"/>
      <c r="Z16" s="3"/>
    </row>
    <row r="17" spans="1:26">
      <c r="A17" s="5">
        <v>45449</v>
      </c>
      <c r="B17" s="4" t="s">
        <v>44</v>
      </c>
      <c r="C17" s="4" t="s">
        <v>45</v>
      </c>
      <c r="D17" s="3"/>
      <c r="E17" s="3"/>
      <c r="F17" s="3"/>
      <c r="G17" s="3"/>
      <c r="H17" s="3"/>
      <c r="I17" s="3"/>
      <c r="J17" s="3"/>
      <c r="K17" s="3"/>
      <c r="L17" s="3"/>
      <c r="M17" s="3"/>
      <c r="N17" s="3"/>
      <c r="O17" s="3"/>
      <c r="P17" s="3"/>
      <c r="Q17" s="3"/>
      <c r="R17" s="3"/>
      <c r="S17" s="3"/>
      <c r="T17" s="3"/>
      <c r="U17" s="3"/>
      <c r="V17" s="3"/>
      <c r="W17" s="3"/>
      <c r="X17" s="3"/>
      <c r="Y17" s="3"/>
      <c r="Z17" s="3"/>
    </row>
    <row r="18" spans="1:26">
      <c r="A18" s="5">
        <v>45418</v>
      </c>
      <c r="B18" s="4" t="s">
        <v>46</v>
      </c>
      <c r="C18" s="4" t="s">
        <v>47</v>
      </c>
      <c r="D18" s="3"/>
      <c r="E18" s="3"/>
      <c r="F18" s="3"/>
      <c r="G18" s="3"/>
      <c r="H18" s="3"/>
      <c r="I18" s="3"/>
      <c r="J18" s="3"/>
      <c r="K18" s="3"/>
      <c r="L18" s="3"/>
      <c r="M18" s="3"/>
      <c r="N18" s="3"/>
      <c r="O18" s="3"/>
      <c r="P18" s="3"/>
      <c r="Q18" s="3"/>
      <c r="R18" s="3"/>
      <c r="S18" s="3"/>
      <c r="T18" s="3"/>
      <c r="U18" s="3"/>
      <c r="V18" s="3"/>
      <c r="W18" s="3"/>
      <c r="X18" s="3"/>
      <c r="Y18" s="3"/>
      <c r="Z18" s="3"/>
    </row>
    <row r="19" spans="1:26">
      <c r="A19" s="5">
        <v>45388</v>
      </c>
      <c r="B19" s="4" t="s">
        <v>48</v>
      </c>
      <c r="C19" s="4" t="s">
        <v>49</v>
      </c>
      <c r="D19" s="3"/>
      <c r="E19" s="3"/>
      <c r="F19" s="3"/>
      <c r="G19" s="3"/>
      <c r="H19" s="3"/>
      <c r="I19" s="3"/>
      <c r="J19" s="3"/>
      <c r="K19" s="3"/>
      <c r="L19" s="3"/>
      <c r="M19" s="3"/>
      <c r="N19" s="3"/>
      <c r="O19" s="3"/>
      <c r="P19" s="3"/>
      <c r="Q19" s="3"/>
      <c r="R19" s="3"/>
      <c r="S19" s="3"/>
      <c r="T19" s="3"/>
      <c r="U19" s="3"/>
      <c r="V19" s="3"/>
      <c r="W19" s="3"/>
      <c r="X19" s="3"/>
      <c r="Y19" s="3"/>
      <c r="Z19" s="3"/>
    </row>
    <row r="20" spans="1:26">
      <c r="A20" s="5">
        <v>45357</v>
      </c>
      <c r="B20" s="4" t="s">
        <v>50</v>
      </c>
      <c r="C20" s="4" t="s">
        <v>51</v>
      </c>
      <c r="D20" s="3"/>
      <c r="E20" s="3"/>
      <c r="F20" s="3"/>
      <c r="G20" s="3"/>
      <c r="H20" s="3"/>
      <c r="I20" s="3"/>
      <c r="J20" s="3"/>
      <c r="K20" s="3"/>
      <c r="L20" s="3"/>
      <c r="M20" s="3"/>
      <c r="N20" s="3"/>
      <c r="O20" s="3"/>
      <c r="P20" s="3"/>
      <c r="Q20" s="3"/>
      <c r="R20" s="3"/>
      <c r="S20" s="3"/>
      <c r="T20" s="3"/>
      <c r="U20" s="3"/>
      <c r="V20" s="3"/>
      <c r="W20" s="3"/>
      <c r="X20" s="3"/>
      <c r="Y20" s="3"/>
      <c r="Z20" s="3"/>
    </row>
    <row r="21" spans="1:26">
      <c r="A21" s="1" t="s">
        <v>52</v>
      </c>
      <c r="B21" s="4" t="s">
        <v>53</v>
      </c>
      <c r="C21" s="4" t="s">
        <v>54</v>
      </c>
      <c r="D21" s="3"/>
      <c r="E21" s="3"/>
      <c r="F21" s="3"/>
      <c r="G21" s="3"/>
      <c r="H21" s="3"/>
      <c r="I21" s="3"/>
      <c r="J21" s="3"/>
      <c r="K21" s="3"/>
      <c r="L21" s="3"/>
      <c r="M21" s="3"/>
      <c r="N21" s="3"/>
      <c r="O21" s="3"/>
      <c r="P21" s="3"/>
      <c r="Q21" s="3"/>
      <c r="R21" s="3"/>
      <c r="S21" s="3"/>
      <c r="T21" s="3"/>
      <c r="U21" s="3"/>
      <c r="V21" s="3"/>
      <c r="W21" s="3"/>
      <c r="X21" s="3"/>
      <c r="Y21" s="3"/>
      <c r="Z21" s="3"/>
    </row>
    <row r="22" spans="1:26">
      <c r="A22" s="1" t="s">
        <v>55</v>
      </c>
      <c r="B22" s="4" t="s">
        <v>56</v>
      </c>
      <c r="C22" s="4" t="s">
        <v>57</v>
      </c>
      <c r="D22" s="3"/>
      <c r="E22" s="3"/>
      <c r="F22" s="3"/>
      <c r="G22" s="3"/>
      <c r="H22" s="3"/>
      <c r="I22" s="3"/>
      <c r="J22" s="3"/>
      <c r="K22" s="3"/>
      <c r="L22" s="3"/>
      <c r="M22" s="3"/>
      <c r="N22" s="3"/>
      <c r="O22" s="3"/>
      <c r="P22" s="3"/>
      <c r="Q22" s="3"/>
      <c r="R22" s="3"/>
      <c r="S22" s="3"/>
      <c r="T22" s="3"/>
      <c r="U22" s="3"/>
      <c r="V22" s="3"/>
      <c r="W22" s="3"/>
      <c r="X22" s="3"/>
      <c r="Y22" s="3"/>
      <c r="Z22" s="3"/>
    </row>
    <row r="23" spans="1:26">
      <c r="A23" s="1" t="s">
        <v>58</v>
      </c>
      <c r="B23" s="4" t="s">
        <v>59</v>
      </c>
      <c r="C23" s="4" t="s">
        <v>60</v>
      </c>
      <c r="D23" s="3"/>
      <c r="E23" s="3"/>
      <c r="F23" s="3"/>
      <c r="G23" s="3"/>
      <c r="H23" s="3"/>
      <c r="I23" s="3"/>
      <c r="J23" s="3"/>
      <c r="K23" s="3"/>
      <c r="L23" s="3"/>
      <c r="M23" s="3"/>
      <c r="N23" s="3"/>
      <c r="O23" s="3"/>
      <c r="P23" s="3"/>
      <c r="Q23" s="3"/>
      <c r="R23" s="3"/>
      <c r="S23" s="3"/>
      <c r="T23" s="3"/>
      <c r="U23" s="3"/>
      <c r="V23" s="3"/>
      <c r="W23" s="3"/>
      <c r="X23" s="3"/>
      <c r="Y23" s="3"/>
      <c r="Z23" s="3"/>
    </row>
    <row r="24" spans="1:26">
      <c r="A24" s="1" t="s">
        <v>61</v>
      </c>
      <c r="B24" s="4" t="s">
        <v>62</v>
      </c>
      <c r="C24" s="4" t="s">
        <v>63</v>
      </c>
      <c r="D24" s="3"/>
      <c r="E24" s="3"/>
      <c r="F24" s="3"/>
      <c r="G24" s="3"/>
      <c r="H24" s="3"/>
      <c r="I24" s="3"/>
      <c r="J24" s="3"/>
      <c r="K24" s="3"/>
      <c r="L24" s="3"/>
      <c r="M24" s="3"/>
      <c r="N24" s="3"/>
      <c r="O24" s="3"/>
      <c r="P24" s="3"/>
      <c r="Q24" s="3"/>
      <c r="R24" s="3"/>
      <c r="S24" s="3"/>
      <c r="T24" s="3"/>
      <c r="U24" s="3"/>
      <c r="V24" s="3"/>
      <c r="W24" s="3"/>
      <c r="X24" s="3"/>
      <c r="Y24" s="3"/>
      <c r="Z24" s="3"/>
    </row>
    <row r="25" spans="1:26">
      <c r="A25" s="1" t="s">
        <v>64</v>
      </c>
      <c r="B25" s="4" t="s">
        <v>65</v>
      </c>
      <c r="C25" s="4" t="s">
        <v>66</v>
      </c>
      <c r="D25" s="3"/>
      <c r="E25" s="3"/>
      <c r="F25" s="3"/>
      <c r="G25" s="3"/>
      <c r="H25" s="3"/>
      <c r="I25" s="3"/>
      <c r="J25" s="3"/>
      <c r="K25" s="3"/>
      <c r="L25" s="3"/>
      <c r="M25" s="3"/>
      <c r="N25" s="3"/>
      <c r="O25" s="3"/>
      <c r="P25" s="3"/>
      <c r="Q25" s="3"/>
      <c r="R25" s="3"/>
      <c r="S25" s="3"/>
      <c r="T25" s="3"/>
      <c r="U25" s="3"/>
      <c r="V25" s="3"/>
      <c r="W25" s="3"/>
      <c r="X25" s="3"/>
      <c r="Y25" s="3"/>
      <c r="Z25" s="3"/>
    </row>
    <row r="26" spans="1:26">
      <c r="A26" s="1" t="s">
        <v>67</v>
      </c>
      <c r="B26" s="4" t="s">
        <v>68</v>
      </c>
      <c r="C26" s="4" t="s">
        <v>69</v>
      </c>
      <c r="D26" s="3"/>
      <c r="E26" s="3"/>
      <c r="F26" s="3"/>
      <c r="G26" s="3"/>
      <c r="H26" s="3"/>
      <c r="I26" s="3"/>
      <c r="J26" s="3"/>
      <c r="K26" s="3"/>
      <c r="L26" s="3"/>
      <c r="M26" s="3"/>
      <c r="N26" s="3"/>
      <c r="O26" s="3"/>
      <c r="P26" s="3"/>
      <c r="Q26" s="3"/>
      <c r="R26" s="3"/>
      <c r="S26" s="3"/>
      <c r="T26" s="3"/>
      <c r="U26" s="3"/>
      <c r="V26" s="3"/>
      <c r="W26" s="3"/>
      <c r="X26" s="3"/>
      <c r="Y26" s="3"/>
      <c r="Z26" s="3"/>
    </row>
    <row r="27" spans="1:26">
      <c r="A27" s="1" t="s">
        <v>70</v>
      </c>
      <c r="B27" s="4" t="s">
        <v>71</v>
      </c>
      <c r="C27" s="4" t="s">
        <v>72</v>
      </c>
      <c r="D27" s="3"/>
      <c r="E27" s="3"/>
      <c r="F27" s="3"/>
      <c r="G27" s="3"/>
      <c r="H27" s="3"/>
      <c r="I27" s="3"/>
      <c r="J27" s="3"/>
      <c r="K27" s="3"/>
      <c r="L27" s="3"/>
      <c r="M27" s="3"/>
      <c r="N27" s="3"/>
      <c r="O27" s="3"/>
      <c r="P27" s="3"/>
      <c r="Q27" s="3"/>
      <c r="R27" s="3"/>
      <c r="S27" s="3"/>
      <c r="T27" s="3"/>
      <c r="U27" s="3"/>
      <c r="V27" s="3"/>
      <c r="W27" s="3"/>
      <c r="X27" s="3"/>
      <c r="Y27" s="3"/>
      <c r="Z27" s="3"/>
    </row>
    <row r="28" spans="1:26">
      <c r="A28" s="1" t="s">
        <v>73</v>
      </c>
      <c r="B28" s="4" t="s">
        <v>74</v>
      </c>
      <c r="C28" s="4" t="s">
        <v>75</v>
      </c>
      <c r="D28" s="3"/>
      <c r="E28" s="3"/>
      <c r="F28" s="3"/>
      <c r="G28" s="3"/>
      <c r="H28" s="3"/>
      <c r="I28" s="3"/>
      <c r="J28" s="3"/>
      <c r="K28" s="3"/>
      <c r="L28" s="3"/>
      <c r="M28" s="3"/>
      <c r="N28" s="3"/>
      <c r="O28" s="3"/>
      <c r="P28" s="3"/>
      <c r="Q28" s="3"/>
      <c r="R28" s="3"/>
      <c r="S28" s="3"/>
      <c r="T28" s="3"/>
      <c r="U28" s="3"/>
      <c r="V28" s="3"/>
      <c r="W28" s="3"/>
      <c r="X28" s="3"/>
      <c r="Y28" s="3"/>
      <c r="Z28" s="3"/>
    </row>
    <row r="29" spans="1:26">
      <c r="A29" s="1" t="s">
        <v>76</v>
      </c>
      <c r="B29" s="4" t="s">
        <v>77</v>
      </c>
      <c r="C29" s="4" t="s">
        <v>78</v>
      </c>
      <c r="D29" s="3"/>
      <c r="E29" s="3"/>
      <c r="F29" s="3"/>
      <c r="G29" s="3"/>
      <c r="H29" s="3"/>
      <c r="I29" s="3"/>
      <c r="J29" s="3"/>
      <c r="K29" s="3"/>
      <c r="L29" s="3"/>
      <c r="M29" s="3"/>
      <c r="N29" s="3"/>
      <c r="O29" s="3"/>
      <c r="P29" s="3"/>
      <c r="Q29" s="3"/>
      <c r="R29" s="3"/>
      <c r="S29" s="3"/>
      <c r="T29" s="3"/>
      <c r="U29" s="3"/>
      <c r="V29" s="3"/>
      <c r="W29" s="3"/>
      <c r="X29" s="3"/>
      <c r="Y29" s="3"/>
      <c r="Z29" s="3"/>
    </row>
    <row r="30" spans="1:26">
      <c r="A30" s="1" t="s">
        <v>79</v>
      </c>
      <c r="B30" s="4" t="s">
        <v>80</v>
      </c>
      <c r="C30" s="4" t="s">
        <v>81</v>
      </c>
      <c r="D30" s="3"/>
      <c r="E30" s="3"/>
      <c r="F30" s="3"/>
      <c r="G30" s="3"/>
      <c r="H30" s="3"/>
      <c r="I30" s="3"/>
      <c r="J30" s="3"/>
      <c r="K30" s="3"/>
      <c r="L30" s="3"/>
      <c r="M30" s="3"/>
      <c r="N30" s="3"/>
      <c r="O30" s="3"/>
      <c r="P30" s="3"/>
      <c r="Q30" s="3"/>
      <c r="R30" s="3"/>
      <c r="S30" s="3"/>
      <c r="T30" s="3"/>
      <c r="U30" s="3"/>
      <c r="V30" s="3"/>
      <c r="W30" s="3"/>
      <c r="X30" s="3"/>
      <c r="Y30" s="3"/>
      <c r="Z30" s="3"/>
    </row>
    <row r="31" spans="1:26">
      <c r="A31" s="1" t="s">
        <v>82</v>
      </c>
      <c r="B31" s="4" t="s">
        <v>83</v>
      </c>
      <c r="C31" s="4" t="s">
        <v>84</v>
      </c>
      <c r="D31" s="3"/>
      <c r="E31" s="3"/>
      <c r="F31" s="3"/>
      <c r="G31" s="3"/>
      <c r="H31" s="3"/>
      <c r="I31" s="3"/>
      <c r="J31" s="3"/>
      <c r="K31" s="3"/>
      <c r="L31" s="3"/>
      <c r="M31" s="3"/>
      <c r="N31" s="3"/>
      <c r="O31" s="3"/>
      <c r="P31" s="3"/>
      <c r="Q31" s="3"/>
      <c r="R31" s="3"/>
      <c r="S31" s="3"/>
      <c r="T31" s="3"/>
      <c r="U31" s="3"/>
      <c r="V31" s="3"/>
      <c r="W31" s="3"/>
      <c r="X31" s="3"/>
      <c r="Y31" s="3"/>
      <c r="Z31" s="3"/>
    </row>
    <row r="32" spans="1:26">
      <c r="A32" s="1" t="s">
        <v>85</v>
      </c>
      <c r="B32" s="4" t="s">
        <v>86</v>
      </c>
      <c r="C32" s="4" t="s">
        <v>87</v>
      </c>
      <c r="D32" s="3"/>
      <c r="E32" s="3"/>
      <c r="F32" s="3"/>
      <c r="G32" s="3"/>
      <c r="H32" s="3"/>
      <c r="I32" s="3"/>
      <c r="J32" s="3"/>
      <c r="K32" s="3"/>
      <c r="L32" s="3"/>
      <c r="M32" s="3"/>
      <c r="N32" s="3"/>
      <c r="O32" s="3"/>
      <c r="P32" s="3"/>
      <c r="Q32" s="3"/>
      <c r="R32" s="3"/>
      <c r="S32" s="3"/>
      <c r="T32" s="3"/>
      <c r="U32" s="3"/>
      <c r="V32" s="3"/>
      <c r="W32" s="3"/>
      <c r="X32" s="3"/>
      <c r="Y32" s="3"/>
      <c r="Z32" s="3"/>
    </row>
    <row r="33" spans="1:26">
      <c r="A33" s="1" t="s">
        <v>88</v>
      </c>
      <c r="B33" s="4" t="s">
        <v>89</v>
      </c>
      <c r="C33" s="4" t="s">
        <v>90</v>
      </c>
      <c r="D33" s="3"/>
      <c r="E33" s="3"/>
      <c r="F33" s="3"/>
      <c r="G33" s="3"/>
      <c r="H33" s="3"/>
      <c r="I33" s="3"/>
      <c r="J33" s="3"/>
      <c r="K33" s="3"/>
      <c r="L33" s="3"/>
      <c r="M33" s="3"/>
      <c r="N33" s="3"/>
      <c r="O33" s="3"/>
      <c r="P33" s="3"/>
      <c r="Q33" s="3"/>
      <c r="R33" s="3"/>
      <c r="S33" s="3"/>
      <c r="T33" s="3"/>
      <c r="U33" s="3"/>
      <c r="V33" s="3"/>
      <c r="W33" s="3"/>
      <c r="X33" s="3"/>
      <c r="Y33" s="3"/>
      <c r="Z33" s="3"/>
    </row>
    <row r="34" spans="1:26">
      <c r="A34" s="1" t="s">
        <v>91</v>
      </c>
      <c r="B34" s="4" t="s">
        <v>92</v>
      </c>
      <c r="C34" s="4" t="s">
        <v>93</v>
      </c>
      <c r="D34" s="3"/>
      <c r="E34" s="3"/>
      <c r="F34" s="3"/>
      <c r="G34" s="3"/>
      <c r="H34" s="3"/>
      <c r="I34" s="3"/>
      <c r="J34" s="3"/>
      <c r="K34" s="3"/>
      <c r="L34" s="3"/>
      <c r="M34" s="3"/>
      <c r="N34" s="3"/>
      <c r="O34" s="3"/>
      <c r="P34" s="3"/>
      <c r="Q34" s="3"/>
      <c r="R34" s="3"/>
      <c r="S34" s="3"/>
      <c r="T34" s="3"/>
      <c r="U34" s="3"/>
      <c r="V34" s="3"/>
      <c r="W34" s="3"/>
      <c r="X34" s="3"/>
      <c r="Y34" s="3"/>
      <c r="Z34" s="3"/>
    </row>
    <row r="35" spans="1:26">
      <c r="A35" s="5">
        <v>45570</v>
      </c>
      <c r="B35" s="4" t="s">
        <v>94</v>
      </c>
      <c r="C35" s="4" t="s">
        <v>95</v>
      </c>
      <c r="D35" s="3"/>
      <c r="E35" s="3"/>
      <c r="F35" s="3"/>
      <c r="G35" s="3"/>
      <c r="H35" s="3"/>
      <c r="I35" s="3"/>
      <c r="J35" s="3"/>
      <c r="K35" s="3"/>
      <c r="L35" s="3"/>
      <c r="M35" s="3"/>
      <c r="N35" s="3"/>
      <c r="O35" s="3"/>
      <c r="P35" s="3"/>
      <c r="Q35" s="3"/>
      <c r="R35" s="3"/>
      <c r="S35" s="3"/>
      <c r="T35" s="3"/>
      <c r="U35" s="3"/>
      <c r="V35" s="3"/>
      <c r="W35" s="3"/>
      <c r="X35" s="3"/>
      <c r="Y35" s="3"/>
      <c r="Z35" s="3"/>
    </row>
    <row r="36" spans="1:26">
      <c r="A36" s="5">
        <v>45540</v>
      </c>
      <c r="B36" s="4" t="s">
        <v>96</v>
      </c>
      <c r="C36" s="4" t="s">
        <v>97</v>
      </c>
      <c r="D36" s="3"/>
      <c r="E36" s="3"/>
      <c r="F36" s="3"/>
      <c r="G36" s="3"/>
      <c r="H36" s="3"/>
      <c r="I36" s="3"/>
      <c r="J36" s="3"/>
      <c r="K36" s="3"/>
      <c r="L36" s="3"/>
      <c r="M36" s="3"/>
      <c r="N36" s="3"/>
      <c r="O36" s="3"/>
      <c r="P36" s="3"/>
      <c r="Q36" s="3"/>
      <c r="R36" s="3"/>
      <c r="S36" s="3"/>
      <c r="T36" s="3"/>
      <c r="U36" s="3"/>
      <c r="V36" s="3"/>
      <c r="W36" s="3"/>
      <c r="X36" s="3"/>
      <c r="Y36" s="3"/>
      <c r="Z36" s="3"/>
    </row>
    <row r="37" spans="1:26">
      <c r="A37" s="5">
        <v>45509</v>
      </c>
      <c r="B37" s="4" t="s">
        <v>98</v>
      </c>
      <c r="C37" s="4" t="s">
        <v>99</v>
      </c>
      <c r="D37" s="3"/>
      <c r="E37" s="3"/>
      <c r="F37" s="3"/>
      <c r="G37" s="3"/>
      <c r="H37" s="3"/>
      <c r="I37" s="3"/>
      <c r="J37" s="3"/>
      <c r="K37" s="3"/>
      <c r="L37" s="3"/>
      <c r="M37" s="3"/>
      <c r="N37" s="3"/>
      <c r="O37" s="3"/>
      <c r="P37" s="3"/>
      <c r="Q37" s="3"/>
      <c r="R37" s="3"/>
      <c r="S37" s="3"/>
      <c r="T37" s="3"/>
      <c r="U37" s="3"/>
      <c r="V37" s="3"/>
      <c r="W37" s="3"/>
      <c r="X37" s="3"/>
      <c r="Y37" s="3"/>
      <c r="Z37" s="3"/>
    </row>
    <row r="38" spans="1:26">
      <c r="A38" s="5">
        <v>45478</v>
      </c>
      <c r="B38" s="4" t="s">
        <v>100</v>
      </c>
      <c r="C38" s="4" t="s">
        <v>101</v>
      </c>
      <c r="D38" s="3"/>
      <c r="E38" s="3"/>
      <c r="F38" s="3"/>
      <c r="G38" s="3"/>
      <c r="H38" s="3"/>
      <c r="I38" s="3"/>
      <c r="J38" s="3"/>
      <c r="K38" s="3"/>
      <c r="L38" s="3"/>
      <c r="M38" s="3"/>
      <c r="N38" s="3"/>
      <c r="O38" s="3"/>
      <c r="P38" s="3"/>
      <c r="Q38" s="3"/>
      <c r="R38" s="3"/>
      <c r="S38" s="3"/>
      <c r="T38" s="3"/>
      <c r="U38" s="3"/>
      <c r="V38" s="3"/>
      <c r="W38" s="3"/>
      <c r="X38" s="3"/>
      <c r="Y38" s="3"/>
      <c r="Z38" s="3"/>
    </row>
    <row r="39" spans="1:26">
      <c r="A39" s="5">
        <v>45448</v>
      </c>
      <c r="B39" s="4" t="s">
        <v>102</v>
      </c>
      <c r="C39" s="4" t="s">
        <v>103</v>
      </c>
      <c r="D39" s="3"/>
      <c r="E39" s="3"/>
      <c r="F39" s="3"/>
      <c r="G39" s="3"/>
      <c r="H39" s="3"/>
      <c r="I39" s="3"/>
      <c r="J39" s="3"/>
      <c r="K39" s="3"/>
      <c r="L39" s="3"/>
      <c r="M39" s="3"/>
      <c r="N39" s="3"/>
      <c r="O39" s="3"/>
      <c r="P39" s="3"/>
      <c r="Q39" s="3"/>
      <c r="R39" s="3"/>
      <c r="S39" s="3"/>
      <c r="T39" s="3"/>
      <c r="U39" s="3"/>
      <c r="V39" s="3"/>
      <c r="W39" s="3"/>
      <c r="X39" s="3"/>
      <c r="Y39" s="3"/>
      <c r="Z39" s="3"/>
    </row>
    <row r="40" spans="1:26">
      <c r="A40" s="5">
        <v>45356</v>
      </c>
      <c r="B40" s="4" t="s">
        <v>104</v>
      </c>
      <c r="C40" s="4" t="s">
        <v>105</v>
      </c>
      <c r="D40" s="3"/>
      <c r="E40" s="3"/>
      <c r="F40" s="3"/>
      <c r="G40" s="3"/>
      <c r="H40" s="3"/>
      <c r="I40" s="3"/>
      <c r="J40" s="3"/>
      <c r="K40" s="3"/>
      <c r="L40" s="3"/>
      <c r="M40" s="3"/>
      <c r="N40" s="3"/>
      <c r="O40" s="3"/>
      <c r="P40" s="3"/>
      <c r="Q40" s="3"/>
      <c r="R40" s="3"/>
      <c r="S40" s="3"/>
      <c r="T40" s="3"/>
      <c r="U40" s="3"/>
      <c r="V40" s="3"/>
      <c r="W40" s="3"/>
      <c r="X40" s="3"/>
      <c r="Y40" s="3"/>
      <c r="Z40" s="3"/>
    </row>
    <row r="41" spans="1:26">
      <c r="A41" s="5">
        <v>45327</v>
      </c>
      <c r="B41" s="4" t="s">
        <v>106</v>
      </c>
      <c r="C41" s="4" t="s">
        <v>107</v>
      </c>
      <c r="D41" s="3"/>
      <c r="E41" s="3"/>
      <c r="F41" s="3"/>
      <c r="G41" s="3"/>
      <c r="H41" s="3"/>
      <c r="I41" s="3"/>
      <c r="J41" s="3"/>
      <c r="K41" s="3"/>
      <c r="L41" s="3"/>
      <c r="M41" s="3"/>
      <c r="N41" s="3"/>
      <c r="O41" s="3"/>
      <c r="P41" s="3"/>
      <c r="Q41" s="3"/>
      <c r="R41" s="3"/>
      <c r="S41" s="3"/>
      <c r="T41" s="3"/>
      <c r="U41" s="3"/>
      <c r="V41" s="3"/>
      <c r="W41" s="3"/>
      <c r="X41" s="3"/>
      <c r="Y41" s="3"/>
      <c r="Z41" s="3"/>
    </row>
    <row r="42" spans="1:26">
      <c r="A42" s="5">
        <v>45296</v>
      </c>
      <c r="B42" s="4" t="s">
        <v>108</v>
      </c>
      <c r="C42" s="4" t="s">
        <v>109</v>
      </c>
      <c r="D42" s="3"/>
      <c r="E42" s="3"/>
      <c r="F42" s="3"/>
      <c r="G42" s="3"/>
      <c r="H42" s="3"/>
      <c r="I42" s="3"/>
      <c r="J42" s="3"/>
      <c r="K42" s="3"/>
      <c r="L42" s="3"/>
      <c r="M42" s="3"/>
      <c r="N42" s="3"/>
      <c r="O42" s="3"/>
      <c r="P42" s="3"/>
      <c r="Q42" s="3"/>
      <c r="R42" s="3"/>
      <c r="S42" s="3"/>
      <c r="T42" s="3"/>
      <c r="U42" s="3"/>
      <c r="V42" s="3"/>
      <c r="W42" s="3"/>
      <c r="X42" s="3"/>
      <c r="Y42" s="3"/>
      <c r="Z42" s="3"/>
    </row>
    <row r="43" spans="1:26">
      <c r="A43" s="1" t="s">
        <v>110</v>
      </c>
      <c r="B43" s="4" t="s">
        <v>111</v>
      </c>
      <c r="C43" s="4" t="s">
        <v>112</v>
      </c>
      <c r="D43" s="3"/>
      <c r="E43" s="3"/>
      <c r="F43" s="3"/>
      <c r="G43" s="3"/>
      <c r="H43" s="3"/>
      <c r="I43" s="3"/>
      <c r="J43" s="3"/>
      <c r="K43" s="3"/>
      <c r="L43" s="3"/>
      <c r="M43" s="3"/>
      <c r="N43" s="3"/>
      <c r="O43" s="3"/>
      <c r="P43" s="3"/>
      <c r="Q43" s="3"/>
      <c r="R43" s="3"/>
      <c r="S43" s="3"/>
      <c r="T43" s="3"/>
      <c r="U43" s="3"/>
      <c r="V43" s="3"/>
      <c r="W43" s="3"/>
      <c r="X43" s="3"/>
      <c r="Y43" s="3"/>
      <c r="Z43" s="3"/>
    </row>
    <row r="44" spans="1:26">
      <c r="A44" s="1" t="s">
        <v>113</v>
      </c>
      <c r="B44" s="4" t="s">
        <v>114</v>
      </c>
      <c r="C44" s="4" t="s">
        <v>115</v>
      </c>
      <c r="D44" s="3"/>
      <c r="E44" s="3"/>
      <c r="F44" s="3"/>
      <c r="G44" s="3"/>
      <c r="H44" s="3"/>
      <c r="I44" s="3"/>
      <c r="J44" s="3"/>
      <c r="K44" s="3"/>
      <c r="L44" s="3"/>
      <c r="M44" s="3"/>
      <c r="N44" s="3"/>
      <c r="O44" s="3"/>
      <c r="P44" s="3"/>
      <c r="Q44" s="3"/>
      <c r="R44" s="3"/>
      <c r="S44" s="3"/>
      <c r="T44" s="3"/>
      <c r="U44" s="3"/>
      <c r="V44" s="3"/>
      <c r="W44" s="3"/>
      <c r="X44" s="3"/>
      <c r="Y44" s="3"/>
      <c r="Z44" s="3"/>
    </row>
    <row r="45" spans="1:26">
      <c r="A45" s="1" t="s">
        <v>116</v>
      </c>
      <c r="B45" s="4" t="s">
        <v>117</v>
      </c>
      <c r="C45" s="4" t="s">
        <v>118</v>
      </c>
      <c r="D45" s="3"/>
      <c r="E45" s="3"/>
      <c r="F45" s="3"/>
      <c r="G45" s="3"/>
      <c r="H45" s="3"/>
      <c r="I45" s="3"/>
      <c r="J45" s="3"/>
      <c r="K45" s="3"/>
      <c r="L45" s="3"/>
      <c r="M45" s="3"/>
      <c r="N45" s="3"/>
      <c r="O45" s="3"/>
      <c r="P45" s="3"/>
      <c r="Q45" s="3"/>
      <c r="R45" s="3"/>
      <c r="S45" s="3"/>
      <c r="T45" s="3"/>
      <c r="U45" s="3"/>
      <c r="V45" s="3"/>
      <c r="W45" s="3"/>
      <c r="X45" s="3"/>
      <c r="Y45" s="3"/>
      <c r="Z45" s="3"/>
    </row>
    <row r="46" spans="1:26">
      <c r="A46" s="1" t="s">
        <v>119</v>
      </c>
      <c r="B46" s="4" t="s">
        <v>120</v>
      </c>
      <c r="C46" s="4" t="s">
        <v>121</v>
      </c>
      <c r="D46" s="3"/>
      <c r="E46" s="3"/>
      <c r="F46" s="3"/>
      <c r="G46" s="3"/>
      <c r="H46" s="3"/>
      <c r="I46" s="3"/>
      <c r="J46" s="3"/>
      <c r="K46" s="3"/>
      <c r="L46" s="3"/>
      <c r="M46" s="3"/>
      <c r="N46" s="3"/>
      <c r="O46" s="3"/>
      <c r="P46" s="3"/>
      <c r="Q46" s="3"/>
      <c r="R46" s="3"/>
      <c r="S46" s="3"/>
      <c r="T46" s="3"/>
      <c r="U46" s="3"/>
      <c r="V46" s="3"/>
      <c r="W46" s="3"/>
      <c r="X46" s="3"/>
      <c r="Y46" s="3"/>
      <c r="Z46" s="3"/>
    </row>
    <row r="47" spans="1:26">
      <c r="A47" s="1" t="s">
        <v>122</v>
      </c>
      <c r="B47" s="4" t="s">
        <v>123</v>
      </c>
      <c r="C47" s="4" t="s">
        <v>124</v>
      </c>
      <c r="D47" s="3"/>
      <c r="E47" s="3"/>
      <c r="F47" s="3"/>
      <c r="G47" s="3"/>
      <c r="H47" s="3"/>
      <c r="I47" s="3"/>
      <c r="J47" s="3"/>
      <c r="K47" s="3"/>
      <c r="L47" s="3"/>
      <c r="M47" s="3"/>
      <c r="N47" s="3"/>
      <c r="O47" s="3"/>
      <c r="P47" s="3"/>
      <c r="Q47" s="3"/>
      <c r="R47" s="3"/>
      <c r="S47" s="3"/>
      <c r="T47" s="3"/>
      <c r="U47" s="3"/>
      <c r="V47" s="3"/>
      <c r="W47" s="3"/>
      <c r="X47" s="3"/>
      <c r="Y47" s="3"/>
      <c r="Z47" s="3"/>
    </row>
    <row r="48" spans="1:26">
      <c r="A48" s="1" t="s">
        <v>125</v>
      </c>
      <c r="B48" s="4" t="s">
        <v>126</v>
      </c>
      <c r="C48" s="4" t="s">
        <v>127</v>
      </c>
      <c r="D48" s="3"/>
      <c r="E48" s="3"/>
      <c r="F48" s="3"/>
      <c r="G48" s="3"/>
      <c r="H48" s="3"/>
      <c r="I48" s="3"/>
      <c r="J48" s="3"/>
      <c r="K48" s="3"/>
      <c r="L48" s="3"/>
      <c r="M48" s="3"/>
      <c r="N48" s="3"/>
      <c r="O48" s="3"/>
      <c r="P48" s="3"/>
      <c r="Q48" s="3"/>
      <c r="R48" s="3"/>
      <c r="S48" s="3"/>
      <c r="T48" s="3"/>
      <c r="U48" s="3"/>
      <c r="V48" s="3"/>
      <c r="W48" s="3"/>
      <c r="X48" s="3"/>
      <c r="Y48" s="3"/>
      <c r="Z48" s="3"/>
    </row>
    <row r="49" spans="1:26">
      <c r="A49" s="1" t="s">
        <v>128</v>
      </c>
      <c r="B49" s="4" t="s">
        <v>129</v>
      </c>
      <c r="C49" s="4" t="s">
        <v>130</v>
      </c>
      <c r="D49" s="3"/>
      <c r="E49" s="3"/>
      <c r="F49" s="3"/>
      <c r="G49" s="3"/>
      <c r="H49" s="3"/>
      <c r="I49" s="3"/>
      <c r="J49" s="3"/>
      <c r="K49" s="3"/>
      <c r="L49" s="3"/>
      <c r="M49" s="3"/>
      <c r="N49" s="3"/>
      <c r="O49" s="3"/>
      <c r="P49" s="3"/>
      <c r="Q49" s="3"/>
      <c r="R49" s="3"/>
      <c r="S49" s="3"/>
      <c r="T49" s="3"/>
      <c r="U49" s="3"/>
      <c r="V49" s="3"/>
      <c r="W49" s="3"/>
      <c r="X49" s="3"/>
      <c r="Y49" s="3"/>
      <c r="Z49" s="3"/>
    </row>
    <row r="50" spans="1:26">
      <c r="A50" s="1" t="s">
        <v>131</v>
      </c>
      <c r="B50" s="4" t="s">
        <v>132</v>
      </c>
      <c r="C50" s="4" t="s">
        <v>133</v>
      </c>
      <c r="D50" s="3"/>
      <c r="E50" s="3"/>
      <c r="F50" s="3"/>
      <c r="G50" s="3"/>
      <c r="H50" s="3"/>
      <c r="I50" s="3"/>
      <c r="J50" s="3"/>
      <c r="K50" s="3"/>
      <c r="L50" s="3"/>
      <c r="M50" s="3"/>
      <c r="N50" s="3"/>
      <c r="O50" s="3"/>
      <c r="P50" s="3"/>
      <c r="Q50" s="3"/>
      <c r="R50" s="3"/>
      <c r="S50" s="3"/>
      <c r="T50" s="3"/>
      <c r="U50" s="3"/>
      <c r="V50" s="3"/>
      <c r="W50" s="3"/>
      <c r="X50" s="3"/>
      <c r="Y50" s="3"/>
      <c r="Z50" s="3"/>
    </row>
    <row r="51" spans="1:26">
      <c r="A51" s="1" t="s">
        <v>134</v>
      </c>
      <c r="B51" s="4" t="s">
        <v>135</v>
      </c>
      <c r="C51" s="4" t="s">
        <v>136</v>
      </c>
      <c r="D51" s="3"/>
      <c r="E51" s="3"/>
      <c r="F51" s="3"/>
      <c r="G51" s="3"/>
      <c r="H51" s="3"/>
      <c r="I51" s="3"/>
      <c r="J51" s="3"/>
      <c r="K51" s="3"/>
      <c r="L51" s="3"/>
      <c r="M51" s="3"/>
      <c r="N51" s="3"/>
      <c r="O51" s="3"/>
      <c r="P51" s="3"/>
      <c r="Q51" s="3"/>
      <c r="R51" s="3"/>
      <c r="S51" s="3"/>
      <c r="T51" s="3"/>
      <c r="U51" s="3"/>
      <c r="V51" s="3"/>
      <c r="W51" s="3"/>
      <c r="X51" s="3"/>
      <c r="Y51" s="3"/>
      <c r="Z51" s="3"/>
    </row>
    <row r="52" spans="1:26">
      <c r="A52" s="1" t="s">
        <v>137</v>
      </c>
      <c r="B52" s="4" t="s">
        <v>138</v>
      </c>
      <c r="C52" s="4" t="s">
        <v>139</v>
      </c>
      <c r="D52" s="3"/>
      <c r="E52" s="3"/>
      <c r="F52" s="3"/>
      <c r="G52" s="3"/>
      <c r="H52" s="3"/>
      <c r="I52" s="3"/>
      <c r="J52" s="3"/>
      <c r="K52" s="3"/>
      <c r="L52" s="3"/>
      <c r="M52" s="3"/>
      <c r="N52" s="3"/>
      <c r="O52" s="3"/>
      <c r="P52" s="3"/>
      <c r="Q52" s="3"/>
      <c r="R52" s="3"/>
      <c r="S52" s="3"/>
      <c r="T52" s="3"/>
      <c r="U52" s="3"/>
      <c r="V52" s="3"/>
      <c r="W52" s="3"/>
      <c r="X52" s="3"/>
      <c r="Y52" s="3"/>
      <c r="Z52" s="3"/>
    </row>
    <row r="53" spans="1:26">
      <c r="A53" s="1" t="s">
        <v>140</v>
      </c>
      <c r="B53" s="4" t="s">
        <v>141</v>
      </c>
      <c r="C53" s="4" t="s">
        <v>142</v>
      </c>
      <c r="D53" s="3"/>
      <c r="E53" s="3"/>
      <c r="F53" s="3"/>
      <c r="G53" s="3"/>
      <c r="H53" s="3"/>
      <c r="I53" s="3"/>
      <c r="J53" s="3"/>
      <c r="K53" s="3"/>
      <c r="L53" s="3"/>
      <c r="M53" s="3"/>
      <c r="N53" s="3"/>
      <c r="O53" s="3"/>
      <c r="P53" s="3"/>
      <c r="Q53" s="3"/>
      <c r="R53" s="3"/>
      <c r="S53" s="3"/>
      <c r="T53" s="3"/>
      <c r="U53" s="3"/>
      <c r="V53" s="3"/>
      <c r="W53" s="3"/>
      <c r="X53" s="3"/>
      <c r="Y53" s="3"/>
      <c r="Z53" s="3"/>
    </row>
    <row r="54" spans="1:26">
      <c r="A54" s="1" t="s">
        <v>143</v>
      </c>
      <c r="B54" s="4" t="s">
        <v>144</v>
      </c>
      <c r="C54" s="4" t="s">
        <v>145</v>
      </c>
      <c r="D54" s="3"/>
      <c r="E54" s="3"/>
      <c r="F54" s="3"/>
      <c r="G54" s="3"/>
      <c r="H54" s="3"/>
      <c r="I54" s="3"/>
      <c r="J54" s="3"/>
      <c r="K54" s="3"/>
      <c r="L54" s="3"/>
      <c r="M54" s="3"/>
      <c r="N54" s="3"/>
      <c r="O54" s="3"/>
      <c r="P54" s="3"/>
      <c r="Q54" s="3"/>
      <c r="R54" s="3"/>
      <c r="S54" s="3"/>
      <c r="T54" s="3"/>
      <c r="U54" s="3"/>
      <c r="V54" s="3"/>
      <c r="W54" s="3"/>
      <c r="X54" s="3"/>
      <c r="Y54" s="3"/>
      <c r="Z54" s="3"/>
    </row>
    <row r="55" spans="1:26">
      <c r="A55" s="5">
        <v>45630</v>
      </c>
      <c r="B55" s="4" t="s">
        <v>146</v>
      </c>
      <c r="C55" s="4" t="s">
        <v>147</v>
      </c>
      <c r="D55" s="3"/>
      <c r="E55" s="3"/>
      <c r="F55" s="3"/>
      <c r="G55" s="3"/>
      <c r="H55" s="3"/>
      <c r="I55" s="3"/>
      <c r="J55" s="3"/>
      <c r="K55" s="3"/>
      <c r="L55" s="3"/>
      <c r="M55" s="3"/>
      <c r="N55" s="3"/>
      <c r="O55" s="3"/>
      <c r="P55" s="3"/>
      <c r="Q55" s="3"/>
      <c r="R55" s="3"/>
      <c r="S55" s="3"/>
      <c r="T55" s="3"/>
      <c r="U55" s="3"/>
      <c r="V55" s="3"/>
      <c r="W55" s="3"/>
      <c r="X55" s="3"/>
      <c r="Y55" s="3"/>
      <c r="Z55" s="3"/>
    </row>
    <row r="56" spans="1:26">
      <c r="A56" s="5">
        <v>45600</v>
      </c>
      <c r="B56" s="4" t="s">
        <v>148</v>
      </c>
      <c r="C56" s="4" t="s">
        <v>149</v>
      </c>
      <c r="D56" s="3"/>
      <c r="E56" s="3"/>
      <c r="F56" s="3"/>
      <c r="G56" s="3"/>
      <c r="H56" s="3"/>
      <c r="I56" s="3"/>
      <c r="J56" s="3"/>
      <c r="K56" s="3"/>
      <c r="L56" s="3"/>
      <c r="M56" s="3"/>
      <c r="N56" s="3"/>
      <c r="O56" s="3"/>
      <c r="P56" s="3"/>
      <c r="Q56" s="3"/>
      <c r="R56" s="3"/>
      <c r="S56" s="3"/>
      <c r="T56" s="3"/>
      <c r="U56" s="3"/>
      <c r="V56" s="3"/>
      <c r="W56" s="3"/>
      <c r="X56" s="3"/>
      <c r="Y56" s="3"/>
      <c r="Z56" s="3"/>
    </row>
    <row r="57" spans="1:26">
      <c r="A57" s="5">
        <v>45569</v>
      </c>
      <c r="B57" s="4" t="s">
        <v>150</v>
      </c>
      <c r="C57" s="4" t="s">
        <v>151</v>
      </c>
      <c r="D57" s="3"/>
      <c r="E57" s="3"/>
      <c r="F57" s="3"/>
      <c r="G57" s="3"/>
      <c r="H57" s="3"/>
      <c r="I57" s="3"/>
      <c r="J57" s="3"/>
      <c r="K57" s="3"/>
      <c r="L57" s="3"/>
      <c r="M57" s="3"/>
      <c r="N57" s="3"/>
      <c r="O57" s="3"/>
      <c r="P57" s="3"/>
      <c r="Q57" s="3"/>
      <c r="R57" s="3"/>
      <c r="S57" s="3"/>
      <c r="T57" s="3"/>
      <c r="U57" s="3"/>
      <c r="V57" s="3"/>
      <c r="W57" s="3"/>
      <c r="X57" s="3"/>
      <c r="Y57" s="3"/>
      <c r="Z57" s="3"/>
    </row>
    <row r="58" spans="1:26">
      <c r="A58" s="5">
        <v>45539</v>
      </c>
      <c r="B58" s="4" t="s">
        <v>152</v>
      </c>
      <c r="C58" s="4" t="s">
        <v>153</v>
      </c>
      <c r="D58" s="3"/>
      <c r="E58" s="3"/>
      <c r="F58" s="3"/>
      <c r="G58" s="3"/>
      <c r="H58" s="3"/>
      <c r="I58" s="3"/>
      <c r="J58" s="3"/>
      <c r="K58" s="3"/>
      <c r="L58" s="3"/>
      <c r="M58" s="3"/>
      <c r="N58" s="3"/>
      <c r="O58" s="3"/>
      <c r="P58" s="3"/>
      <c r="Q58" s="3"/>
      <c r="R58" s="3"/>
      <c r="S58" s="3"/>
      <c r="T58" s="3"/>
      <c r="U58" s="3"/>
      <c r="V58" s="3"/>
      <c r="W58" s="3"/>
      <c r="X58" s="3"/>
      <c r="Y58" s="3"/>
      <c r="Z58" s="3"/>
    </row>
    <row r="59" spans="1:26">
      <c r="A59" s="5">
        <v>45508</v>
      </c>
      <c r="B59" s="4" t="s">
        <v>154</v>
      </c>
      <c r="C59" s="4" t="s">
        <v>155</v>
      </c>
      <c r="D59" s="3"/>
      <c r="E59" s="3"/>
      <c r="F59" s="3"/>
      <c r="G59" s="3"/>
      <c r="H59" s="3"/>
      <c r="I59" s="3"/>
      <c r="J59" s="3"/>
      <c r="K59" s="3"/>
      <c r="L59" s="3"/>
      <c r="M59" s="3"/>
      <c r="N59" s="3"/>
      <c r="O59" s="3"/>
      <c r="P59" s="3"/>
      <c r="Q59" s="3"/>
      <c r="R59" s="3"/>
      <c r="S59" s="3"/>
      <c r="T59" s="3"/>
      <c r="U59" s="3"/>
      <c r="V59" s="3"/>
      <c r="W59" s="3"/>
      <c r="X59" s="3"/>
      <c r="Y59" s="3"/>
      <c r="Z59" s="3"/>
    </row>
    <row r="60" spans="1:26">
      <c r="A60" s="5">
        <v>45416</v>
      </c>
      <c r="B60" s="4" t="s">
        <v>156</v>
      </c>
      <c r="C60" s="4" t="s">
        <v>157</v>
      </c>
      <c r="D60" s="3"/>
      <c r="E60" s="3"/>
      <c r="F60" s="3"/>
      <c r="G60" s="3"/>
      <c r="H60" s="3"/>
      <c r="I60" s="3"/>
      <c r="J60" s="3"/>
      <c r="K60" s="3"/>
      <c r="L60" s="3"/>
      <c r="M60" s="3"/>
      <c r="N60" s="3"/>
      <c r="O60" s="3"/>
      <c r="P60" s="3"/>
      <c r="Q60" s="3"/>
      <c r="R60" s="3"/>
      <c r="S60" s="3"/>
      <c r="T60" s="3"/>
      <c r="U60" s="3"/>
      <c r="V60" s="3"/>
      <c r="W60" s="3"/>
      <c r="X60" s="3"/>
      <c r="Y60" s="3"/>
      <c r="Z60" s="3"/>
    </row>
    <row r="61" spans="1:26">
      <c r="A61" s="5">
        <v>45386</v>
      </c>
      <c r="B61" s="4" t="s">
        <v>158</v>
      </c>
      <c r="C61" s="4" t="s">
        <v>159</v>
      </c>
      <c r="D61" s="3"/>
      <c r="E61" s="3"/>
      <c r="F61" s="3"/>
      <c r="G61" s="3"/>
      <c r="H61" s="3"/>
      <c r="I61" s="3"/>
      <c r="J61" s="3"/>
      <c r="K61" s="3"/>
      <c r="L61" s="3"/>
      <c r="M61" s="3"/>
      <c r="N61" s="3"/>
      <c r="O61" s="3"/>
      <c r="P61" s="3"/>
      <c r="Q61" s="3"/>
      <c r="R61" s="3"/>
      <c r="S61" s="3"/>
      <c r="T61" s="3"/>
      <c r="U61" s="3"/>
      <c r="V61" s="3"/>
      <c r="W61" s="3"/>
      <c r="X61" s="3"/>
      <c r="Y61" s="3"/>
      <c r="Z61" s="3"/>
    </row>
    <row r="62" spans="1:26">
      <c r="A62" s="5">
        <v>45355</v>
      </c>
      <c r="B62" s="4" t="s">
        <v>160</v>
      </c>
      <c r="C62" s="4" t="s">
        <v>161</v>
      </c>
      <c r="D62" s="3"/>
      <c r="E62" s="3"/>
      <c r="F62" s="3"/>
      <c r="G62" s="3"/>
      <c r="H62" s="3"/>
      <c r="I62" s="3"/>
      <c r="J62" s="3"/>
      <c r="K62" s="3"/>
      <c r="L62" s="3"/>
      <c r="M62" s="3"/>
      <c r="N62" s="3"/>
      <c r="O62" s="3"/>
      <c r="P62" s="3"/>
      <c r="Q62" s="3"/>
      <c r="R62" s="3"/>
      <c r="S62" s="3"/>
      <c r="T62" s="3"/>
      <c r="U62" s="3"/>
      <c r="V62" s="3"/>
      <c r="W62" s="3"/>
      <c r="X62" s="3"/>
      <c r="Y62" s="3"/>
      <c r="Z62" s="3"/>
    </row>
    <row r="63" spans="1:26">
      <c r="A63" s="5">
        <v>45326</v>
      </c>
      <c r="B63" s="4" t="s">
        <v>162</v>
      </c>
      <c r="C63" s="4" t="s">
        <v>163</v>
      </c>
      <c r="D63" s="3"/>
      <c r="E63" s="3"/>
      <c r="F63" s="3"/>
      <c r="G63" s="3"/>
      <c r="H63" s="3"/>
      <c r="I63" s="3"/>
      <c r="J63" s="3"/>
      <c r="K63" s="3"/>
      <c r="L63" s="3"/>
      <c r="M63" s="3"/>
      <c r="N63" s="3"/>
      <c r="O63" s="3"/>
      <c r="P63" s="3"/>
      <c r="Q63" s="3"/>
      <c r="R63" s="3"/>
      <c r="S63" s="3"/>
      <c r="T63" s="3"/>
      <c r="U63" s="3"/>
      <c r="V63" s="3"/>
      <c r="W63" s="3"/>
      <c r="X63" s="3"/>
      <c r="Y63" s="3"/>
      <c r="Z63" s="3"/>
    </row>
    <row r="64" spans="1:26">
      <c r="A64" s="5">
        <v>45295</v>
      </c>
      <c r="B64" s="4" t="s">
        <v>164</v>
      </c>
      <c r="C64" s="4" t="s">
        <v>165</v>
      </c>
      <c r="D64" s="3"/>
      <c r="E64" s="3"/>
      <c r="F64" s="3"/>
      <c r="G64" s="3"/>
      <c r="H64" s="3"/>
      <c r="I64" s="3"/>
      <c r="J64" s="3"/>
      <c r="K64" s="3"/>
      <c r="L64" s="3"/>
      <c r="M64" s="3"/>
      <c r="N64" s="3"/>
      <c r="O64" s="3"/>
      <c r="P64" s="3"/>
      <c r="Q64" s="3"/>
      <c r="R64" s="3"/>
      <c r="S64" s="3"/>
      <c r="T64" s="3"/>
      <c r="U64" s="3"/>
      <c r="V64" s="3"/>
      <c r="W64" s="3"/>
      <c r="X64" s="3"/>
      <c r="Y64" s="3"/>
      <c r="Z64" s="3"/>
    </row>
    <row r="65" spans="1:26">
      <c r="A65" s="1" t="s">
        <v>166</v>
      </c>
      <c r="B65" s="4" t="s">
        <v>167</v>
      </c>
      <c r="C65" s="4" t="s">
        <v>168</v>
      </c>
      <c r="D65" s="3"/>
      <c r="E65" s="3"/>
      <c r="F65" s="3"/>
      <c r="G65" s="3"/>
      <c r="H65" s="3"/>
      <c r="I65" s="3"/>
      <c r="J65" s="3"/>
      <c r="K65" s="3"/>
      <c r="L65" s="3"/>
      <c r="M65" s="3"/>
      <c r="N65" s="3"/>
      <c r="O65" s="3"/>
      <c r="P65" s="3"/>
      <c r="Q65" s="3"/>
      <c r="R65" s="3"/>
      <c r="S65" s="3"/>
      <c r="T65" s="3"/>
      <c r="U65" s="3"/>
      <c r="V65" s="3"/>
      <c r="W65" s="3"/>
      <c r="X65" s="3"/>
      <c r="Y65" s="3"/>
      <c r="Z65" s="3"/>
    </row>
    <row r="66" spans="1:26">
      <c r="A66" s="1" t="s">
        <v>169</v>
      </c>
      <c r="B66" s="4" t="s">
        <v>170</v>
      </c>
      <c r="C66" s="4" t="s">
        <v>171</v>
      </c>
      <c r="D66" s="3"/>
      <c r="E66" s="3"/>
      <c r="F66" s="3"/>
      <c r="G66" s="3"/>
      <c r="H66" s="3"/>
      <c r="I66" s="3"/>
      <c r="J66" s="3"/>
      <c r="K66" s="3"/>
      <c r="L66" s="3"/>
      <c r="M66" s="3"/>
      <c r="N66" s="3"/>
      <c r="O66" s="3"/>
      <c r="P66" s="3"/>
      <c r="Q66" s="3"/>
      <c r="R66" s="3"/>
      <c r="S66" s="3"/>
      <c r="T66" s="3"/>
      <c r="U66" s="3"/>
      <c r="V66" s="3"/>
      <c r="W66" s="3"/>
      <c r="X66" s="3"/>
      <c r="Y66" s="3"/>
      <c r="Z66" s="3"/>
    </row>
    <row r="67" spans="1:26">
      <c r="A67" s="1" t="s">
        <v>172</v>
      </c>
      <c r="B67" s="4" t="s">
        <v>173</v>
      </c>
      <c r="C67" s="4" t="s">
        <v>174</v>
      </c>
      <c r="D67" s="3"/>
      <c r="E67" s="3"/>
      <c r="F67" s="3"/>
      <c r="G67" s="3"/>
      <c r="H67" s="3"/>
      <c r="I67" s="3"/>
      <c r="J67" s="3"/>
      <c r="K67" s="3"/>
      <c r="L67" s="3"/>
      <c r="M67" s="3"/>
      <c r="N67" s="3"/>
      <c r="O67" s="3"/>
      <c r="P67" s="3"/>
      <c r="Q67" s="3"/>
      <c r="R67" s="3"/>
      <c r="S67" s="3"/>
      <c r="T67" s="3"/>
      <c r="U67" s="3"/>
      <c r="V67" s="3"/>
      <c r="W67" s="3"/>
      <c r="X67" s="3"/>
      <c r="Y67" s="3"/>
      <c r="Z67" s="3"/>
    </row>
    <row r="68" spans="1:26">
      <c r="A68" s="1" t="s">
        <v>175</v>
      </c>
      <c r="B68" s="4" t="s">
        <v>176</v>
      </c>
      <c r="C68" s="4" t="s">
        <v>177</v>
      </c>
      <c r="D68" s="3"/>
      <c r="E68" s="3"/>
      <c r="F68" s="3"/>
      <c r="G68" s="3"/>
      <c r="H68" s="3"/>
      <c r="I68" s="3"/>
      <c r="J68" s="3"/>
      <c r="K68" s="3"/>
      <c r="L68" s="3"/>
      <c r="M68" s="3"/>
      <c r="N68" s="3"/>
      <c r="O68" s="3"/>
      <c r="P68" s="3"/>
      <c r="Q68" s="3"/>
      <c r="R68" s="3"/>
      <c r="S68" s="3"/>
      <c r="T68" s="3"/>
      <c r="U68" s="3"/>
      <c r="V68" s="3"/>
      <c r="W68" s="3"/>
      <c r="X68" s="3"/>
      <c r="Y68" s="3"/>
      <c r="Z68" s="3"/>
    </row>
    <row r="69" spans="1:26">
      <c r="A69" s="1" t="s">
        <v>178</v>
      </c>
      <c r="B69" s="4" t="s">
        <v>179</v>
      </c>
      <c r="C69" s="4" t="s">
        <v>180</v>
      </c>
      <c r="D69" s="3"/>
      <c r="E69" s="3"/>
      <c r="F69" s="3"/>
      <c r="G69" s="3"/>
      <c r="H69" s="3"/>
      <c r="I69" s="3"/>
      <c r="J69" s="3"/>
      <c r="K69" s="3"/>
      <c r="L69" s="3"/>
      <c r="M69" s="3"/>
      <c r="N69" s="3"/>
      <c r="O69" s="3"/>
      <c r="P69" s="3"/>
      <c r="Q69" s="3"/>
      <c r="R69" s="3"/>
      <c r="S69" s="3"/>
      <c r="T69" s="3"/>
      <c r="U69" s="3"/>
      <c r="V69" s="3"/>
      <c r="W69" s="3"/>
      <c r="X69" s="3"/>
      <c r="Y69" s="3"/>
      <c r="Z69" s="3"/>
    </row>
    <row r="70" spans="1:26">
      <c r="A70" s="1" t="s">
        <v>181</v>
      </c>
      <c r="B70" s="4" t="s">
        <v>182</v>
      </c>
      <c r="C70" s="4" t="s">
        <v>183</v>
      </c>
      <c r="D70" s="3"/>
      <c r="E70" s="3"/>
      <c r="F70" s="3"/>
      <c r="G70" s="3"/>
      <c r="H70" s="3"/>
      <c r="I70" s="3"/>
      <c r="J70" s="3"/>
      <c r="K70" s="3"/>
      <c r="L70" s="3"/>
      <c r="M70" s="3"/>
      <c r="N70" s="3"/>
      <c r="O70" s="3"/>
      <c r="P70" s="3"/>
      <c r="Q70" s="3"/>
      <c r="R70" s="3"/>
      <c r="S70" s="3"/>
      <c r="T70" s="3"/>
      <c r="U70" s="3"/>
      <c r="V70" s="3"/>
      <c r="W70" s="3"/>
      <c r="X70" s="3"/>
      <c r="Y70" s="3"/>
      <c r="Z70" s="3"/>
    </row>
    <row r="71" spans="1:26">
      <c r="A71" s="1" t="s">
        <v>184</v>
      </c>
      <c r="B71" s="4" t="s">
        <v>185</v>
      </c>
      <c r="C71" s="4" t="s">
        <v>186</v>
      </c>
      <c r="D71" s="3"/>
      <c r="E71" s="3"/>
      <c r="F71" s="3"/>
      <c r="G71" s="3"/>
      <c r="H71" s="3"/>
      <c r="I71" s="3"/>
      <c r="J71" s="3"/>
      <c r="K71" s="3"/>
      <c r="L71" s="3"/>
      <c r="M71" s="3"/>
      <c r="N71" s="3"/>
      <c r="O71" s="3"/>
      <c r="P71" s="3"/>
      <c r="Q71" s="3"/>
      <c r="R71" s="3"/>
      <c r="S71" s="3"/>
      <c r="T71" s="3"/>
      <c r="U71" s="3"/>
      <c r="V71" s="3"/>
      <c r="W71" s="3"/>
      <c r="X71" s="3"/>
      <c r="Y71" s="3"/>
      <c r="Z71" s="3"/>
    </row>
    <row r="72" spans="1:26">
      <c r="A72" s="1" t="s">
        <v>187</v>
      </c>
      <c r="B72" s="4" t="s">
        <v>188</v>
      </c>
      <c r="C72" s="4" t="s">
        <v>189</v>
      </c>
      <c r="D72" s="3"/>
      <c r="E72" s="3"/>
      <c r="F72" s="3"/>
      <c r="G72" s="3"/>
      <c r="H72" s="3"/>
      <c r="I72" s="3"/>
      <c r="J72" s="3"/>
      <c r="K72" s="3"/>
      <c r="L72" s="3"/>
      <c r="M72" s="3"/>
      <c r="N72" s="3"/>
      <c r="O72" s="3"/>
      <c r="P72" s="3"/>
      <c r="Q72" s="3"/>
      <c r="R72" s="3"/>
      <c r="S72" s="3"/>
      <c r="T72" s="3"/>
      <c r="U72" s="3"/>
      <c r="V72" s="3"/>
      <c r="W72" s="3"/>
      <c r="X72" s="3"/>
      <c r="Y72" s="3"/>
      <c r="Z72" s="3"/>
    </row>
    <row r="73" spans="1:26">
      <c r="A73" s="1" t="s">
        <v>190</v>
      </c>
      <c r="B73" s="4" t="s">
        <v>191</v>
      </c>
      <c r="C73" s="4" t="s">
        <v>192</v>
      </c>
      <c r="D73" s="3"/>
      <c r="E73" s="3"/>
      <c r="F73" s="3"/>
      <c r="G73" s="3"/>
      <c r="H73" s="3"/>
      <c r="I73" s="3"/>
      <c r="J73" s="3"/>
      <c r="K73" s="3"/>
      <c r="L73" s="3"/>
      <c r="M73" s="3"/>
      <c r="N73" s="3"/>
      <c r="O73" s="3"/>
      <c r="P73" s="3"/>
      <c r="Q73" s="3"/>
      <c r="R73" s="3"/>
      <c r="S73" s="3"/>
      <c r="T73" s="3"/>
      <c r="U73" s="3"/>
      <c r="V73" s="3"/>
      <c r="W73" s="3"/>
      <c r="X73" s="3"/>
      <c r="Y73" s="3"/>
      <c r="Z73" s="3"/>
    </row>
    <row r="74" spans="1:26">
      <c r="A74" s="1" t="s">
        <v>193</v>
      </c>
      <c r="B74" s="4" t="s">
        <v>194</v>
      </c>
      <c r="C74" s="4" t="s">
        <v>195</v>
      </c>
      <c r="D74" s="3"/>
      <c r="E74" s="3"/>
      <c r="F74" s="3"/>
      <c r="G74" s="3"/>
      <c r="H74" s="3"/>
      <c r="I74" s="3"/>
      <c r="J74" s="3"/>
      <c r="K74" s="3"/>
      <c r="L74" s="3"/>
      <c r="M74" s="3"/>
      <c r="N74" s="3"/>
      <c r="O74" s="3"/>
      <c r="P74" s="3"/>
      <c r="Q74" s="3"/>
      <c r="R74" s="3"/>
      <c r="S74" s="3"/>
      <c r="T74" s="3"/>
      <c r="U74" s="3"/>
      <c r="V74" s="3"/>
      <c r="W74" s="3"/>
      <c r="X74" s="3"/>
      <c r="Y74" s="3"/>
      <c r="Z74" s="3"/>
    </row>
    <row r="75" spans="1:26">
      <c r="A75" s="1" t="s">
        <v>196</v>
      </c>
      <c r="B75" s="4" t="s">
        <v>197</v>
      </c>
      <c r="C75" s="4" t="s">
        <v>198</v>
      </c>
      <c r="D75" s="3"/>
      <c r="E75" s="3"/>
      <c r="F75" s="3"/>
      <c r="G75" s="3"/>
      <c r="H75" s="3"/>
      <c r="I75" s="3"/>
      <c r="J75" s="3"/>
      <c r="K75" s="3"/>
      <c r="L75" s="3"/>
      <c r="M75" s="3"/>
      <c r="N75" s="3"/>
      <c r="O75" s="3"/>
      <c r="P75" s="3"/>
      <c r="Q75" s="3"/>
      <c r="R75" s="3"/>
      <c r="S75" s="3"/>
      <c r="T75" s="3"/>
      <c r="U75" s="3"/>
      <c r="V75" s="3"/>
      <c r="W75" s="3"/>
      <c r="X75" s="3"/>
      <c r="Y75" s="3"/>
      <c r="Z75" s="3"/>
    </row>
    <row r="76" spans="1:26">
      <c r="A76" s="1" t="s">
        <v>199</v>
      </c>
      <c r="B76" s="4" t="s">
        <v>200</v>
      </c>
      <c r="C76" s="4" t="s">
        <v>201</v>
      </c>
      <c r="D76" s="3"/>
      <c r="E76" s="3"/>
      <c r="F76" s="3"/>
      <c r="G76" s="3"/>
      <c r="H76" s="3"/>
      <c r="I76" s="3"/>
      <c r="J76" s="3"/>
      <c r="K76" s="3"/>
      <c r="L76" s="3"/>
      <c r="M76" s="3"/>
      <c r="N76" s="3"/>
      <c r="O76" s="3"/>
      <c r="P76" s="3"/>
      <c r="Q76" s="3"/>
      <c r="R76" s="3"/>
      <c r="S76" s="3"/>
      <c r="T76" s="3"/>
      <c r="U76" s="3"/>
      <c r="V76" s="3"/>
      <c r="W76" s="3"/>
      <c r="X76" s="3"/>
      <c r="Y76" s="3"/>
      <c r="Z76" s="3"/>
    </row>
    <row r="77" spans="1:26">
      <c r="A77" s="5">
        <v>45629</v>
      </c>
      <c r="B77" s="4" t="s">
        <v>202</v>
      </c>
      <c r="C77" s="4" t="s">
        <v>203</v>
      </c>
      <c r="D77" s="3"/>
      <c r="E77" s="3"/>
      <c r="F77" s="3"/>
      <c r="G77" s="3"/>
      <c r="H77" s="3"/>
      <c r="I77" s="3"/>
      <c r="J77" s="3"/>
      <c r="K77" s="3"/>
      <c r="L77" s="3"/>
      <c r="M77" s="3"/>
      <c r="N77" s="3"/>
      <c r="O77" s="3"/>
      <c r="P77" s="3"/>
      <c r="Q77" s="3"/>
      <c r="R77" s="3"/>
      <c r="S77" s="3"/>
      <c r="T77" s="3"/>
      <c r="U77" s="3"/>
      <c r="V77" s="3"/>
      <c r="W77" s="3"/>
      <c r="X77" s="3"/>
      <c r="Y77" s="3"/>
      <c r="Z77" s="3"/>
    </row>
    <row r="78" spans="1:26">
      <c r="A78" s="5">
        <v>45599</v>
      </c>
      <c r="B78" s="4" t="s">
        <v>204</v>
      </c>
      <c r="C78" s="4" t="s">
        <v>205</v>
      </c>
      <c r="D78" s="3"/>
      <c r="E78" s="3"/>
      <c r="F78" s="3"/>
      <c r="G78" s="3"/>
      <c r="H78" s="3"/>
      <c r="I78" s="3"/>
      <c r="J78" s="3"/>
      <c r="K78" s="3"/>
      <c r="L78" s="3"/>
      <c r="M78" s="3"/>
      <c r="N78" s="3"/>
      <c r="O78" s="3"/>
      <c r="P78" s="3"/>
      <c r="Q78" s="3"/>
      <c r="R78" s="3"/>
      <c r="S78" s="3"/>
      <c r="T78" s="3"/>
      <c r="U78" s="3"/>
      <c r="V78" s="3"/>
      <c r="W78" s="3"/>
      <c r="X78" s="3"/>
      <c r="Y78" s="3"/>
      <c r="Z78" s="3"/>
    </row>
    <row r="79" spans="1:26">
      <c r="A79" s="5">
        <v>45507</v>
      </c>
      <c r="B79" s="4" t="s">
        <v>206</v>
      </c>
      <c r="C79" s="4" t="s">
        <v>207</v>
      </c>
      <c r="D79" s="3"/>
      <c r="E79" s="3"/>
      <c r="F79" s="3"/>
      <c r="G79" s="3"/>
      <c r="H79" s="3"/>
      <c r="I79" s="3"/>
      <c r="J79" s="3"/>
      <c r="K79" s="3"/>
      <c r="L79" s="3"/>
      <c r="M79" s="3"/>
      <c r="N79" s="3"/>
      <c r="O79" s="3"/>
      <c r="P79" s="3"/>
      <c r="Q79" s="3"/>
      <c r="R79" s="3"/>
      <c r="S79" s="3"/>
      <c r="T79" s="3"/>
      <c r="U79" s="3"/>
      <c r="V79" s="3"/>
      <c r="W79" s="3"/>
      <c r="X79" s="3"/>
      <c r="Y79" s="3"/>
      <c r="Z79" s="3"/>
    </row>
    <row r="80" spans="1:26">
      <c r="A80" s="5">
        <v>45476</v>
      </c>
      <c r="B80" s="4" t="s">
        <v>208</v>
      </c>
      <c r="C80" s="4" t="s">
        <v>209</v>
      </c>
      <c r="D80" s="3"/>
      <c r="E80" s="3"/>
      <c r="F80" s="3"/>
      <c r="G80" s="3"/>
      <c r="H80" s="3"/>
      <c r="I80" s="3"/>
      <c r="J80" s="3"/>
      <c r="K80" s="3"/>
      <c r="L80" s="3"/>
      <c r="M80" s="3"/>
      <c r="N80" s="3"/>
      <c r="O80" s="3"/>
      <c r="P80" s="3"/>
      <c r="Q80" s="3"/>
      <c r="R80" s="3"/>
      <c r="S80" s="3"/>
      <c r="T80" s="3"/>
      <c r="U80" s="3"/>
      <c r="V80" s="3"/>
      <c r="W80" s="3"/>
      <c r="X80" s="3"/>
      <c r="Y80" s="3"/>
      <c r="Z80" s="3"/>
    </row>
    <row r="81" spans="1:26">
      <c r="A81" s="5">
        <v>45446</v>
      </c>
      <c r="B81" s="4" t="s">
        <v>210</v>
      </c>
      <c r="C81" s="4" t="s">
        <v>211</v>
      </c>
      <c r="D81" s="3"/>
      <c r="E81" s="3"/>
      <c r="F81" s="3"/>
      <c r="G81" s="3"/>
      <c r="H81" s="3"/>
      <c r="I81" s="3"/>
      <c r="J81" s="3"/>
      <c r="K81" s="3"/>
      <c r="L81" s="3"/>
      <c r="M81" s="3"/>
      <c r="N81" s="3"/>
      <c r="O81" s="3"/>
      <c r="P81" s="3"/>
      <c r="Q81" s="3"/>
      <c r="R81" s="3"/>
      <c r="S81" s="3"/>
      <c r="T81" s="3"/>
      <c r="U81" s="3"/>
      <c r="V81" s="3"/>
      <c r="W81" s="3"/>
      <c r="X81" s="3"/>
      <c r="Y81" s="3"/>
      <c r="Z81" s="3"/>
    </row>
    <row r="82" spans="1:26">
      <c r="A82" s="5">
        <v>45415</v>
      </c>
      <c r="B82" s="4" t="s">
        <v>212</v>
      </c>
      <c r="C82" s="4" t="s">
        <v>213</v>
      </c>
      <c r="D82" s="3"/>
      <c r="E82" s="3"/>
      <c r="F82" s="3"/>
      <c r="G82" s="3"/>
      <c r="H82" s="3"/>
      <c r="I82" s="3"/>
      <c r="J82" s="3"/>
      <c r="K82" s="3"/>
      <c r="L82" s="3"/>
      <c r="M82" s="3"/>
      <c r="N82" s="3"/>
      <c r="O82" s="3"/>
      <c r="P82" s="3"/>
      <c r="Q82" s="3"/>
      <c r="R82" s="3"/>
      <c r="S82" s="3"/>
      <c r="T82" s="3"/>
      <c r="U82" s="3"/>
      <c r="V82" s="3"/>
      <c r="W82" s="3"/>
      <c r="X82" s="3"/>
      <c r="Y82" s="3"/>
      <c r="Z82" s="3"/>
    </row>
    <row r="83" spans="1:26">
      <c r="A83" s="5">
        <v>45385</v>
      </c>
      <c r="B83" s="4" t="s">
        <v>214</v>
      </c>
      <c r="C83" s="4" t="s">
        <v>215</v>
      </c>
      <c r="D83" s="3"/>
      <c r="E83" s="3"/>
      <c r="F83" s="3"/>
      <c r="G83" s="3"/>
      <c r="H83" s="3"/>
      <c r="I83" s="3"/>
      <c r="J83" s="3"/>
      <c r="K83" s="3"/>
      <c r="L83" s="3"/>
      <c r="M83" s="3"/>
      <c r="N83" s="3"/>
      <c r="O83" s="3"/>
      <c r="P83" s="3"/>
      <c r="Q83" s="3"/>
      <c r="R83" s="3"/>
      <c r="S83" s="3"/>
      <c r="T83" s="3"/>
      <c r="U83" s="3"/>
      <c r="V83" s="3"/>
      <c r="W83" s="3"/>
      <c r="X83" s="3"/>
      <c r="Y83" s="3"/>
      <c r="Z83" s="3"/>
    </row>
    <row r="84" spans="1:26">
      <c r="A84" s="5">
        <v>45294</v>
      </c>
      <c r="B84" s="4" t="s">
        <v>216</v>
      </c>
      <c r="C84" s="4" t="s">
        <v>217</v>
      </c>
      <c r="D84" s="3"/>
      <c r="E84" s="3"/>
      <c r="F84" s="3"/>
      <c r="G84" s="3"/>
      <c r="H84" s="3"/>
      <c r="I84" s="3"/>
      <c r="J84" s="3"/>
      <c r="K84" s="3"/>
      <c r="L84" s="3"/>
      <c r="M84" s="3"/>
      <c r="N84" s="3"/>
      <c r="O84" s="3"/>
      <c r="P84" s="3"/>
      <c r="Q84" s="3"/>
      <c r="R84" s="3"/>
      <c r="S84" s="3"/>
      <c r="T84" s="3"/>
      <c r="U84" s="3"/>
      <c r="V84" s="3"/>
      <c r="W84" s="3"/>
      <c r="X84" s="3"/>
      <c r="Y84" s="3"/>
      <c r="Z84" s="3"/>
    </row>
    <row r="85" spans="1:26">
      <c r="A85" s="1" t="s">
        <v>218</v>
      </c>
      <c r="B85" s="4" t="s">
        <v>219</v>
      </c>
      <c r="C85" s="4" t="s">
        <v>220</v>
      </c>
      <c r="D85" s="3"/>
      <c r="E85" s="3"/>
      <c r="F85" s="3"/>
      <c r="G85" s="3"/>
      <c r="H85" s="3"/>
      <c r="I85" s="3"/>
      <c r="J85" s="3"/>
      <c r="K85" s="3"/>
      <c r="L85" s="3"/>
      <c r="M85" s="3"/>
      <c r="N85" s="3"/>
      <c r="O85" s="3"/>
      <c r="P85" s="3"/>
      <c r="Q85" s="3"/>
      <c r="R85" s="3"/>
      <c r="S85" s="3"/>
      <c r="T85" s="3"/>
      <c r="U85" s="3"/>
      <c r="V85" s="3"/>
      <c r="W85" s="3"/>
      <c r="X85" s="3"/>
      <c r="Y85" s="3"/>
      <c r="Z85" s="3"/>
    </row>
    <row r="86" spans="1:26">
      <c r="A86" s="1" t="s">
        <v>221</v>
      </c>
      <c r="B86" s="4" t="s">
        <v>222</v>
      </c>
      <c r="C86" s="4" t="s">
        <v>223</v>
      </c>
      <c r="D86" s="3"/>
      <c r="E86" s="3"/>
      <c r="F86" s="3"/>
      <c r="G86" s="3"/>
      <c r="H86" s="3"/>
      <c r="I86" s="3"/>
      <c r="J86" s="3"/>
      <c r="K86" s="3"/>
      <c r="L86" s="3"/>
      <c r="M86" s="3"/>
      <c r="N86" s="3"/>
      <c r="O86" s="3"/>
      <c r="P86" s="3"/>
      <c r="Q86" s="3"/>
      <c r="R86" s="3"/>
      <c r="S86" s="3"/>
      <c r="T86" s="3"/>
      <c r="U86" s="3"/>
      <c r="V86" s="3"/>
      <c r="W86" s="3"/>
      <c r="X86" s="3"/>
      <c r="Y86" s="3"/>
      <c r="Z86" s="3"/>
    </row>
    <row r="87" spans="1:26">
      <c r="A87" s="1" t="s">
        <v>224</v>
      </c>
      <c r="B87" s="4" t="s">
        <v>225</v>
      </c>
      <c r="C87" s="4" t="s">
        <v>226</v>
      </c>
      <c r="D87" s="3"/>
      <c r="E87" s="3"/>
      <c r="F87" s="3"/>
      <c r="G87" s="3"/>
      <c r="H87" s="3"/>
      <c r="I87" s="3"/>
      <c r="J87" s="3"/>
      <c r="K87" s="3"/>
      <c r="L87" s="3"/>
      <c r="M87" s="3"/>
      <c r="N87" s="3"/>
      <c r="O87" s="3"/>
      <c r="P87" s="3"/>
      <c r="Q87" s="3"/>
      <c r="R87" s="3"/>
      <c r="S87" s="3"/>
      <c r="T87" s="3"/>
      <c r="U87" s="3"/>
      <c r="V87" s="3"/>
      <c r="W87" s="3"/>
      <c r="X87" s="3"/>
      <c r="Y87" s="3"/>
      <c r="Z87" s="3"/>
    </row>
    <row r="88" spans="1:26">
      <c r="A88" s="1" t="s">
        <v>227</v>
      </c>
      <c r="B88" s="4" t="s">
        <v>214</v>
      </c>
      <c r="C88" s="4" t="s">
        <v>228</v>
      </c>
      <c r="D88" s="3"/>
      <c r="E88" s="3"/>
      <c r="F88" s="3"/>
      <c r="G88" s="3"/>
      <c r="H88" s="3"/>
      <c r="I88" s="3"/>
      <c r="J88" s="3"/>
      <c r="K88" s="3"/>
      <c r="L88" s="3"/>
      <c r="M88" s="3"/>
      <c r="N88" s="3"/>
      <c r="O88" s="3"/>
      <c r="P88" s="3"/>
      <c r="Q88" s="3"/>
      <c r="R88" s="3"/>
      <c r="S88" s="3"/>
      <c r="T88" s="3"/>
      <c r="U88" s="3"/>
      <c r="V88" s="3"/>
      <c r="W88" s="3"/>
      <c r="X88" s="3"/>
      <c r="Y88" s="3"/>
      <c r="Z88" s="3"/>
    </row>
    <row r="89" spans="1:26">
      <c r="A89" s="1" t="s">
        <v>229</v>
      </c>
      <c r="B89" s="4" t="s">
        <v>230</v>
      </c>
      <c r="C89" s="4" t="s">
        <v>231</v>
      </c>
      <c r="D89" s="3"/>
      <c r="E89" s="3"/>
      <c r="F89" s="3"/>
      <c r="G89" s="3"/>
      <c r="H89" s="3"/>
      <c r="I89" s="3"/>
      <c r="J89" s="3"/>
      <c r="K89" s="3"/>
      <c r="L89" s="3"/>
      <c r="M89" s="3"/>
      <c r="N89" s="3"/>
      <c r="O89" s="3"/>
      <c r="P89" s="3"/>
      <c r="Q89" s="3"/>
      <c r="R89" s="3"/>
      <c r="S89" s="3"/>
      <c r="T89" s="3"/>
      <c r="U89" s="3"/>
      <c r="V89" s="3"/>
      <c r="W89" s="3"/>
      <c r="X89" s="3"/>
      <c r="Y89" s="3"/>
      <c r="Z89" s="3"/>
    </row>
    <row r="90" spans="1:26">
      <c r="A90" s="1" t="s">
        <v>232</v>
      </c>
      <c r="B90" s="4" t="s">
        <v>233</v>
      </c>
      <c r="C90" s="4" t="s">
        <v>234</v>
      </c>
      <c r="D90" s="3"/>
      <c r="E90" s="3"/>
      <c r="F90" s="3"/>
      <c r="G90" s="3"/>
      <c r="H90" s="3"/>
      <c r="I90" s="3"/>
      <c r="J90" s="3"/>
      <c r="K90" s="3"/>
      <c r="L90" s="3"/>
      <c r="M90" s="3"/>
      <c r="N90" s="3"/>
      <c r="O90" s="3"/>
      <c r="P90" s="3"/>
      <c r="Q90" s="3"/>
      <c r="R90" s="3"/>
      <c r="S90" s="3"/>
      <c r="T90" s="3"/>
      <c r="U90" s="3"/>
      <c r="V90" s="3"/>
      <c r="W90" s="3"/>
      <c r="X90" s="3"/>
      <c r="Y90" s="3"/>
      <c r="Z90" s="3"/>
    </row>
    <row r="91" spans="1:26">
      <c r="A91" s="1" t="s">
        <v>235</v>
      </c>
      <c r="B91" s="4" t="s">
        <v>236</v>
      </c>
      <c r="C91" s="4" t="s">
        <v>237</v>
      </c>
      <c r="D91" s="3"/>
      <c r="E91" s="3"/>
      <c r="F91" s="3"/>
      <c r="G91" s="3"/>
      <c r="H91" s="3"/>
      <c r="I91" s="3"/>
      <c r="J91" s="3"/>
      <c r="K91" s="3"/>
      <c r="L91" s="3"/>
      <c r="M91" s="3"/>
      <c r="N91" s="3"/>
      <c r="O91" s="3"/>
      <c r="P91" s="3"/>
      <c r="Q91" s="3"/>
      <c r="R91" s="3"/>
      <c r="S91" s="3"/>
      <c r="T91" s="3"/>
      <c r="U91" s="3"/>
      <c r="V91" s="3"/>
      <c r="W91" s="3"/>
      <c r="X91" s="3"/>
      <c r="Y91" s="3"/>
      <c r="Z91" s="3"/>
    </row>
    <row r="92" spans="1:26">
      <c r="A92" s="1" t="s">
        <v>238</v>
      </c>
      <c r="B92" s="4" t="s">
        <v>239</v>
      </c>
      <c r="C92" s="4" t="s">
        <v>240</v>
      </c>
      <c r="D92" s="3"/>
      <c r="E92" s="3"/>
      <c r="F92" s="3"/>
      <c r="G92" s="3"/>
      <c r="H92" s="3"/>
      <c r="I92" s="3"/>
      <c r="J92" s="3"/>
      <c r="K92" s="3"/>
      <c r="L92" s="3"/>
      <c r="M92" s="3"/>
      <c r="N92" s="3"/>
      <c r="O92" s="3"/>
      <c r="P92" s="3"/>
      <c r="Q92" s="3"/>
      <c r="R92" s="3"/>
      <c r="S92" s="3"/>
      <c r="T92" s="3"/>
      <c r="U92" s="3"/>
      <c r="V92" s="3"/>
      <c r="W92" s="3"/>
      <c r="X92" s="3"/>
      <c r="Y92" s="3"/>
      <c r="Z92" s="3"/>
    </row>
    <row r="93" spans="1:26">
      <c r="A93" s="1" t="s">
        <v>241</v>
      </c>
      <c r="B93" s="4" t="s">
        <v>242</v>
      </c>
      <c r="C93" s="4" t="s">
        <v>243</v>
      </c>
      <c r="D93" s="3"/>
      <c r="E93" s="3"/>
      <c r="F93" s="3"/>
      <c r="G93" s="3"/>
      <c r="H93" s="3"/>
      <c r="I93" s="3"/>
      <c r="J93" s="3"/>
      <c r="K93" s="3"/>
      <c r="L93" s="3"/>
      <c r="M93" s="3"/>
      <c r="N93" s="3"/>
      <c r="O93" s="3"/>
      <c r="P93" s="3"/>
      <c r="Q93" s="3"/>
      <c r="R93" s="3"/>
      <c r="S93" s="3"/>
      <c r="T93" s="3"/>
      <c r="U93" s="3"/>
      <c r="V93" s="3"/>
      <c r="W93" s="3"/>
      <c r="X93" s="3"/>
      <c r="Y93" s="3"/>
      <c r="Z93" s="3"/>
    </row>
    <row r="94" spans="1:26">
      <c r="A94" s="1" t="s">
        <v>244</v>
      </c>
      <c r="B94" s="4" t="s">
        <v>245</v>
      </c>
      <c r="C94" s="4" t="s">
        <v>246</v>
      </c>
      <c r="D94" s="3"/>
      <c r="E94" s="3"/>
      <c r="F94" s="3"/>
      <c r="G94" s="3"/>
      <c r="H94" s="3"/>
      <c r="I94" s="3"/>
      <c r="J94" s="3"/>
      <c r="K94" s="3"/>
      <c r="L94" s="3"/>
      <c r="M94" s="3"/>
      <c r="N94" s="3"/>
      <c r="O94" s="3"/>
      <c r="P94" s="3"/>
      <c r="Q94" s="3"/>
      <c r="R94" s="3"/>
      <c r="S94" s="3"/>
      <c r="T94" s="3"/>
      <c r="U94" s="3"/>
      <c r="V94" s="3"/>
      <c r="W94" s="3"/>
      <c r="X94" s="3"/>
      <c r="Y94" s="3"/>
      <c r="Z94" s="3"/>
    </row>
    <row r="95" spans="1:26">
      <c r="A95" s="1" t="s">
        <v>247</v>
      </c>
      <c r="B95" s="4" t="s">
        <v>248</v>
      </c>
      <c r="C95" s="4" t="s">
        <v>249</v>
      </c>
      <c r="D95" s="3"/>
      <c r="E95" s="3"/>
      <c r="F95" s="3"/>
      <c r="G95" s="3"/>
      <c r="H95" s="3"/>
      <c r="I95" s="3"/>
      <c r="J95" s="3"/>
      <c r="K95" s="3"/>
      <c r="L95" s="3"/>
      <c r="M95" s="3"/>
      <c r="N95" s="3"/>
      <c r="O95" s="3"/>
      <c r="P95" s="3"/>
      <c r="Q95" s="3"/>
      <c r="R95" s="3"/>
      <c r="S95" s="3"/>
      <c r="T95" s="3"/>
      <c r="U95" s="3"/>
      <c r="V95" s="3"/>
      <c r="W95" s="3"/>
      <c r="X95" s="3"/>
      <c r="Y95" s="3"/>
      <c r="Z95" s="3"/>
    </row>
    <row r="96" spans="1:26">
      <c r="A96" s="1" t="s">
        <v>250</v>
      </c>
      <c r="B96" s="4" t="s">
        <v>251</v>
      </c>
      <c r="C96" s="4" t="s">
        <v>252</v>
      </c>
      <c r="D96" s="3"/>
      <c r="E96" s="3"/>
      <c r="F96" s="3"/>
      <c r="G96" s="3"/>
      <c r="H96" s="3"/>
      <c r="I96" s="3"/>
      <c r="J96" s="3"/>
      <c r="K96" s="3"/>
      <c r="L96" s="3"/>
      <c r="M96" s="3"/>
      <c r="N96" s="3"/>
      <c r="O96" s="3"/>
      <c r="P96" s="3"/>
      <c r="Q96" s="3"/>
      <c r="R96" s="3"/>
      <c r="S96" s="3"/>
      <c r="T96" s="3"/>
      <c r="U96" s="3"/>
      <c r="V96" s="3"/>
      <c r="W96" s="3"/>
      <c r="X96" s="3"/>
      <c r="Y96" s="3"/>
      <c r="Z96" s="3"/>
    </row>
    <row r="97" spans="1:26">
      <c r="A97" s="5">
        <v>45628</v>
      </c>
      <c r="B97" s="4" t="s">
        <v>253</v>
      </c>
      <c r="C97" s="4" t="s">
        <v>254</v>
      </c>
      <c r="D97" s="3"/>
      <c r="E97" s="3"/>
      <c r="F97" s="3"/>
      <c r="G97" s="3"/>
      <c r="H97" s="3"/>
      <c r="I97" s="3"/>
      <c r="J97" s="3"/>
      <c r="K97" s="3"/>
      <c r="L97" s="3"/>
      <c r="M97" s="3"/>
      <c r="N97" s="3"/>
      <c r="O97" s="3"/>
      <c r="P97" s="3"/>
      <c r="Q97" s="3"/>
      <c r="R97" s="3"/>
      <c r="S97" s="3"/>
      <c r="T97" s="3"/>
      <c r="U97" s="3"/>
      <c r="V97" s="3"/>
      <c r="W97" s="3"/>
      <c r="X97" s="3"/>
      <c r="Y97" s="3"/>
      <c r="Z97" s="3"/>
    </row>
    <row r="98" spans="1:26">
      <c r="A98" s="5">
        <v>45537</v>
      </c>
      <c r="B98" s="4" t="s">
        <v>255</v>
      </c>
      <c r="C98" s="4" t="s">
        <v>256</v>
      </c>
      <c r="D98" s="3"/>
      <c r="E98" s="3"/>
      <c r="F98" s="3"/>
      <c r="G98" s="3"/>
      <c r="H98" s="3"/>
      <c r="I98" s="3"/>
      <c r="J98" s="3"/>
      <c r="K98" s="3"/>
      <c r="L98" s="3"/>
      <c r="M98" s="3"/>
      <c r="N98" s="3"/>
      <c r="O98" s="3"/>
      <c r="P98" s="3"/>
      <c r="Q98" s="3"/>
      <c r="R98" s="3"/>
      <c r="S98" s="3"/>
      <c r="T98" s="3"/>
      <c r="U98" s="3"/>
      <c r="V98" s="3"/>
      <c r="W98" s="3"/>
      <c r="X98" s="3"/>
      <c r="Y98" s="3"/>
      <c r="Z98" s="3"/>
    </row>
    <row r="99" spans="1:26">
      <c r="A99" s="5">
        <v>45506</v>
      </c>
      <c r="B99" s="4" t="s">
        <v>257</v>
      </c>
      <c r="C99" s="4" t="s">
        <v>258</v>
      </c>
      <c r="D99" s="3"/>
      <c r="E99" s="3"/>
      <c r="F99" s="3"/>
      <c r="G99" s="3"/>
      <c r="H99" s="3"/>
      <c r="I99" s="3"/>
      <c r="J99" s="3"/>
      <c r="K99" s="3"/>
      <c r="L99" s="3"/>
      <c r="M99" s="3"/>
      <c r="N99" s="3"/>
      <c r="O99" s="3"/>
      <c r="P99" s="3"/>
      <c r="Q99" s="3"/>
      <c r="R99" s="3"/>
      <c r="S99" s="3"/>
      <c r="T99" s="3"/>
      <c r="U99" s="3"/>
      <c r="V99" s="3"/>
      <c r="W99" s="3"/>
      <c r="X99" s="3"/>
      <c r="Y99" s="3"/>
      <c r="Z99" s="3"/>
    </row>
    <row r="100" spans="1:26">
      <c r="A100" s="5">
        <v>45475</v>
      </c>
      <c r="B100" s="4" t="s">
        <v>259</v>
      </c>
      <c r="C100" s="4" t="s">
        <v>260</v>
      </c>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5">
        <v>45445</v>
      </c>
      <c r="B101" s="4" t="s">
        <v>261</v>
      </c>
      <c r="C101" s="4" t="s">
        <v>262</v>
      </c>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5">
        <v>45414</v>
      </c>
      <c r="B102" s="4" t="s">
        <v>263</v>
      </c>
      <c r="C102" s="4" t="s">
        <v>264</v>
      </c>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5">
        <v>45324</v>
      </c>
      <c r="B103" s="4" t="s">
        <v>265</v>
      </c>
      <c r="C103" s="4" t="s">
        <v>266</v>
      </c>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5">
        <v>45293</v>
      </c>
      <c r="B104" s="4" t="s">
        <v>267</v>
      </c>
      <c r="C104" s="4" t="s">
        <v>268</v>
      </c>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1" t="s">
        <v>269</v>
      </c>
      <c r="B105" s="4" t="s">
        <v>270</v>
      </c>
      <c r="C105" s="4" t="s">
        <v>271</v>
      </c>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1" t="s">
        <v>272</v>
      </c>
      <c r="B106" s="4" t="s">
        <v>273</v>
      </c>
      <c r="C106" s="4" t="s">
        <v>274</v>
      </c>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1" t="s">
        <v>275</v>
      </c>
      <c r="B107" s="4" t="s">
        <v>276</v>
      </c>
      <c r="C107" s="4" t="s">
        <v>277</v>
      </c>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1" t="s">
        <v>278</v>
      </c>
      <c r="B108" s="4" t="s">
        <v>279</v>
      </c>
      <c r="C108" s="4" t="s">
        <v>280</v>
      </c>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1" t="s">
        <v>281</v>
      </c>
      <c r="B109" s="4" t="s">
        <v>282</v>
      </c>
      <c r="C109" s="4" t="s">
        <v>283</v>
      </c>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1" t="s">
        <v>284</v>
      </c>
      <c r="B110" s="4" t="s">
        <v>285</v>
      </c>
      <c r="C110" s="4" t="s">
        <v>286</v>
      </c>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1" t="s">
        <v>287</v>
      </c>
      <c r="B111" s="4" t="s">
        <v>288</v>
      </c>
      <c r="C111" s="4" t="s">
        <v>289</v>
      </c>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1" t="s">
        <v>290</v>
      </c>
      <c r="B112" s="4" t="s">
        <v>291</v>
      </c>
      <c r="C112" s="4" t="s">
        <v>292</v>
      </c>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1" t="s">
        <v>293</v>
      </c>
      <c r="B113" s="4" t="s">
        <v>294</v>
      </c>
      <c r="C113" s="4" t="s">
        <v>295</v>
      </c>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1" t="s">
        <v>296</v>
      </c>
      <c r="B114" s="4" t="s">
        <v>297</v>
      </c>
      <c r="C114" s="4" t="s">
        <v>298</v>
      </c>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1" t="s">
        <v>299</v>
      </c>
      <c r="B115" s="4" t="s">
        <v>300</v>
      </c>
      <c r="C115" s="4" t="s">
        <v>301</v>
      </c>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1" t="s">
        <v>302</v>
      </c>
      <c r="B116" s="4" t="s">
        <v>303</v>
      </c>
      <c r="C116" s="4" t="s">
        <v>304</v>
      </c>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5">
        <v>45627</v>
      </c>
      <c r="B117" s="4" t="s">
        <v>305</v>
      </c>
      <c r="C117" s="4" t="s">
        <v>306</v>
      </c>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5">
        <v>45597</v>
      </c>
      <c r="B118" s="4" t="s">
        <v>307</v>
      </c>
      <c r="C118" s="4" t="s">
        <v>308</v>
      </c>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5">
        <v>45566</v>
      </c>
      <c r="B119" s="4" t="s">
        <v>309</v>
      </c>
      <c r="C119" s="4" t="s">
        <v>310</v>
      </c>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5">
        <v>45536</v>
      </c>
      <c r="B120" s="4" t="s">
        <v>311</v>
      </c>
      <c r="C120" s="4" t="s">
        <v>312</v>
      </c>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5">
        <v>45505</v>
      </c>
      <c r="B121" s="4" t="s">
        <v>313</v>
      </c>
      <c r="C121" s="4" t="s">
        <v>314</v>
      </c>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5">
        <v>45413</v>
      </c>
      <c r="B122" s="4" t="s">
        <v>315</v>
      </c>
      <c r="C122" s="4" t="s">
        <v>316</v>
      </c>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5">
        <v>45383</v>
      </c>
      <c r="B123" s="4" t="s">
        <v>317</v>
      </c>
      <c r="C123" s="4" t="s">
        <v>318</v>
      </c>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5">
        <v>45352</v>
      </c>
      <c r="B124" s="4" t="s">
        <v>319</v>
      </c>
      <c r="C124" s="4" t="s">
        <v>320</v>
      </c>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5">
        <v>45323</v>
      </c>
      <c r="B125" s="4" t="s">
        <v>321</v>
      </c>
      <c r="C125" s="4" t="s">
        <v>322</v>
      </c>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1" t="s">
        <v>323</v>
      </c>
      <c r="B126" s="4" t="s">
        <v>324</v>
      </c>
      <c r="C126" s="4" t="s">
        <v>325</v>
      </c>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1" t="s">
        <v>326</v>
      </c>
      <c r="B127" s="4" t="s">
        <v>327</v>
      </c>
      <c r="C127" s="4" t="s">
        <v>328</v>
      </c>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1" t="s">
        <v>329</v>
      </c>
      <c r="B128" s="4" t="s">
        <v>330</v>
      </c>
      <c r="C128" s="4" t="s">
        <v>331</v>
      </c>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1" t="s">
        <v>332</v>
      </c>
      <c r="B129" s="4" t="s">
        <v>333</v>
      </c>
      <c r="C129" s="4" t="s">
        <v>334</v>
      </c>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1" t="s">
        <v>335</v>
      </c>
      <c r="B130" s="4" t="s">
        <v>336</v>
      </c>
      <c r="C130" s="4" t="s">
        <v>337</v>
      </c>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1" t="s">
        <v>338</v>
      </c>
      <c r="B131" s="4" t="s">
        <v>339</v>
      </c>
      <c r="C131" s="4" t="s">
        <v>340</v>
      </c>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1" t="s">
        <v>341</v>
      </c>
      <c r="B132" s="4" t="s">
        <v>342</v>
      </c>
      <c r="C132" s="4" t="s">
        <v>343</v>
      </c>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1" t="s">
        <v>344</v>
      </c>
      <c r="B133" s="4" t="s">
        <v>345</v>
      </c>
      <c r="C133" s="4" t="s">
        <v>346</v>
      </c>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1" t="s">
        <v>347</v>
      </c>
      <c r="B134" s="4" t="s">
        <v>348</v>
      </c>
      <c r="C134" s="4" t="s">
        <v>349</v>
      </c>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1" t="s">
        <v>350</v>
      </c>
      <c r="B135" s="4" t="s">
        <v>351</v>
      </c>
      <c r="C135" s="4" t="s">
        <v>352</v>
      </c>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1" t="s">
        <v>353</v>
      </c>
      <c r="B136" s="4" t="s">
        <v>354</v>
      </c>
      <c r="C136" s="4" t="s">
        <v>355</v>
      </c>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1" t="s">
        <v>356</v>
      </c>
      <c r="B137" s="4" t="s">
        <v>357</v>
      </c>
      <c r="C137" s="4" t="s">
        <v>358</v>
      </c>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5">
        <v>45272</v>
      </c>
      <c r="B138" s="4" t="s">
        <v>359</v>
      </c>
      <c r="C138" s="4" t="s">
        <v>360</v>
      </c>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5">
        <v>45242</v>
      </c>
      <c r="B139" s="4" t="s">
        <v>361</v>
      </c>
      <c r="C139" s="4" t="s">
        <v>362</v>
      </c>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5">
        <v>45150</v>
      </c>
      <c r="B140" s="4" t="s">
        <v>363</v>
      </c>
      <c r="C140" s="4" t="s">
        <v>364</v>
      </c>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5">
        <v>45119</v>
      </c>
      <c r="B141" s="4" t="s">
        <v>365</v>
      </c>
      <c r="C141" s="4" t="s">
        <v>366</v>
      </c>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5">
        <v>45089</v>
      </c>
      <c r="B142" s="4" t="s">
        <v>367</v>
      </c>
      <c r="C142" s="4" t="s">
        <v>368</v>
      </c>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5">
        <v>45058</v>
      </c>
      <c r="B143" s="4" t="s">
        <v>369</v>
      </c>
      <c r="C143" s="4" t="s">
        <v>370</v>
      </c>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5">
        <v>45028</v>
      </c>
      <c r="B144" s="4" t="s">
        <v>371</v>
      </c>
      <c r="C144" s="4" t="s">
        <v>372</v>
      </c>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5">
        <v>44938</v>
      </c>
      <c r="B145" s="4" t="s">
        <v>373</v>
      </c>
      <c r="C145" s="4" t="s">
        <v>374</v>
      </c>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1" t="s">
        <v>375</v>
      </c>
      <c r="B146" s="4" t="s">
        <v>376</v>
      </c>
      <c r="C146" s="4" t="s">
        <v>377</v>
      </c>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1" t="s">
        <v>378</v>
      </c>
      <c r="B147" s="4" t="s">
        <v>379</v>
      </c>
      <c r="C147" s="4" t="s">
        <v>380</v>
      </c>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1" t="s">
        <v>381</v>
      </c>
      <c r="B148" s="4" t="s">
        <v>382</v>
      </c>
      <c r="C148" s="4" t="s">
        <v>383</v>
      </c>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1" t="s">
        <v>384</v>
      </c>
      <c r="B149" s="4" t="s">
        <v>385</v>
      </c>
      <c r="C149" s="4" t="s">
        <v>386</v>
      </c>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1" t="s">
        <v>387</v>
      </c>
      <c r="B150" s="4" t="s">
        <v>388</v>
      </c>
      <c r="C150" s="4" t="s">
        <v>389</v>
      </c>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1" t="s">
        <v>390</v>
      </c>
      <c r="B151" s="4" t="s">
        <v>391</v>
      </c>
      <c r="C151" s="4" t="s">
        <v>392</v>
      </c>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1" t="s">
        <v>393</v>
      </c>
      <c r="B152" s="4" t="s">
        <v>394</v>
      </c>
      <c r="C152" s="4" t="s">
        <v>395</v>
      </c>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1" t="s">
        <v>396</v>
      </c>
      <c r="B153" s="4" t="s">
        <v>397</v>
      </c>
      <c r="C153" s="4" t="s">
        <v>398</v>
      </c>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1" t="s">
        <v>399</v>
      </c>
      <c r="B154" s="4" t="s">
        <v>400</v>
      </c>
      <c r="C154" s="4" t="s">
        <v>401</v>
      </c>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1" t="s">
        <v>402</v>
      </c>
      <c r="B155" s="4" t="s">
        <v>403</v>
      </c>
      <c r="C155" s="4" t="s">
        <v>404</v>
      </c>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1" t="s">
        <v>405</v>
      </c>
      <c r="B156" s="4" t="s">
        <v>406</v>
      </c>
      <c r="C156" s="4" t="s">
        <v>407</v>
      </c>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1" t="s">
        <v>408</v>
      </c>
      <c r="B157" s="4" t="s">
        <v>409</v>
      </c>
      <c r="C157" s="4" t="s">
        <v>410</v>
      </c>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1" t="s">
        <v>411</v>
      </c>
      <c r="B158" s="4" t="s">
        <v>412</v>
      </c>
      <c r="C158" s="4" t="s">
        <v>413</v>
      </c>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5">
        <v>45210</v>
      </c>
      <c r="B159" s="4" t="s">
        <v>414</v>
      </c>
      <c r="C159" s="4" t="s">
        <v>415</v>
      </c>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5">
        <v>45180</v>
      </c>
      <c r="B160" s="4" t="s">
        <v>416</v>
      </c>
      <c r="C160" s="4" t="s">
        <v>417</v>
      </c>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5">
        <v>45149</v>
      </c>
      <c r="B161" s="4" t="s">
        <v>418</v>
      </c>
      <c r="C161" s="4" t="s">
        <v>419</v>
      </c>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5">
        <v>45118</v>
      </c>
      <c r="B162" s="4" t="s">
        <v>176</v>
      </c>
      <c r="C162" s="4" t="s">
        <v>420</v>
      </c>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5">
        <v>45088</v>
      </c>
      <c r="B163" s="4" t="s">
        <v>421</v>
      </c>
      <c r="C163" s="4" t="s">
        <v>422</v>
      </c>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5">
        <v>44996</v>
      </c>
      <c r="B164" s="4" t="s">
        <v>423</v>
      </c>
      <c r="C164" s="4" t="s">
        <v>424</v>
      </c>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5">
        <v>44968</v>
      </c>
      <c r="B165" s="4" t="s">
        <v>425</v>
      </c>
      <c r="C165" s="4" t="s">
        <v>426</v>
      </c>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5">
        <v>44937</v>
      </c>
      <c r="B166" s="4" t="s">
        <v>427</v>
      </c>
      <c r="C166" s="4" t="s">
        <v>428</v>
      </c>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1" t="s">
        <v>429</v>
      </c>
      <c r="B167" s="4" t="s">
        <v>430</v>
      </c>
      <c r="C167" s="4" t="s">
        <v>431</v>
      </c>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1" t="s">
        <v>432</v>
      </c>
      <c r="B168" s="4" t="s">
        <v>200</v>
      </c>
      <c r="C168" s="4" t="s">
        <v>433</v>
      </c>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1" t="s">
        <v>434</v>
      </c>
      <c r="B169" s="4" t="s">
        <v>435</v>
      </c>
      <c r="C169" s="4" t="s">
        <v>436</v>
      </c>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1" t="s">
        <v>437</v>
      </c>
      <c r="B170" s="4" t="s">
        <v>438</v>
      </c>
      <c r="C170" s="4" t="s">
        <v>439</v>
      </c>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1" t="s">
        <v>440</v>
      </c>
      <c r="B171" s="4" t="s">
        <v>441</v>
      </c>
      <c r="C171" s="4" t="s">
        <v>317</v>
      </c>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1" t="s">
        <v>442</v>
      </c>
      <c r="B172" s="4" t="s">
        <v>443</v>
      </c>
      <c r="C172" s="4" t="s">
        <v>444</v>
      </c>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1" t="s">
        <v>445</v>
      </c>
      <c r="B173" s="4" t="s">
        <v>446</v>
      </c>
      <c r="C173" s="4" t="s">
        <v>447</v>
      </c>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1" t="s">
        <v>448</v>
      </c>
      <c r="B174" s="4" t="s">
        <v>449</v>
      </c>
      <c r="C174" s="4" t="s">
        <v>450</v>
      </c>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1" t="s">
        <v>451</v>
      </c>
      <c r="B175" s="4" t="s">
        <v>452</v>
      </c>
      <c r="C175" s="4" t="s">
        <v>453</v>
      </c>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1" t="s">
        <v>454</v>
      </c>
      <c r="B176" s="4" t="s">
        <v>455</v>
      </c>
      <c r="C176" s="4" t="s">
        <v>456</v>
      </c>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1" t="s">
        <v>457</v>
      </c>
      <c r="B177" s="4" t="s">
        <v>458</v>
      </c>
      <c r="C177" s="4" t="s">
        <v>459</v>
      </c>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1" t="s">
        <v>460</v>
      </c>
      <c r="B178" s="4" t="s">
        <v>461</v>
      </c>
      <c r="C178" s="4" t="s">
        <v>462</v>
      </c>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1" t="s">
        <v>463</v>
      </c>
      <c r="B179" s="4" t="s">
        <v>464</v>
      </c>
      <c r="C179" s="4" t="s">
        <v>465</v>
      </c>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5">
        <v>45270</v>
      </c>
      <c r="B180" s="4" t="s">
        <v>466</v>
      </c>
      <c r="C180" s="4" t="s">
        <v>467</v>
      </c>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5">
        <v>45240</v>
      </c>
      <c r="B181" s="4" t="s">
        <v>468</v>
      </c>
      <c r="C181" s="4" t="s">
        <v>469</v>
      </c>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5">
        <v>45209</v>
      </c>
      <c r="B182" s="4" t="s">
        <v>470</v>
      </c>
      <c r="C182" s="4" t="s">
        <v>471</v>
      </c>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5">
        <v>45179</v>
      </c>
      <c r="B183" s="4" t="s">
        <v>472</v>
      </c>
      <c r="C183" s="4" t="s">
        <v>473</v>
      </c>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5">
        <v>45087</v>
      </c>
      <c r="B184" s="4" t="s">
        <v>474</v>
      </c>
      <c r="C184" s="4" t="s">
        <v>475</v>
      </c>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5">
        <v>45056</v>
      </c>
      <c r="B185" s="4" t="s">
        <v>476</v>
      </c>
      <c r="C185" s="4" t="s">
        <v>477</v>
      </c>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5">
        <v>45026</v>
      </c>
      <c r="B186" s="4" t="s">
        <v>478</v>
      </c>
      <c r="C186" s="4" t="s">
        <v>479</v>
      </c>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5">
        <v>44995</v>
      </c>
      <c r="B187" s="4" t="s">
        <v>480</v>
      </c>
      <c r="C187" s="4" t="s">
        <v>481</v>
      </c>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5">
        <v>44967</v>
      </c>
      <c r="B188" s="4" t="s">
        <v>482</v>
      </c>
      <c r="C188" s="4" t="s">
        <v>483</v>
      </c>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1" t="s">
        <v>484</v>
      </c>
      <c r="B189" s="4" t="s">
        <v>485</v>
      </c>
      <c r="C189" s="4" t="s">
        <v>486</v>
      </c>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1" t="s">
        <v>487</v>
      </c>
      <c r="B190" s="4" t="s">
        <v>488</v>
      </c>
      <c r="C190" s="4" t="s">
        <v>489</v>
      </c>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1" t="s">
        <v>490</v>
      </c>
      <c r="B191" s="4" t="s">
        <v>491</v>
      </c>
      <c r="C191" s="4" t="s">
        <v>492</v>
      </c>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1" t="s">
        <v>493</v>
      </c>
      <c r="B192" s="4" t="s">
        <v>494</v>
      </c>
      <c r="C192" s="4" t="s">
        <v>495</v>
      </c>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1" t="s">
        <v>496</v>
      </c>
      <c r="B193" s="4" t="s">
        <v>497</v>
      </c>
      <c r="C193" s="4" t="s">
        <v>498</v>
      </c>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1" t="s">
        <v>499</v>
      </c>
      <c r="B194" s="4" t="s">
        <v>500</v>
      </c>
      <c r="C194" s="4" t="s">
        <v>501</v>
      </c>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1" t="s">
        <v>502</v>
      </c>
      <c r="B195" s="4" t="s">
        <v>503</v>
      </c>
      <c r="C195" s="4" t="s">
        <v>504</v>
      </c>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1" t="s">
        <v>505</v>
      </c>
      <c r="B196" s="4" t="s">
        <v>506</v>
      </c>
      <c r="C196" s="4" t="s">
        <v>507</v>
      </c>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1" t="s">
        <v>508</v>
      </c>
      <c r="B197" s="4" t="s">
        <v>509</v>
      </c>
      <c r="C197" s="4" t="s">
        <v>510</v>
      </c>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1" t="s">
        <v>511</v>
      </c>
      <c r="B198" s="4" t="s">
        <v>512</v>
      </c>
      <c r="C198" s="4" t="s">
        <v>513</v>
      </c>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1" t="s">
        <v>514</v>
      </c>
      <c r="B199" s="4" t="s">
        <v>515</v>
      </c>
      <c r="C199" s="4" t="s">
        <v>516</v>
      </c>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1" t="s">
        <v>517</v>
      </c>
      <c r="B200" s="4" t="s">
        <v>518</v>
      </c>
      <c r="C200" s="4" t="s">
        <v>519</v>
      </c>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1" t="s">
        <v>520</v>
      </c>
      <c r="B201" s="4" t="s">
        <v>521</v>
      </c>
      <c r="C201" s="4" t="s">
        <v>522</v>
      </c>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5">
        <v>45269</v>
      </c>
      <c r="B202" s="4" t="s">
        <v>523</v>
      </c>
      <c r="C202" s="4" t="s">
        <v>524</v>
      </c>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5">
        <v>45239</v>
      </c>
      <c r="B203" s="4" t="s">
        <v>525</v>
      </c>
      <c r="C203" s="4" t="s">
        <v>526</v>
      </c>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5">
        <v>45147</v>
      </c>
      <c r="B204" s="4" t="s">
        <v>527</v>
      </c>
      <c r="C204" s="4" t="s">
        <v>528</v>
      </c>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5">
        <v>45116</v>
      </c>
      <c r="B205" s="4" t="s">
        <v>529</v>
      </c>
      <c r="C205" s="4" t="s">
        <v>530</v>
      </c>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5">
        <v>45086</v>
      </c>
      <c r="B206" s="4" t="s">
        <v>531</v>
      </c>
      <c r="C206" s="4" t="s">
        <v>532</v>
      </c>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5">
        <v>45055</v>
      </c>
      <c r="B207" s="4" t="s">
        <v>533</v>
      </c>
      <c r="C207" s="4" t="s">
        <v>534</v>
      </c>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5">
        <v>44935</v>
      </c>
      <c r="B208" s="4" t="s">
        <v>535</v>
      </c>
      <c r="C208" s="4" t="s">
        <v>536</v>
      </c>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1" t="s">
        <v>537</v>
      </c>
      <c r="B209" s="4" t="s">
        <v>538</v>
      </c>
      <c r="C209" s="4" t="s">
        <v>539</v>
      </c>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1" t="s">
        <v>540</v>
      </c>
      <c r="B210" s="4" t="s">
        <v>541</v>
      </c>
      <c r="C210" s="4" t="s">
        <v>542</v>
      </c>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1" t="s">
        <v>543</v>
      </c>
      <c r="B211" s="4" t="s">
        <v>544</v>
      </c>
      <c r="C211" s="4" t="s">
        <v>545</v>
      </c>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1" t="s">
        <v>546</v>
      </c>
      <c r="B212" s="4" t="s">
        <v>547</v>
      </c>
      <c r="C212" s="4" t="s">
        <v>548</v>
      </c>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1" t="s">
        <v>549</v>
      </c>
      <c r="B213" s="4" t="s">
        <v>550</v>
      </c>
      <c r="C213" s="4" t="s">
        <v>551</v>
      </c>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1" t="s">
        <v>552</v>
      </c>
      <c r="B214" s="4" t="s">
        <v>553</v>
      </c>
      <c r="C214" s="4" t="s">
        <v>554</v>
      </c>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1" t="s">
        <v>555</v>
      </c>
      <c r="B215" s="4" t="s">
        <v>556</v>
      </c>
      <c r="C215" s="4" t="s">
        <v>557</v>
      </c>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1" t="s">
        <v>558</v>
      </c>
      <c r="B216" s="4" t="s">
        <v>559</v>
      </c>
      <c r="C216" s="4" t="s">
        <v>560</v>
      </c>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1" t="s">
        <v>561</v>
      </c>
      <c r="B217" s="4" t="s">
        <v>562</v>
      </c>
      <c r="C217" s="4" t="s">
        <v>563</v>
      </c>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1" t="s">
        <v>564</v>
      </c>
      <c r="B218" s="4" t="s">
        <v>565</v>
      </c>
      <c r="C218" s="4" t="s">
        <v>566</v>
      </c>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1" t="s">
        <v>567</v>
      </c>
      <c r="B219" s="4" t="s">
        <v>568</v>
      </c>
      <c r="C219" s="4" t="s">
        <v>569</v>
      </c>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1" t="s">
        <v>570</v>
      </c>
      <c r="B220" s="4" t="s">
        <v>571</v>
      </c>
      <c r="C220" s="4" t="s">
        <v>572</v>
      </c>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1" t="s">
        <v>573</v>
      </c>
      <c r="B221" s="4" t="s">
        <v>574</v>
      </c>
      <c r="C221" s="4" t="s">
        <v>575</v>
      </c>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1" t="s">
        <v>576</v>
      </c>
      <c r="B222" s="4" t="s">
        <v>577</v>
      </c>
      <c r="C222" s="4" t="s">
        <v>578</v>
      </c>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5">
        <v>45238</v>
      </c>
      <c r="B223" s="4" t="s">
        <v>579</v>
      </c>
      <c r="C223" s="4" t="s">
        <v>580</v>
      </c>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5">
        <v>45207</v>
      </c>
      <c r="B224" s="4" t="s">
        <v>581</v>
      </c>
      <c r="C224" s="4" t="s">
        <v>582</v>
      </c>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5">
        <v>45177</v>
      </c>
      <c r="B225" s="4" t="s">
        <v>583</v>
      </c>
      <c r="C225" s="4" t="s">
        <v>584</v>
      </c>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5">
        <v>45146</v>
      </c>
      <c r="B226" s="4" t="s">
        <v>585</v>
      </c>
      <c r="C226" s="4" t="s">
        <v>586</v>
      </c>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5">
        <v>45115</v>
      </c>
      <c r="B227" s="4" t="s">
        <v>587</v>
      </c>
      <c r="C227" s="4" t="s">
        <v>588</v>
      </c>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5">
        <v>45024</v>
      </c>
      <c r="B228" s="4" t="s">
        <v>589</v>
      </c>
      <c r="C228" s="4" t="s">
        <v>590</v>
      </c>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5">
        <v>44993</v>
      </c>
      <c r="B229" s="4" t="s">
        <v>589</v>
      </c>
      <c r="C229" s="4" t="s">
        <v>591</v>
      </c>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5">
        <v>44965</v>
      </c>
      <c r="B230" s="4" t="s">
        <v>592</v>
      </c>
      <c r="C230" s="4" t="s">
        <v>593</v>
      </c>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5">
        <v>44934</v>
      </c>
      <c r="B231" s="4" t="s">
        <v>594</v>
      </c>
      <c r="C231" s="4" t="s">
        <v>595</v>
      </c>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1" t="s">
        <v>596</v>
      </c>
      <c r="B232" s="4" t="s">
        <v>597</v>
      </c>
      <c r="C232" s="4" t="s">
        <v>598</v>
      </c>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1" t="s">
        <v>599</v>
      </c>
      <c r="B233" s="4" t="s">
        <v>600</v>
      </c>
      <c r="C233" s="4" t="s">
        <v>601</v>
      </c>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1" t="s">
        <v>602</v>
      </c>
      <c r="B234" s="4" t="s">
        <v>603</v>
      </c>
      <c r="C234" s="4" t="s">
        <v>604</v>
      </c>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1" t="s">
        <v>605</v>
      </c>
      <c r="B235" s="4" t="s">
        <v>606</v>
      </c>
      <c r="C235" s="4" t="s">
        <v>607</v>
      </c>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1" t="s">
        <v>608</v>
      </c>
      <c r="B236" s="4" t="s">
        <v>609</v>
      </c>
      <c r="C236" s="4" t="s">
        <v>610</v>
      </c>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1" t="s">
        <v>611</v>
      </c>
      <c r="B237" s="4" t="s">
        <v>612</v>
      </c>
      <c r="C237" s="4" t="s">
        <v>613</v>
      </c>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1" t="s">
        <v>614</v>
      </c>
      <c r="B238" s="4" t="s">
        <v>615</v>
      </c>
      <c r="C238" s="4" t="s">
        <v>616</v>
      </c>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1" t="s">
        <v>617</v>
      </c>
      <c r="B239" s="4" t="s">
        <v>618</v>
      </c>
      <c r="C239" s="4" t="s">
        <v>619</v>
      </c>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1" t="s">
        <v>620</v>
      </c>
      <c r="B240" s="4" t="s">
        <v>621</v>
      </c>
      <c r="C240" s="4" t="s">
        <v>622</v>
      </c>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1" t="s">
        <v>623</v>
      </c>
      <c r="B241" s="4" t="s">
        <v>624</v>
      </c>
      <c r="C241" s="4" t="s">
        <v>625</v>
      </c>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1" t="s">
        <v>626</v>
      </c>
      <c r="B242" s="4" t="s">
        <v>627</v>
      </c>
      <c r="C242" s="4" t="s">
        <v>628</v>
      </c>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1" t="s">
        <v>629</v>
      </c>
      <c r="B243" s="4" t="s">
        <v>630</v>
      </c>
      <c r="C243" s="4" t="s">
        <v>631</v>
      </c>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1" t="s">
        <v>632</v>
      </c>
      <c r="B244" s="4" t="s">
        <v>633</v>
      </c>
      <c r="C244" s="4" t="s">
        <v>634</v>
      </c>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5">
        <v>45267</v>
      </c>
      <c r="B245" s="4" t="s">
        <v>635</v>
      </c>
      <c r="C245" s="4" t="s">
        <v>636</v>
      </c>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5">
        <v>45237</v>
      </c>
      <c r="B246" s="4" t="s">
        <v>637</v>
      </c>
      <c r="C246" s="4" t="s">
        <v>638</v>
      </c>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5">
        <v>45206</v>
      </c>
      <c r="B247" s="4" t="s">
        <v>639</v>
      </c>
      <c r="C247" s="4" t="s">
        <v>640</v>
      </c>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5">
        <v>45114</v>
      </c>
      <c r="B248" s="4" t="s">
        <v>641</v>
      </c>
      <c r="C248" s="4" t="s">
        <v>642</v>
      </c>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5">
        <v>45084</v>
      </c>
      <c r="B249" s="4" t="s">
        <v>643</v>
      </c>
      <c r="C249" s="4" t="s">
        <v>644</v>
      </c>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5">
        <v>45053</v>
      </c>
      <c r="B250" s="4" t="s">
        <v>639</v>
      </c>
      <c r="C250" s="4" t="s">
        <v>645</v>
      </c>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5">
        <v>44992</v>
      </c>
      <c r="B251" s="4" t="s">
        <v>646</v>
      </c>
      <c r="C251" s="4" t="s">
        <v>647</v>
      </c>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1" t="s">
        <v>648</v>
      </c>
      <c r="B252" s="4" t="s">
        <v>649</v>
      </c>
      <c r="C252" s="4" t="s">
        <v>650</v>
      </c>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1" t="s">
        <v>651</v>
      </c>
      <c r="B253" s="4" t="s">
        <v>652</v>
      </c>
      <c r="C253" s="4" t="s">
        <v>653</v>
      </c>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1" t="s">
        <v>654</v>
      </c>
      <c r="B254" s="4" t="s">
        <v>655</v>
      </c>
      <c r="C254" s="4" t="s">
        <v>656</v>
      </c>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1" t="s">
        <v>657</v>
      </c>
      <c r="B255" s="4" t="s">
        <v>658</v>
      </c>
      <c r="C255" s="4" t="s">
        <v>659</v>
      </c>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1" t="s">
        <v>660</v>
      </c>
      <c r="B256" s="4" t="s">
        <v>661</v>
      </c>
      <c r="C256" s="4" t="s">
        <v>662</v>
      </c>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1" t="s">
        <v>663</v>
      </c>
      <c r="B257" s="4" t="s">
        <v>664</v>
      </c>
      <c r="C257" s="4" t="s">
        <v>665</v>
      </c>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1" t="s">
        <v>666</v>
      </c>
      <c r="B258" s="4" t="s">
        <v>667</v>
      </c>
      <c r="C258" s="4" t="s">
        <v>668</v>
      </c>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1" t="s">
        <v>669</v>
      </c>
      <c r="B259" s="4" t="s">
        <v>670</v>
      </c>
      <c r="C259" s="4" t="s">
        <v>671</v>
      </c>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1" t="s">
        <v>672</v>
      </c>
      <c r="B260" s="4" t="s">
        <v>673</v>
      </c>
      <c r="C260" s="4" t="s">
        <v>674</v>
      </c>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1" t="s">
        <v>675</v>
      </c>
      <c r="B261" s="4" t="s">
        <v>676</v>
      </c>
      <c r="C261" s="4" t="s">
        <v>677</v>
      </c>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1" t="s">
        <v>678</v>
      </c>
      <c r="B262" s="4" t="s">
        <v>679</v>
      </c>
      <c r="C262" s="4" t="s">
        <v>680</v>
      </c>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1" t="s">
        <v>681</v>
      </c>
      <c r="B263" s="4" t="s">
        <v>682</v>
      </c>
      <c r="C263" s="4" t="s">
        <v>683</v>
      </c>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1" t="s">
        <v>684</v>
      </c>
      <c r="B264" s="4" t="s">
        <v>685</v>
      </c>
      <c r="C264" s="4" t="s">
        <v>686</v>
      </c>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5">
        <v>45266</v>
      </c>
      <c r="B265" s="4" t="s">
        <v>687</v>
      </c>
      <c r="C265" s="4" t="s">
        <v>688</v>
      </c>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5">
        <v>45175</v>
      </c>
      <c r="B266" s="4" t="s">
        <v>553</v>
      </c>
      <c r="C266" s="4" t="s">
        <v>689</v>
      </c>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5">
        <v>45144</v>
      </c>
      <c r="B267" s="4" t="s">
        <v>690</v>
      </c>
      <c r="C267" s="4" t="s">
        <v>691</v>
      </c>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5">
        <v>45113</v>
      </c>
      <c r="B268" s="4" t="s">
        <v>692</v>
      </c>
      <c r="C268" s="4" t="s">
        <v>693</v>
      </c>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5">
        <v>45083</v>
      </c>
      <c r="B269" s="4" t="s">
        <v>694</v>
      </c>
      <c r="C269" s="4" t="s">
        <v>695</v>
      </c>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5">
        <v>45052</v>
      </c>
      <c r="B270" s="4" t="s">
        <v>696</v>
      </c>
      <c r="C270" s="4" t="s">
        <v>697</v>
      </c>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5">
        <v>44963</v>
      </c>
      <c r="B271" s="4" t="s">
        <v>698</v>
      </c>
      <c r="C271" s="4" t="s">
        <v>699</v>
      </c>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5">
        <v>44932</v>
      </c>
      <c r="B272" s="4" t="s">
        <v>700</v>
      </c>
      <c r="C272" s="4" t="s">
        <v>701</v>
      </c>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1" t="s">
        <v>702</v>
      </c>
      <c r="B273" s="4" t="s">
        <v>703</v>
      </c>
      <c r="C273" s="4" t="s">
        <v>704</v>
      </c>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1" t="s">
        <v>705</v>
      </c>
      <c r="B274" s="4" t="s">
        <v>706</v>
      </c>
      <c r="C274" s="4" t="s">
        <v>707</v>
      </c>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1" t="s">
        <v>708</v>
      </c>
      <c r="B275" s="4" t="s">
        <v>709</v>
      </c>
      <c r="C275" s="4" t="s">
        <v>615</v>
      </c>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1" t="s">
        <v>710</v>
      </c>
      <c r="B276" s="4" t="s">
        <v>711</v>
      </c>
      <c r="C276" s="4" t="s">
        <v>712</v>
      </c>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1" t="s">
        <v>713</v>
      </c>
      <c r="B277" s="4" t="s">
        <v>714</v>
      </c>
      <c r="C277" s="4" t="s">
        <v>715</v>
      </c>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1" t="s">
        <v>716</v>
      </c>
      <c r="B278" s="4" t="s">
        <v>717</v>
      </c>
      <c r="C278" s="4" t="s">
        <v>718</v>
      </c>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1" t="s">
        <v>719</v>
      </c>
      <c r="B279" s="4" t="s">
        <v>720</v>
      </c>
      <c r="C279" s="4" t="s">
        <v>721</v>
      </c>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1" t="s">
        <v>722</v>
      </c>
      <c r="B280" s="4" t="s">
        <v>723</v>
      </c>
      <c r="C280" s="4" t="s">
        <v>724</v>
      </c>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1" t="s">
        <v>725</v>
      </c>
      <c r="B281" s="4" t="s">
        <v>726</v>
      </c>
      <c r="C281" s="4" t="s">
        <v>727</v>
      </c>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1" t="s">
        <v>728</v>
      </c>
      <c r="B282" s="4" t="s">
        <v>729</v>
      </c>
      <c r="C282" s="4" t="s">
        <v>641</v>
      </c>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1" t="s">
        <v>730</v>
      </c>
      <c r="B283" s="4" t="s">
        <v>711</v>
      </c>
      <c r="C283" s="4" t="s">
        <v>731</v>
      </c>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1" t="s">
        <v>732</v>
      </c>
      <c r="B284" s="4" t="s">
        <v>733</v>
      </c>
      <c r="C284" s="4" t="s">
        <v>734</v>
      </c>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5">
        <v>45265</v>
      </c>
      <c r="B285" s="4" t="s">
        <v>735</v>
      </c>
      <c r="C285" s="4" t="s">
        <v>736</v>
      </c>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5">
        <v>45235</v>
      </c>
      <c r="B286" s="4" t="s">
        <v>737</v>
      </c>
      <c r="C286" s="4" t="s">
        <v>738</v>
      </c>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5">
        <v>45204</v>
      </c>
      <c r="B287" s="4" t="s">
        <v>739</v>
      </c>
      <c r="C287" s="4" t="s">
        <v>740</v>
      </c>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5">
        <v>45174</v>
      </c>
      <c r="B288" s="4" t="s">
        <v>282</v>
      </c>
      <c r="C288" s="4" t="s">
        <v>741</v>
      </c>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5">
        <v>45143</v>
      </c>
      <c r="B289" s="4" t="s">
        <v>742</v>
      </c>
      <c r="C289" s="4" t="s">
        <v>743</v>
      </c>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5">
        <v>45051</v>
      </c>
      <c r="B290" s="4" t="s">
        <v>744</v>
      </c>
      <c r="C290" s="4" t="s">
        <v>745</v>
      </c>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5">
        <v>45021</v>
      </c>
      <c r="B291" s="4" t="s">
        <v>746</v>
      </c>
      <c r="C291" s="4" t="s">
        <v>747</v>
      </c>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5">
        <v>44990</v>
      </c>
      <c r="B292" s="4" t="s">
        <v>748</v>
      </c>
      <c r="C292" s="4" t="s">
        <v>749</v>
      </c>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5">
        <v>44962</v>
      </c>
      <c r="B293" s="4" t="s">
        <v>750</v>
      </c>
      <c r="C293" s="4" t="s">
        <v>751</v>
      </c>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5">
        <v>44931</v>
      </c>
      <c r="B294" s="4" t="s">
        <v>752</v>
      </c>
      <c r="C294" s="4" t="s">
        <v>753</v>
      </c>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1" t="s">
        <v>754</v>
      </c>
      <c r="B295" s="4" t="s">
        <v>755</v>
      </c>
      <c r="C295" s="4" t="s">
        <v>756</v>
      </c>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1" t="s">
        <v>757</v>
      </c>
      <c r="B296" s="4" t="s">
        <v>758</v>
      </c>
      <c r="C296" s="4" t="s">
        <v>759</v>
      </c>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1" t="s">
        <v>760</v>
      </c>
      <c r="B297" s="4" t="s">
        <v>208</v>
      </c>
      <c r="C297" s="4" t="s">
        <v>761</v>
      </c>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1" t="s">
        <v>762</v>
      </c>
      <c r="B298" s="4" t="s">
        <v>763</v>
      </c>
      <c r="C298" s="4" t="s">
        <v>764</v>
      </c>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1" t="s">
        <v>765</v>
      </c>
      <c r="B299" s="4" t="s">
        <v>766</v>
      </c>
      <c r="C299" s="4" t="s">
        <v>767</v>
      </c>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1" t="s">
        <v>768</v>
      </c>
      <c r="B300" s="4" t="s">
        <v>769</v>
      </c>
      <c r="C300" s="4" t="s">
        <v>770</v>
      </c>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1" t="s">
        <v>771</v>
      </c>
      <c r="B301" s="4" t="s">
        <v>772</v>
      </c>
      <c r="C301" s="4" t="s">
        <v>773</v>
      </c>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1" t="s">
        <v>774</v>
      </c>
      <c r="B302" s="4" t="s">
        <v>406</v>
      </c>
      <c r="C302" s="4" t="s">
        <v>775</v>
      </c>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1" t="s">
        <v>776</v>
      </c>
      <c r="B303" s="4" t="s">
        <v>777</v>
      </c>
      <c r="C303" s="4" t="s">
        <v>778</v>
      </c>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1" t="s">
        <v>779</v>
      </c>
      <c r="B304" s="4" t="s">
        <v>780</v>
      </c>
      <c r="C304" s="4" t="s">
        <v>781</v>
      </c>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1" t="s">
        <v>782</v>
      </c>
      <c r="B305" s="4" t="s">
        <v>783</v>
      </c>
      <c r="C305" s="4" t="s">
        <v>784</v>
      </c>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1" t="s">
        <v>785</v>
      </c>
      <c r="B306" s="4" t="s">
        <v>786</v>
      </c>
      <c r="C306" s="4" t="s">
        <v>787</v>
      </c>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5">
        <v>45264</v>
      </c>
      <c r="B307" s="4" t="s">
        <v>788</v>
      </c>
      <c r="C307" s="4" t="s">
        <v>789</v>
      </c>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5">
        <v>45234</v>
      </c>
      <c r="B308" s="4" t="s">
        <v>790</v>
      </c>
      <c r="C308" s="4" t="s">
        <v>791</v>
      </c>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5">
        <v>45203</v>
      </c>
      <c r="B309" s="4" t="s">
        <v>792</v>
      </c>
      <c r="C309" s="4" t="s">
        <v>793</v>
      </c>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5">
        <v>45081</v>
      </c>
      <c r="B310" s="4" t="s">
        <v>794</v>
      </c>
      <c r="C310" s="4" t="s">
        <v>795</v>
      </c>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5">
        <v>45050</v>
      </c>
      <c r="B311" s="4" t="s">
        <v>796</v>
      </c>
      <c r="C311" s="4" t="s">
        <v>797</v>
      </c>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5">
        <v>45020</v>
      </c>
      <c r="B312" s="4" t="s">
        <v>798</v>
      </c>
      <c r="C312" s="4" t="s">
        <v>799</v>
      </c>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5">
        <v>44989</v>
      </c>
      <c r="B313" s="4" t="s">
        <v>800</v>
      </c>
      <c r="C313" s="4" t="s">
        <v>801</v>
      </c>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1" t="s">
        <v>802</v>
      </c>
      <c r="B314" s="4" t="s">
        <v>803</v>
      </c>
      <c r="C314" s="4" t="s">
        <v>804</v>
      </c>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1" t="s">
        <v>805</v>
      </c>
      <c r="B315" s="4" t="s">
        <v>270</v>
      </c>
      <c r="C315" s="4" t="s">
        <v>568</v>
      </c>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1" t="s">
        <v>806</v>
      </c>
      <c r="B316" s="4" t="s">
        <v>807</v>
      </c>
      <c r="C316" s="4" t="s">
        <v>808</v>
      </c>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1" t="s">
        <v>809</v>
      </c>
      <c r="B317" s="4" t="s">
        <v>810</v>
      </c>
      <c r="C317" s="4" t="s">
        <v>811</v>
      </c>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1" t="s">
        <v>812</v>
      </c>
      <c r="B318" s="4" t="s">
        <v>813</v>
      </c>
      <c r="C318" s="4" t="s">
        <v>814</v>
      </c>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1" t="s">
        <v>815</v>
      </c>
      <c r="B319" s="4" t="s">
        <v>816</v>
      </c>
      <c r="C319" s="4" t="s">
        <v>817</v>
      </c>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1" t="s">
        <v>818</v>
      </c>
      <c r="B320" s="4" t="s">
        <v>819</v>
      </c>
      <c r="C320" s="4" t="s">
        <v>820</v>
      </c>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1" t="s">
        <v>821</v>
      </c>
      <c r="B321" s="4" t="s">
        <v>822</v>
      </c>
      <c r="C321" s="4" t="s">
        <v>823</v>
      </c>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1" t="s">
        <v>824</v>
      </c>
      <c r="B322" s="4" t="s">
        <v>825</v>
      </c>
      <c r="C322" s="4" t="s">
        <v>826</v>
      </c>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1" t="s">
        <v>827</v>
      </c>
      <c r="B323" s="4" t="s">
        <v>828</v>
      </c>
      <c r="C323" s="4" t="s">
        <v>829</v>
      </c>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1" t="s">
        <v>830</v>
      </c>
      <c r="B324" s="4" t="s">
        <v>831</v>
      </c>
      <c r="C324" s="4" t="s">
        <v>832</v>
      </c>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1" t="s">
        <v>833</v>
      </c>
      <c r="B325" s="4" t="s">
        <v>834</v>
      </c>
      <c r="C325" s="4" t="s">
        <v>835</v>
      </c>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1" t="s">
        <v>836</v>
      </c>
      <c r="B326" s="4" t="s">
        <v>837</v>
      </c>
      <c r="C326" s="4" t="s">
        <v>838</v>
      </c>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1" t="s">
        <v>839</v>
      </c>
      <c r="B327" s="4" t="s">
        <v>840</v>
      </c>
      <c r="C327" s="4" t="s">
        <v>841</v>
      </c>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1" t="s">
        <v>842</v>
      </c>
      <c r="B328" s="4" t="s">
        <v>239</v>
      </c>
      <c r="C328" s="4" t="s">
        <v>843</v>
      </c>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5">
        <v>45202</v>
      </c>
      <c r="B329" s="4" t="s">
        <v>844</v>
      </c>
      <c r="C329" s="4" t="s">
        <v>845</v>
      </c>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5">
        <v>45172</v>
      </c>
      <c r="B330" s="4" t="s">
        <v>846</v>
      </c>
      <c r="C330" s="4" t="s">
        <v>847</v>
      </c>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5">
        <v>45141</v>
      </c>
      <c r="B331" s="4" t="s">
        <v>731</v>
      </c>
      <c r="C331" s="4" t="s">
        <v>848</v>
      </c>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5">
        <v>45110</v>
      </c>
      <c r="B332" s="4" t="s">
        <v>849</v>
      </c>
      <c r="C332" s="4" t="s">
        <v>850</v>
      </c>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5">
        <v>45080</v>
      </c>
      <c r="B333" s="4" t="s">
        <v>259</v>
      </c>
      <c r="C333" s="4" t="s">
        <v>851</v>
      </c>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5">
        <v>44988</v>
      </c>
      <c r="B334" s="4" t="s">
        <v>852</v>
      </c>
      <c r="C334" s="4" t="s">
        <v>853</v>
      </c>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5">
        <v>44960</v>
      </c>
      <c r="B335" s="4" t="s">
        <v>854</v>
      </c>
      <c r="C335" s="4" t="s">
        <v>855</v>
      </c>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5">
        <v>44929</v>
      </c>
      <c r="B336" s="4" t="s">
        <v>856</v>
      </c>
      <c r="C336" s="4" t="s">
        <v>857</v>
      </c>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1" t="s">
        <v>858</v>
      </c>
      <c r="B337" s="4" t="s">
        <v>859</v>
      </c>
      <c r="C337" s="4" t="s">
        <v>860</v>
      </c>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1" t="s">
        <v>861</v>
      </c>
      <c r="B338" s="4" t="s">
        <v>862</v>
      </c>
      <c r="C338" s="4" t="s">
        <v>863</v>
      </c>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1" t="s">
        <v>864</v>
      </c>
      <c r="B339" s="4" t="s">
        <v>865</v>
      </c>
      <c r="C339" s="4" t="s">
        <v>866</v>
      </c>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1" t="s">
        <v>867</v>
      </c>
      <c r="B340" s="4" t="s">
        <v>868</v>
      </c>
      <c r="C340" s="4" t="s">
        <v>869</v>
      </c>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1" t="s">
        <v>870</v>
      </c>
      <c r="B341" s="4" t="s">
        <v>871</v>
      </c>
      <c r="C341" s="4" t="s">
        <v>872</v>
      </c>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1" t="s">
        <v>873</v>
      </c>
      <c r="B342" s="4" t="s">
        <v>874</v>
      </c>
      <c r="C342" s="4" t="s">
        <v>875</v>
      </c>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1" t="s">
        <v>876</v>
      </c>
      <c r="B343" s="4" t="s">
        <v>877</v>
      </c>
      <c r="C343" s="4" t="s">
        <v>878</v>
      </c>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1" t="s">
        <v>879</v>
      </c>
      <c r="B344" s="4" t="s">
        <v>880</v>
      </c>
      <c r="C344" s="4" t="s">
        <v>881</v>
      </c>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1" t="s">
        <v>882</v>
      </c>
      <c r="B345" s="4" t="s">
        <v>883</v>
      </c>
      <c r="C345" s="4" t="s">
        <v>884</v>
      </c>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1" t="s">
        <v>885</v>
      </c>
      <c r="B346" s="4" t="s">
        <v>886</v>
      </c>
      <c r="C346" s="4" t="s">
        <v>887</v>
      </c>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1" t="s">
        <v>888</v>
      </c>
      <c r="B347" s="4" t="s">
        <v>889</v>
      </c>
      <c r="C347" s="4" t="s">
        <v>890</v>
      </c>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5">
        <v>45201</v>
      </c>
      <c r="B348" s="4" t="s">
        <v>891</v>
      </c>
      <c r="C348" s="4" t="s">
        <v>680</v>
      </c>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5">
        <v>45171</v>
      </c>
      <c r="B349" s="4" t="s">
        <v>892</v>
      </c>
      <c r="C349" s="4" t="s">
        <v>893</v>
      </c>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5">
        <v>45140</v>
      </c>
      <c r="B350" s="4" t="s">
        <v>894</v>
      </c>
      <c r="C350" s="4" t="s">
        <v>895</v>
      </c>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5">
        <v>45109</v>
      </c>
      <c r="B351" s="4" t="s">
        <v>896</v>
      </c>
      <c r="C351" s="4" t="s">
        <v>897</v>
      </c>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5">
        <v>45079</v>
      </c>
      <c r="B352" s="4" t="s">
        <v>898</v>
      </c>
      <c r="C352" s="4" t="s">
        <v>899</v>
      </c>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5">
        <v>44987</v>
      </c>
      <c r="B353" s="4" t="s">
        <v>900</v>
      </c>
      <c r="C353" s="4" t="s">
        <v>901</v>
      </c>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5">
        <v>44959</v>
      </c>
      <c r="B354" s="4" t="s">
        <v>902</v>
      </c>
      <c r="C354" s="4" t="s">
        <v>903</v>
      </c>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5">
        <v>44928</v>
      </c>
      <c r="B355" s="4" t="s">
        <v>904</v>
      </c>
      <c r="C355" s="4" t="s">
        <v>905</v>
      </c>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1" t="s">
        <v>906</v>
      </c>
      <c r="B356" s="4" t="s">
        <v>907</v>
      </c>
      <c r="C356" s="4" t="s">
        <v>908</v>
      </c>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1" t="s">
        <v>909</v>
      </c>
      <c r="B357" s="4" t="s">
        <v>910</v>
      </c>
      <c r="C357" s="4" t="s">
        <v>911</v>
      </c>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1" t="s">
        <v>912</v>
      </c>
      <c r="B358" s="4" t="s">
        <v>913</v>
      </c>
      <c r="C358" s="4" t="s">
        <v>914</v>
      </c>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1" t="s">
        <v>915</v>
      </c>
      <c r="B359" s="4" t="s">
        <v>916</v>
      </c>
      <c r="C359" s="4" t="s">
        <v>917</v>
      </c>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1" t="s">
        <v>918</v>
      </c>
      <c r="B360" s="4" t="s">
        <v>919</v>
      </c>
      <c r="C360" s="4" t="s">
        <v>920</v>
      </c>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1" t="s">
        <v>921</v>
      </c>
      <c r="B361" s="4" t="s">
        <v>922</v>
      </c>
      <c r="C361" s="4" t="s">
        <v>923</v>
      </c>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1" t="s">
        <v>924</v>
      </c>
      <c r="B362" s="4" t="s">
        <v>925</v>
      </c>
      <c r="C362" s="4" t="s">
        <v>926</v>
      </c>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1" t="s">
        <v>927</v>
      </c>
      <c r="B363" s="4" t="s">
        <v>928</v>
      </c>
      <c r="C363" s="4" t="s">
        <v>929</v>
      </c>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1" t="s">
        <v>930</v>
      </c>
      <c r="B364" s="4" t="s">
        <v>931</v>
      </c>
      <c r="C364" s="4" t="s">
        <v>932</v>
      </c>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1" t="s">
        <v>933</v>
      </c>
      <c r="B365" s="4" t="s">
        <v>934</v>
      </c>
      <c r="C365" s="4" t="s">
        <v>935</v>
      </c>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1" t="s">
        <v>936</v>
      </c>
      <c r="B366" s="4" t="s">
        <v>937</v>
      </c>
      <c r="C366" s="4" t="s">
        <v>938</v>
      </c>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1" t="s">
        <v>939</v>
      </c>
      <c r="B367" s="4" t="s">
        <v>285</v>
      </c>
      <c r="C367" s="4" t="s">
        <v>940</v>
      </c>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5">
        <v>45261</v>
      </c>
      <c r="B368" s="4" t="s">
        <v>941</v>
      </c>
      <c r="C368" s="4" t="s">
        <v>942</v>
      </c>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5">
        <v>45231</v>
      </c>
      <c r="B369" s="4" t="s">
        <v>943</v>
      </c>
      <c r="C369" s="4" t="s">
        <v>944</v>
      </c>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5">
        <v>45200</v>
      </c>
      <c r="B370" s="4" t="s">
        <v>945</v>
      </c>
      <c r="C370" s="4" t="s">
        <v>946</v>
      </c>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5">
        <v>45170</v>
      </c>
      <c r="B371" s="4" t="s">
        <v>947</v>
      </c>
      <c r="C371" s="4" t="s">
        <v>948</v>
      </c>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5">
        <v>45078</v>
      </c>
      <c r="B372" s="4" t="s">
        <v>907</v>
      </c>
      <c r="C372" s="4" t="s">
        <v>949</v>
      </c>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5">
        <v>45047</v>
      </c>
      <c r="B373" s="4" t="s">
        <v>950</v>
      </c>
      <c r="C373" s="4" t="s">
        <v>951</v>
      </c>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5">
        <v>45017</v>
      </c>
      <c r="B374" s="4" t="s">
        <v>952</v>
      </c>
      <c r="C374" s="4" t="s">
        <v>953</v>
      </c>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5">
        <v>44986</v>
      </c>
      <c r="B375" s="4" t="s">
        <v>954</v>
      </c>
      <c r="C375" s="4" t="s">
        <v>955</v>
      </c>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1" t="s">
        <v>956</v>
      </c>
      <c r="B376" s="4" t="s">
        <v>957</v>
      </c>
      <c r="C376" s="4" t="s">
        <v>958</v>
      </c>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1" t="s">
        <v>959</v>
      </c>
      <c r="B377" s="4" t="s">
        <v>960</v>
      </c>
      <c r="C377" s="4" t="s">
        <v>961</v>
      </c>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1" t="s">
        <v>962</v>
      </c>
      <c r="B378" s="4" t="s">
        <v>963</v>
      </c>
      <c r="C378" s="4" t="s">
        <v>964</v>
      </c>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1" t="s">
        <v>965</v>
      </c>
      <c r="B379" s="4" t="s">
        <v>966</v>
      </c>
      <c r="C379" s="4" t="s">
        <v>967</v>
      </c>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1" t="s">
        <v>968</v>
      </c>
      <c r="B380" s="4" t="s">
        <v>969</v>
      </c>
      <c r="C380" s="4" t="s">
        <v>970</v>
      </c>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1" t="s">
        <v>971</v>
      </c>
      <c r="B381" s="4" t="s">
        <v>972</v>
      </c>
      <c r="C381" s="4" t="s">
        <v>973</v>
      </c>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1" t="s">
        <v>974</v>
      </c>
      <c r="B382" s="4" t="s">
        <v>975</v>
      </c>
      <c r="C382" s="4" t="s">
        <v>976</v>
      </c>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1" t="s">
        <v>977</v>
      </c>
      <c r="B383" s="4" t="s">
        <v>978</v>
      </c>
      <c r="C383" s="4" t="s">
        <v>979</v>
      </c>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1" t="s">
        <v>980</v>
      </c>
      <c r="B384" s="4" t="s">
        <v>981</v>
      </c>
      <c r="C384" s="4" t="s">
        <v>982</v>
      </c>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1" t="s">
        <v>983</v>
      </c>
      <c r="B385" s="4" t="s">
        <v>984</v>
      </c>
      <c r="C385" s="4" t="s">
        <v>985</v>
      </c>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1" t="s">
        <v>986</v>
      </c>
      <c r="B386" s="4" t="s">
        <v>987</v>
      </c>
      <c r="C386" s="4" t="s">
        <v>988</v>
      </c>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1" t="s">
        <v>989</v>
      </c>
      <c r="B387" s="4" t="s">
        <v>972</v>
      </c>
      <c r="C387" s="4" t="s">
        <v>990</v>
      </c>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1" t="s">
        <v>991</v>
      </c>
      <c r="B388" s="4" t="s">
        <v>992</v>
      </c>
      <c r="C388" s="4" t="s">
        <v>993</v>
      </c>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5">
        <v>44907</v>
      </c>
      <c r="B389" s="4" t="s">
        <v>994</v>
      </c>
      <c r="C389" s="4" t="s">
        <v>995</v>
      </c>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5">
        <v>44816</v>
      </c>
      <c r="B390" s="4" t="s">
        <v>996</v>
      </c>
      <c r="C390" s="4" t="s">
        <v>997</v>
      </c>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5">
        <v>44785</v>
      </c>
      <c r="B391" s="4" t="s">
        <v>998</v>
      </c>
      <c r="C391" s="4" t="s">
        <v>999</v>
      </c>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5">
        <v>44754</v>
      </c>
      <c r="B392" s="4" t="s">
        <v>1000</v>
      </c>
      <c r="C392" s="4" t="s">
        <v>1001</v>
      </c>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5">
        <v>44724</v>
      </c>
      <c r="B393" s="4" t="s">
        <v>1002</v>
      </c>
      <c r="C393" s="4" t="s">
        <v>1003</v>
      </c>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5">
        <v>44693</v>
      </c>
      <c r="B394" s="4" t="s">
        <v>1004</v>
      </c>
      <c r="C394" s="4" t="s">
        <v>1005</v>
      </c>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5">
        <v>44604</v>
      </c>
      <c r="B395" s="4" t="s">
        <v>1006</v>
      </c>
      <c r="C395" s="4" t="s">
        <v>1007</v>
      </c>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5">
        <v>44573</v>
      </c>
      <c r="B396" s="4" t="s">
        <v>1008</v>
      </c>
      <c r="C396" s="4" t="s">
        <v>1009</v>
      </c>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1" t="s">
        <v>1010</v>
      </c>
      <c r="B397" s="4" t="s">
        <v>1011</v>
      </c>
      <c r="C397" s="4" t="s">
        <v>1012</v>
      </c>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1" t="s">
        <v>1013</v>
      </c>
      <c r="B398" s="4" t="s">
        <v>1014</v>
      </c>
      <c r="C398" s="4" t="s">
        <v>1015</v>
      </c>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1" t="s">
        <v>1016</v>
      </c>
      <c r="B399" s="4" t="s">
        <v>1017</v>
      </c>
      <c r="C399" s="4" t="s">
        <v>1018</v>
      </c>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1" t="s">
        <v>1019</v>
      </c>
      <c r="B400" s="4" t="s">
        <v>1020</v>
      </c>
      <c r="C400" s="4" t="s">
        <v>1021</v>
      </c>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1" t="s">
        <v>1022</v>
      </c>
      <c r="B401" s="4" t="s">
        <v>1023</v>
      </c>
      <c r="C401" s="4" t="s">
        <v>1024</v>
      </c>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1" t="s">
        <v>1025</v>
      </c>
      <c r="B402" s="4" t="s">
        <v>1026</v>
      </c>
      <c r="C402" s="4" t="s">
        <v>1027</v>
      </c>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1" t="s">
        <v>1028</v>
      </c>
      <c r="B403" s="4" t="s">
        <v>1029</v>
      </c>
      <c r="C403" s="4" t="s">
        <v>1030</v>
      </c>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1" t="s">
        <v>1031</v>
      </c>
      <c r="B404" s="4" t="s">
        <v>1032</v>
      </c>
      <c r="C404" s="4" t="s">
        <v>1033</v>
      </c>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1" t="s">
        <v>1034</v>
      </c>
      <c r="B405" s="4" t="s">
        <v>1035</v>
      </c>
      <c r="C405" s="4" t="s">
        <v>1036</v>
      </c>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1" t="s">
        <v>1037</v>
      </c>
      <c r="B406" s="4" t="s">
        <v>1038</v>
      </c>
      <c r="C406" s="4" t="s">
        <v>1039</v>
      </c>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1" t="s">
        <v>1040</v>
      </c>
      <c r="B407" s="4" t="s">
        <v>1041</v>
      </c>
      <c r="C407" s="4" t="s">
        <v>1042</v>
      </c>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1" t="s">
        <v>1043</v>
      </c>
      <c r="B408" s="4" t="s">
        <v>1044</v>
      </c>
      <c r="C408" s="4" t="s">
        <v>1045</v>
      </c>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5">
        <v>44876</v>
      </c>
      <c r="B409" s="4" t="s">
        <v>1046</v>
      </c>
      <c r="C409" s="4" t="s">
        <v>1047</v>
      </c>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5">
        <v>44845</v>
      </c>
      <c r="B410" s="4" t="s">
        <v>1048</v>
      </c>
      <c r="C410" s="4" t="s">
        <v>1049</v>
      </c>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5">
        <v>44815</v>
      </c>
      <c r="B411" s="4" t="s">
        <v>1050</v>
      </c>
      <c r="C411" s="4" t="s">
        <v>1051</v>
      </c>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5">
        <v>44784</v>
      </c>
      <c r="B412" s="4" t="s">
        <v>1052</v>
      </c>
      <c r="C412" s="4" t="s">
        <v>1053</v>
      </c>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5">
        <v>44753</v>
      </c>
      <c r="B413" s="4" t="s">
        <v>1054</v>
      </c>
      <c r="C413" s="4" t="s">
        <v>1055</v>
      </c>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5">
        <v>44662</v>
      </c>
      <c r="B414" s="4" t="s">
        <v>1056</v>
      </c>
      <c r="C414" s="4" t="s">
        <v>1057</v>
      </c>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5">
        <v>44631</v>
      </c>
      <c r="B415" s="4" t="s">
        <v>1058</v>
      </c>
      <c r="C415" s="4" t="s">
        <v>1059</v>
      </c>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5">
        <v>44603</v>
      </c>
      <c r="B416" s="4" t="s">
        <v>1060</v>
      </c>
      <c r="C416" s="4" t="s">
        <v>1061</v>
      </c>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5">
        <v>44572</v>
      </c>
      <c r="B417" s="4" t="s">
        <v>1062</v>
      </c>
      <c r="C417" s="4" t="s">
        <v>1063</v>
      </c>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1" t="s">
        <v>1064</v>
      </c>
      <c r="B418" s="4" t="s">
        <v>1065</v>
      </c>
      <c r="C418" s="4" t="s">
        <v>1066</v>
      </c>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1" t="s">
        <v>1067</v>
      </c>
      <c r="B419" s="4" t="s">
        <v>1068</v>
      </c>
      <c r="C419" s="4" t="s">
        <v>1069</v>
      </c>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1" t="s">
        <v>1070</v>
      </c>
      <c r="B420" s="4" t="s">
        <v>1071</v>
      </c>
      <c r="C420" s="4" t="s">
        <v>1072</v>
      </c>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1" t="s">
        <v>1073</v>
      </c>
      <c r="B421" s="4" t="s">
        <v>1074</v>
      </c>
      <c r="C421" s="4" t="s">
        <v>1075</v>
      </c>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1" t="s">
        <v>1076</v>
      </c>
      <c r="B422" s="4" t="s">
        <v>1077</v>
      </c>
      <c r="C422" s="4" t="s">
        <v>1078</v>
      </c>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1" t="s">
        <v>1079</v>
      </c>
      <c r="B423" s="4" t="s">
        <v>1080</v>
      </c>
      <c r="C423" s="4" t="s">
        <v>466</v>
      </c>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1" t="s">
        <v>1081</v>
      </c>
      <c r="B424" s="4" t="s">
        <v>1082</v>
      </c>
      <c r="C424" s="4" t="s">
        <v>1083</v>
      </c>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1" t="s">
        <v>1084</v>
      </c>
      <c r="B425" s="4" t="s">
        <v>1085</v>
      </c>
      <c r="C425" s="4" t="s">
        <v>1086</v>
      </c>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1" t="s">
        <v>1087</v>
      </c>
      <c r="B426" s="4" t="s">
        <v>1088</v>
      </c>
      <c r="C426" s="4" t="s">
        <v>1089</v>
      </c>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1" t="s">
        <v>1090</v>
      </c>
      <c r="B427" s="4" t="s">
        <v>1091</v>
      </c>
      <c r="C427" s="4" t="s">
        <v>1092</v>
      </c>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1" t="s">
        <v>1093</v>
      </c>
      <c r="B428" s="4" t="s">
        <v>1094</v>
      </c>
      <c r="C428" s="4" t="s">
        <v>1095</v>
      </c>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1" t="s">
        <v>1096</v>
      </c>
      <c r="B429" s="4" t="s">
        <v>1097</v>
      </c>
      <c r="C429" s="4" t="s">
        <v>1098</v>
      </c>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1" t="s">
        <v>1099</v>
      </c>
      <c r="B430" s="4" t="s">
        <v>1100</v>
      </c>
      <c r="C430" s="4" t="s">
        <v>156</v>
      </c>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5">
        <v>44905</v>
      </c>
      <c r="B431" s="4" t="s">
        <v>1101</v>
      </c>
      <c r="C431" s="4" t="s">
        <v>1102</v>
      </c>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5">
        <v>44875</v>
      </c>
      <c r="B432" s="4" t="s">
        <v>1103</v>
      </c>
      <c r="C432" s="4" t="s">
        <v>1104</v>
      </c>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5">
        <v>44844</v>
      </c>
      <c r="B433" s="4" t="s">
        <v>1105</v>
      </c>
      <c r="C433" s="4" t="s">
        <v>1106</v>
      </c>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5">
        <v>44752</v>
      </c>
      <c r="B434" s="4" t="s">
        <v>1107</v>
      </c>
      <c r="C434" s="4" t="s">
        <v>1108</v>
      </c>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5">
        <v>44722</v>
      </c>
      <c r="B435" s="4" t="s">
        <v>1109</v>
      </c>
      <c r="C435" s="4" t="s">
        <v>1110</v>
      </c>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5">
        <v>44691</v>
      </c>
      <c r="B436" s="4" t="s">
        <v>1111</v>
      </c>
      <c r="C436" s="4" t="s">
        <v>1112</v>
      </c>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5">
        <v>44661</v>
      </c>
      <c r="B437" s="4" t="s">
        <v>1113</v>
      </c>
      <c r="C437" s="4" t="s">
        <v>1114</v>
      </c>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5">
        <v>44630</v>
      </c>
      <c r="B438" s="4" t="s">
        <v>1115</v>
      </c>
      <c r="C438" s="4" t="s">
        <v>1116</v>
      </c>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1" t="s">
        <v>1117</v>
      </c>
      <c r="B439" s="4" t="s">
        <v>1118</v>
      </c>
      <c r="C439" s="4" t="s">
        <v>1119</v>
      </c>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1" t="s">
        <v>1120</v>
      </c>
      <c r="B440" s="4" t="s">
        <v>1121</v>
      </c>
      <c r="C440" s="4" t="s">
        <v>1122</v>
      </c>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1" t="s">
        <v>1123</v>
      </c>
      <c r="B441" s="4" t="s">
        <v>1124</v>
      </c>
      <c r="C441" s="4" t="s">
        <v>1125</v>
      </c>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1" t="s">
        <v>1126</v>
      </c>
      <c r="B442" s="4" t="s">
        <v>1127</v>
      </c>
      <c r="C442" s="4" t="s">
        <v>1128</v>
      </c>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1" t="s">
        <v>1129</v>
      </c>
      <c r="B443" s="4" t="s">
        <v>1130</v>
      </c>
      <c r="C443" s="4" t="s">
        <v>1131</v>
      </c>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1" t="s">
        <v>1132</v>
      </c>
      <c r="B444" s="4" t="s">
        <v>1133</v>
      </c>
      <c r="C444" s="4" t="s">
        <v>1134</v>
      </c>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1" t="s">
        <v>1135</v>
      </c>
      <c r="B445" s="4" t="s">
        <v>1136</v>
      </c>
      <c r="C445" s="4" t="s">
        <v>141</v>
      </c>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1" t="s">
        <v>1137</v>
      </c>
      <c r="B446" s="4" t="s">
        <v>1138</v>
      </c>
      <c r="C446" s="4" t="s">
        <v>1139</v>
      </c>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1" t="s">
        <v>1140</v>
      </c>
      <c r="B447" s="4" t="s">
        <v>1141</v>
      </c>
      <c r="C447" s="4" t="s">
        <v>1142</v>
      </c>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1" t="s">
        <v>1143</v>
      </c>
      <c r="B448" s="4" t="s">
        <v>1144</v>
      </c>
      <c r="C448" s="4" t="s">
        <v>1145</v>
      </c>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1" t="s">
        <v>1146</v>
      </c>
      <c r="B449" s="4" t="s">
        <v>1147</v>
      </c>
      <c r="C449" s="4" t="s">
        <v>1148</v>
      </c>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1" t="s">
        <v>1149</v>
      </c>
      <c r="B450" s="4" t="s">
        <v>1150</v>
      </c>
      <c r="C450" s="4" t="s">
        <v>1151</v>
      </c>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1" t="s">
        <v>1152</v>
      </c>
      <c r="B451" s="4" t="s">
        <v>1153</v>
      </c>
      <c r="C451" s="4" t="s">
        <v>1154</v>
      </c>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1" t="s">
        <v>1155</v>
      </c>
      <c r="B452" s="4" t="s">
        <v>1156</v>
      </c>
      <c r="C452" s="4" t="s">
        <v>1157</v>
      </c>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5">
        <v>44904</v>
      </c>
      <c r="B453" s="4" t="s">
        <v>1158</v>
      </c>
      <c r="C453" s="4" t="s">
        <v>1159</v>
      </c>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5">
        <v>44813</v>
      </c>
      <c r="B454" s="4" t="s">
        <v>1160</v>
      </c>
      <c r="C454" s="4" t="s">
        <v>1161</v>
      </c>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5">
        <v>44782</v>
      </c>
      <c r="B455" s="4" t="s">
        <v>1162</v>
      </c>
      <c r="C455" s="4" t="s">
        <v>1163</v>
      </c>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5">
        <v>44751</v>
      </c>
      <c r="B456" s="4" t="s">
        <v>1164</v>
      </c>
      <c r="C456" s="4" t="s">
        <v>1165</v>
      </c>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5">
        <v>44721</v>
      </c>
      <c r="B457" s="4" t="s">
        <v>1166</v>
      </c>
      <c r="C457" s="4" t="s">
        <v>1167</v>
      </c>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5">
        <v>44601</v>
      </c>
      <c r="B458" s="4" t="s">
        <v>1168</v>
      </c>
      <c r="C458" s="4" t="s">
        <v>1169</v>
      </c>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5">
        <v>44570</v>
      </c>
      <c r="B459" s="4" t="s">
        <v>1170</v>
      </c>
      <c r="C459" s="4" t="s">
        <v>1171</v>
      </c>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1" t="s">
        <v>1172</v>
      </c>
      <c r="B460" s="4" t="s">
        <v>1173</v>
      </c>
      <c r="C460" s="4" t="s">
        <v>1174</v>
      </c>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1" t="s">
        <v>1175</v>
      </c>
      <c r="B461" s="4" t="s">
        <v>1176</v>
      </c>
      <c r="C461" s="4" t="s">
        <v>1177</v>
      </c>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1" t="s">
        <v>1178</v>
      </c>
      <c r="B462" s="4" t="s">
        <v>1179</v>
      </c>
      <c r="C462" s="4" t="s">
        <v>1180</v>
      </c>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1" t="s">
        <v>1181</v>
      </c>
      <c r="B463" s="4" t="s">
        <v>1182</v>
      </c>
      <c r="C463" s="4" t="s">
        <v>1183</v>
      </c>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1" t="s">
        <v>1184</v>
      </c>
      <c r="B464" s="4" t="s">
        <v>1185</v>
      </c>
      <c r="C464" s="4" t="s">
        <v>1186</v>
      </c>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1" t="s">
        <v>1187</v>
      </c>
      <c r="B465" s="4" t="s">
        <v>1188</v>
      </c>
      <c r="C465" s="4" t="s">
        <v>1189</v>
      </c>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1" t="s">
        <v>1190</v>
      </c>
      <c r="B466" s="4" t="s">
        <v>1191</v>
      </c>
      <c r="C466" s="4" t="s">
        <v>1192</v>
      </c>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1" t="s">
        <v>1193</v>
      </c>
      <c r="B467" s="4" t="s">
        <v>1194</v>
      </c>
      <c r="C467" s="4" t="s">
        <v>1195</v>
      </c>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1" t="s">
        <v>1196</v>
      </c>
      <c r="B468" s="4" t="s">
        <v>1197</v>
      </c>
      <c r="C468" s="4" t="s">
        <v>1198</v>
      </c>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1" t="s">
        <v>1199</v>
      </c>
      <c r="B469" s="4" t="s">
        <v>1200</v>
      </c>
      <c r="C469" s="4" t="s">
        <v>1201</v>
      </c>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1" t="s">
        <v>1202</v>
      </c>
      <c r="B470" s="4" t="s">
        <v>1203</v>
      </c>
      <c r="C470" s="4" t="s">
        <v>1204</v>
      </c>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1" t="s">
        <v>1205</v>
      </c>
      <c r="B471" s="4" t="s">
        <v>1206</v>
      </c>
      <c r="C471" s="4" t="s">
        <v>1207</v>
      </c>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1" t="s">
        <v>1208</v>
      </c>
      <c r="B472" s="4" t="s">
        <v>1209</v>
      </c>
      <c r="C472" s="4" t="s">
        <v>1210</v>
      </c>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5">
        <v>44903</v>
      </c>
      <c r="B473" s="4" t="s">
        <v>1211</v>
      </c>
      <c r="C473" s="4" t="s">
        <v>1212</v>
      </c>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5">
        <v>44873</v>
      </c>
      <c r="B474" s="4" t="s">
        <v>1213</v>
      </c>
      <c r="C474" s="4" t="s">
        <v>1214</v>
      </c>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5">
        <v>44842</v>
      </c>
      <c r="B475" s="4" t="s">
        <v>1215</v>
      </c>
      <c r="C475" s="4" t="s">
        <v>1216</v>
      </c>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5">
        <v>44812</v>
      </c>
      <c r="B476" s="4" t="s">
        <v>1217</v>
      </c>
      <c r="C476" s="4" t="s">
        <v>1218</v>
      </c>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5">
        <v>44781</v>
      </c>
      <c r="B477" s="4" t="s">
        <v>1219</v>
      </c>
      <c r="C477" s="4" t="s">
        <v>1220</v>
      </c>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5">
        <v>44689</v>
      </c>
      <c r="B478" s="4" t="s">
        <v>1221</v>
      </c>
      <c r="C478" s="4" t="s">
        <v>1222</v>
      </c>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5">
        <v>44659</v>
      </c>
      <c r="B479" s="4" t="s">
        <v>1223</v>
      </c>
      <c r="C479" s="4" t="s">
        <v>1224</v>
      </c>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5">
        <v>44628</v>
      </c>
      <c r="B480" s="4" t="s">
        <v>1225</v>
      </c>
      <c r="C480" s="4" t="s">
        <v>1006</v>
      </c>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5">
        <v>44600</v>
      </c>
      <c r="B481" s="4" t="s">
        <v>1226</v>
      </c>
      <c r="C481" s="4" t="s">
        <v>1227</v>
      </c>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5">
        <v>44569</v>
      </c>
      <c r="B482" s="4" t="s">
        <v>1228</v>
      </c>
      <c r="C482" s="4" t="s">
        <v>1229</v>
      </c>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1" t="s">
        <v>1230</v>
      </c>
      <c r="B483" s="4" t="s">
        <v>1231</v>
      </c>
      <c r="C483" s="4" t="s">
        <v>1232</v>
      </c>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1" t="s">
        <v>1233</v>
      </c>
      <c r="B484" s="4" t="s">
        <v>1234</v>
      </c>
      <c r="C484" s="4" t="s">
        <v>1235</v>
      </c>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1" t="s">
        <v>1236</v>
      </c>
      <c r="B485" s="4" t="s">
        <v>1237</v>
      </c>
      <c r="C485" s="4" t="s">
        <v>1238</v>
      </c>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1" t="s">
        <v>1239</v>
      </c>
      <c r="B486" s="4" t="s">
        <v>1240</v>
      </c>
      <c r="C486" s="4" t="s">
        <v>1241</v>
      </c>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1" t="s">
        <v>1242</v>
      </c>
      <c r="B487" s="4" t="s">
        <v>1243</v>
      </c>
      <c r="C487" s="4" t="s">
        <v>1244</v>
      </c>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1" t="s">
        <v>1245</v>
      </c>
      <c r="B488" s="4" t="s">
        <v>1246</v>
      </c>
      <c r="C488" s="4" t="s">
        <v>1247</v>
      </c>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1" t="s">
        <v>1248</v>
      </c>
      <c r="B489" s="4" t="s">
        <v>1249</v>
      </c>
      <c r="C489" s="4" t="s">
        <v>1250</v>
      </c>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1" t="s">
        <v>1251</v>
      </c>
      <c r="B490" s="4" t="s">
        <v>1252</v>
      </c>
      <c r="C490" s="4" t="s">
        <v>1253</v>
      </c>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1" t="s">
        <v>1254</v>
      </c>
      <c r="B491" s="4" t="s">
        <v>1255</v>
      </c>
      <c r="C491" s="4" t="s">
        <v>1256</v>
      </c>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1" t="s">
        <v>1257</v>
      </c>
      <c r="B492" s="4" t="s">
        <v>1258</v>
      </c>
      <c r="C492" s="4" t="s">
        <v>114</v>
      </c>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1" t="s">
        <v>1259</v>
      </c>
      <c r="B493" s="4" t="s">
        <v>1260</v>
      </c>
      <c r="C493" s="4" t="s">
        <v>1261</v>
      </c>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1" t="s">
        <v>1262</v>
      </c>
      <c r="B494" s="4" t="s">
        <v>1263</v>
      </c>
      <c r="C494" s="4" t="s">
        <v>1264</v>
      </c>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1" t="s">
        <v>1265</v>
      </c>
      <c r="B495" s="4" t="s">
        <v>1266</v>
      </c>
      <c r="C495" s="4" t="s">
        <v>1267</v>
      </c>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5">
        <v>44902</v>
      </c>
      <c r="B496" s="4" t="s">
        <v>1263</v>
      </c>
      <c r="C496" s="4" t="s">
        <v>1268</v>
      </c>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5">
        <v>44872</v>
      </c>
      <c r="B497" s="4" t="s">
        <v>1269</v>
      </c>
      <c r="C497" s="4" t="s">
        <v>1270</v>
      </c>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5">
        <v>44780</v>
      </c>
      <c r="B498" s="4" t="s">
        <v>1271</v>
      </c>
      <c r="C498" s="4" t="s">
        <v>16</v>
      </c>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5">
        <v>44749</v>
      </c>
      <c r="B499" s="4" t="s">
        <v>1272</v>
      </c>
      <c r="C499" s="4" t="s">
        <v>1273</v>
      </c>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5">
        <v>44719</v>
      </c>
      <c r="B500" s="4" t="s">
        <v>1274</v>
      </c>
      <c r="C500" s="4" t="s">
        <v>1275</v>
      </c>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5">
        <v>44688</v>
      </c>
      <c r="B501" s="4" t="s">
        <v>1276</v>
      </c>
      <c r="C501" s="4" t="s">
        <v>1277</v>
      </c>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5">
        <v>44568</v>
      </c>
      <c r="B502" s="4" t="s">
        <v>1278</v>
      </c>
      <c r="C502" s="4" t="s">
        <v>1279</v>
      </c>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1" t="s">
        <v>1280</v>
      </c>
      <c r="B503" s="4" t="s">
        <v>1281</v>
      </c>
      <c r="C503" s="4" t="s">
        <v>1282</v>
      </c>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1" t="s">
        <v>1283</v>
      </c>
      <c r="B504" s="4" t="s">
        <v>1284</v>
      </c>
      <c r="C504" s="4" t="s">
        <v>1285</v>
      </c>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1" t="s">
        <v>1286</v>
      </c>
      <c r="B505" s="4" t="s">
        <v>1287</v>
      </c>
      <c r="C505" s="4" t="s">
        <v>1288</v>
      </c>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1" t="s">
        <v>1289</v>
      </c>
      <c r="B506" s="4" t="s">
        <v>1290</v>
      </c>
      <c r="C506" s="4" t="s">
        <v>1291</v>
      </c>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1" t="s">
        <v>1292</v>
      </c>
      <c r="B507" s="4" t="s">
        <v>1293</v>
      </c>
      <c r="C507" s="4" t="s">
        <v>1294</v>
      </c>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1" t="s">
        <v>1295</v>
      </c>
      <c r="B508" s="4" t="s">
        <v>1296</v>
      </c>
      <c r="C508" s="4" t="s">
        <v>1106</v>
      </c>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1" t="s">
        <v>1297</v>
      </c>
      <c r="B509" s="4" t="s">
        <v>1298</v>
      </c>
      <c r="C509" s="4" t="s">
        <v>482</v>
      </c>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1" t="s">
        <v>1299</v>
      </c>
      <c r="B510" s="4" t="s">
        <v>1300</v>
      </c>
      <c r="C510" s="4" t="s">
        <v>1301</v>
      </c>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1" t="s">
        <v>1302</v>
      </c>
      <c r="B511" s="4" t="s">
        <v>1303</v>
      </c>
      <c r="C511" s="4" t="s">
        <v>1304</v>
      </c>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1" t="s">
        <v>1305</v>
      </c>
      <c r="B512" s="4" t="s">
        <v>1306</v>
      </c>
      <c r="C512" s="4" t="s">
        <v>1307</v>
      </c>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1" t="s">
        <v>1308</v>
      </c>
      <c r="B513" s="4" t="s">
        <v>1309</v>
      </c>
      <c r="C513" s="4" t="s">
        <v>1310</v>
      </c>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1" t="s">
        <v>1311</v>
      </c>
      <c r="B514" s="4" t="s">
        <v>1312</v>
      </c>
      <c r="C514" s="4" t="s">
        <v>945</v>
      </c>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1" t="s">
        <v>1313</v>
      </c>
      <c r="B515" s="4" t="s">
        <v>1314</v>
      </c>
      <c r="C515" s="4" t="s">
        <v>1315</v>
      </c>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5">
        <v>44840</v>
      </c>
      <c r="B516" s="4" t="s">
        <v>1316</v>
      </c>
      <c r="C516" s="4" t="s">
        <v>1317</v>
      </c>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5">
        <v>44810</v>
      </c>
      <c r="B517" s="4" t="s">
        <v>1318</v>
      </c>
      <c r="C517" s="4" t="s">
        <v>1319</v>
      </c>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5">
        <v>44779</v>
      </c>
      <c r="B518" s="4" t="s">
        <v>1320</v>
      </c>
      <c r="C518" s="4" t="s">
        <v>1321</v>
      </c>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5">
        <v>44748</v>
      </c>
      <c r="B519" s="4" t="s">
        <v>1322</v>
      </c>
      <c r="C519" s="4" t="s">
        <v>1323</v>
      </c>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5">
        <v>44718</v>
      </c>
      <c r="B520" s="4" t="s">
        <v>1324</v>
      </c>
      <c r="C520" s="4" t="s">
        <v>1325</v>
      </c>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5">
        <v>44626</v>
      </c>
      <c r="B521" s="4" t="s">
        <v>1326</v>
      </c>
      <c r="C521" s="4" t="s">
        <v>1327</v>
      </c>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5">
        <v>44598</v>
      </c>
      <c r="B522" s="4" t="s">
        <v>1328</v>
      </c>
      <c r="C522" s="4" t="s">
        <v>388</v>
      </c>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5">
        <v>44567</v>
      </c>
      <c r="B523" s="4" t="s">
        <v>1329</v>
      </c>
      <c r="C523" s="4" t="s">
        <v>1330</v>
      </c>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1" t="s">
        <v>1331</v>
      </c>
      <c r="B524" s="4" t="s">
        <v>1332</v>
      </c>
      <c r="C524" s="4" t="s">
        <v>1333</v>
      </c>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1" t="s">
        <v>1334</v>
      </c>
      <c r="B525" s="4" t="s">
        <v>1335</v>
      </c>
      <c r="C525" s="4" t="s">
        <v>1336</v>
      </c>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1" t="s">
        <v>1337</v>
      </c>
      <c r="B526" s="4" t="s">
        <v>1338</v>
      </c>
      <c r="C526" s="4" t="s">
        <v>1339</v>
      </c>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1" t="s">
        <v>1340</v>
      </c>
      <c r="B527" s="4" t="s">
        <v>1341</v>
      </c>
      <c r="C527" s="4" t="s">
        <v>1342</v>
      </c>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1" t="s">
        <v>1343</v>
      </c>
      <c r="B528" s="4" t="s">
        <v>1344</v>
      </c>
      <c r="C528" s="4" t="s">
        <v>1345</v>
      </c>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1" t="s">
        <v>1346</v>
      </c>
      <c r="B529" s="4" t="s">
        <v>1347</v>
      </c>
      <c r="C529" s="4" t="s">
        <v>1348</v>
      </c>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1" t="s">
        <v>1349</v>
      </c>
      <c r="B530" s="4" t="s">
        <v>1350</v>
      </c>
      <c r="C530" s="4" t="s">
        <v>1351</v>
      </c>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1" t="s">
        <v>1352</v>
      </c>
      <c r="B531" s="4" t="s">
        <v>1353</v>
      </c>
      <c r="C531" s="4" t="s">
        <v>928</v>
      </c>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1" t="s">
        <v>1354</v>
      </c>
      <c r="B532" s="4" t="s">
        <v>1355</v>
      </c>
      <c r="C532" s="4" t="s">
        <v>1356</v>
      </c>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1" t="s">
        <v>1357</v>
      </c>
      <c r="B533" s="4" t="s">
        <v>1358</v>
      </c>
      <c r="C533" s="4" t="s">
        <v>1359</v>
      </c>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1" t="s">
        <v>1360</v>
      </c>
      <c r="B534" s="4" t="s">
        <v>1361</v>
      </c>
      <c r="C534" s="4" t="s">
        <v>1362</v>
      </c>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1" t="s">
        <v>1363</v>
      </c>
      <c r="B535" s="4" t="s">
        <v>1364</v>
      </c>
      <c r="C535" s="4" t="s">
        <v>1365</v>
      </c>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5">
        <v>44900</v>
      </c>
      <c r="B536" s="4" t="s">
        <v>1366</v>
      </c>
      <c r="C536" s="4" t="s">
        <v>208</v>
      </c>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5">
        <v>44870</v>
      </c>
      <c r="B537" s="4" t="s">
        <v>1367</v>
      </c>
      <c r="C537" s="4" t="s">
        <v>1368</v>
      </c>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5">
        <v>44839</v>
      </c>
      <c r="B538" s="4" t="s">
        <v>1369</v>
      </c>
      <c r="C538" s="4" t="s">
        <v>1370</v>
      </c>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5">
        <v>44809</v>
      </c>
      <c r="B539" s="4" t="s">
        <v>1371</v>
      </c>
      <c r="C539" s="4" t="s">
        <v>1372</v>
      </c>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5">
        <v>44717</v>
      </c>
      <c r="B540" s="4" t="s">
        <v>1373</v>
      </c>
      <c r="C540" s="4" t="s">
        <v>1374</v>
      </c>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5">
        <v>44686</v>
      </c>
      <c r="B541" s="4" t="s">
        <v>1375</v>
      </c>
      <c r="C541" s="4" t="s">
        <v>1376</v>
      </c>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5">
        <v>44656</v>
      </c>
      <c r="B542" s="4" t="s">
        <v>1377</v>
      </c>
      <c r="C542" s="4" t="s">
        <v>1378</v>
      </c>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5">
        <v>44625</v>
      </c>
      <c r="B543" s="4" t="s">
        <v>1379</v>
      </c>
      <c r="C543" s="4" t="s">
        <v>1380</v>
      </c>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5">
        <v>44597</v>
      </c>
      <c r="B544" s="4" t="s">
        <v>1381</v>
      </c>
      <c r="C544" s="4" t="s">
        <v>1382</v>
      </c>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1" t="s">
        <v>1383</v>
      </c>
      <c r="B545" s="4" t="s">
        <v>1384</v>
      </c>
      <c r="C545" s="4" t="s">
        <v>1385</v>
      </c>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1" t="s">
        <v>1386</v>
      </c>
      <c r="B546" s="4" t="s">
        <v>1387</v>
      </c>
      <c r="C546" s="4" t="s">
        <v>1388</v>
      </c>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1" t="s">
        <v>1389</v>
      </c>
      <c r="B547" s="4" t="s">
        <v>1390</v>
      </c>
      <c r="C547" s="4" t="s">
        <v>1391</v>
      </c>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1" t="s">
        <v>1392</v>
      </c>
      <c r="B548" s="4" t="s">
        <v>1393</v>
      </c>
      <c r="C548" s="4" t="s">
        <v>1394</v>
      </c>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1" t="s">
        <v>1395</v>
      </c>
      <c r="B549" s="4" t="s">
        <v>1396</v>
      </c>
      <c r="C549" s="4" t="s">
        <v>1397</v>
      </c>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1" t="s">
        <v>1398</v>
      </c>
      <c r="B550" s="4" t="s">
        <v>1399</v>
      </c>
      <c r="C550" s="4" t="s">
        <v>1400</v>
      </c>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1" t="s">
        <v>1401</v>
      </c>
      <c r="B551" s="4" t="s">
        <v>1402</v>
      </c>
      <c r="C551" s="4" t="s">
        <v>1005</v>
      </c>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1" t="s">
        <v>1403</v>
      </c>
      <c r="B552" s="4" t="s">
        <v>1092</v>
      </c>
      <c r="C552" s="4" t="s">
        <v>1404</v>
      </c>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1" t="s">
        <v>1405</v>
      </c>
      <c r="B553" s="4" t="s">
        <v>1406</v>
      </c>
      <c r="C553" s="4" t="s">
        <v>1407</v>
      </c>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1" t="s">
        <v>1408</v>
      </c>
      <c r="B554" s="4" t="s">
        <v>1409</v>
      </c>
      <c r="C554" s="4" t="s">
        <v>1410</v>
      </c>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1" t="s">
        <v>1411</v>
      </c>
      <c r="B555" s="4" t="s">
        <v>1412</v>
      </c>
      <c r="C555" s="4" t="s">
        <v>1413</v>
      </c>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1" t="s">
        <v>1414</v>
      </c>
      <c r="B556" s="4" t="s">
        <v>1006</v>
      </c>
      <c r="C556" s="4" t="s">
        <v>394</v>
      </c>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5">
        <v>44899</v>
      </c>
      <c r="B557" s="4" t="s">
        <v>1415</v>
      </c>
      <c r="C557" s="4" t="s">
        <v>1397</v>
      </c>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5">
        <v>44869</v>
      </c>
      <c r="B558" s="4" t="s">
        <v>1416</v>
      </c>
      <c r="C558" s="4" t="s">
        <v>529</v>
      </c>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5">
        <v>44777</v>
      </c>
      <c r="B559" s="4" t="s">
        <v>1417</v>
      </c>
      <c r="C559" s="4" t="s">
        <v>1418</v>
      </c>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5">
        <v>44746</v>
      </c>
      <c r="B560" s="4" t="s">
        <v>1419</v>
      </c>
      <c r="C560" s="4" t="s">
        <v>1420</v>
      </c>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5">
        <v>44716</v>
      </c>
      <c r="B561" s="4" t="s">
        <v>1421</v>
      </c>
      <c r="C561" s="4" t="s">
        <v>1422</v>
      </c>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5">
        <v>44685</v>
      </c>
      <c r="B562" s="4" t="s">
        <v>1423</v>
      </c>
      <c r="C562" s="4" t="s">
        <v>1424</v>
      </c>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5">
        <v>44655</v>
      </c>
      <c r="B563" s="4" t="s">
        <v>1425</v>
      </c>
      <c r="C563" s="4" t="s">
        <v>1426</v>
      </c>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5">
        <v>44565</v>
      </c>
      <c r="B564" s="4" t="s">
        <v>1427</v>
      </c>
      <c r="C564" s="4" t="s">
        <v>1428</v>
      </c>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1" t="s">
        <v>1429</v>
      </c>
      <c r="B565" s="4" t="s">
        <v>1430</v>
      </c>
      <c r="C565" s="4" t="s">
        <v>1431</v>
      </c>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1" t="s">
        <v>1432</v>
      </c>
      <c r="B566" s="4" t="s">
        <v>1433</v>
      </c>
      <c r="C566" s="4" t="s">
        <v>1434</v>
      </c>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1" t="s">
        <v>1435</v>
      </c>
      <c r="B567" s="4" t="s">
        <v>1436</v>
      </c>
      <c r="C567" s="4" t="s">
        <v>1437</v>
      </c>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1" t="s">
        <v>1438</v>
      </c>
      <c r="B568" s="4" t="s">
        <v>1439</v>
      </c>
      <c r="C568" s="4" t="s">
        <v>1440</v>
      </c>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1" t="s">
        <v>1441</v>
      </c>
      <c r="B569" s="4" t="s">
        <v>1442</v>
      </c>
      <c r="C569" s="4" t="s">
        <v>1443</v>
      </c>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1" t="s">
        <v>1444</v>
      </c>
      <c r="B570" s="4" t="s">
        <v>1445</v>
      </c>
      <c r="C570" s="4" t="s">
        <v>1446</v>
      </c>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1" t="s">
        <v>1447</v>
      </c>
      <c r="B571" s="4" t="s">
        <v>1448</v>
      </c>
      <c r="C571" s="4" t="s">
        <v>1449</v>
      </c>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1" t="s">
        <v>1450</v>
      </c>
      <c r="B572" s="4" t="s">
        <v>1451</v>
      </c>
      <c r="C572" s="4" t="s">
        <v>1452</v>
      </c>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1" t="s">
        <v>1453</v>
      </c>
      <c r="B573" s="4" t="s">
        <v>1454</v>
      </c>
      <c r="C573" s="4" t="s">
        <v>1455</v>
      </c>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1" t="s">
        <v>1456</v>
      </c>
      <c r="B574" s="4" t="s">
        <v>1457</v>
      </c>
      <c r="C574" s="4" t="s">
        <v>1458</v>
      </c>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1" t="s">
        <v>1459</v>
      </c>
      <c r="B575" s="4" t="s">
        <v>1460</v>
      </c>
      <c r="C575" s="4" t="s">
        <v>1461</v>
      </c>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1" t="s">
        <v>1462</v>
      </c>
      <c r="B576" s="4" t="s">
        <v>1463</v>
      </c>
      <c r="C576" s="4" t="s">
        <v>1464</v>
      </c>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1" t="s">
        <v>1465</v>
      </c>
      <c r="B577" s="4" t="s">
        <v>1466</v>
      </c>
      <c r="C577" s="4" t="s">
        <v>1066</v>
      </c>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1" t="s">
        <v>1467</v>
      </c>
      <c r="B578" s="4" t="s">
        <v>1468</v>
      </c>
      <c r="C578" s="4" t="s">
        <v>1469</v>
      </c>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5">
        <v>44868</v>
      </c>
      <c r="B579" s="4" t="s">
        <v>1470</v>
      </c>
      <c r="C579" s="4" t="s">
        <v>1471</v>
      </c>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5">
        <v>44837</v>
      </c>
      <c r="B580" s="4" t="s">
        <v>28</v>
      </c>
      <c r="C580" s="4" t="s">
        <v>1472</v>
      </c>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5">
        <v>44807</v>
      </c>
      <c r="B581" s="4" t="s">
        <v>1473</v>
      </c>
      <c r="C581" s="4" t="s">
        <v>1474</v>
      </c>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5">
        <v>44776</v>
      </c>
      <c r="B582" s="4" t="s">
        <v>1475</v>
      </c>
      <c r="C582" s="4" t="s">
        <v>796</v>
      </c>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5">
        <v>44745</v>
      </c>
      <c r="B583" s="4" t="s">
        <v>1476</v>
      </c>
      <c r="C583" s="4" t="s">
        <v>1477</v>
      </c>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5">
        <v>44654</v>
      </c>
      <c r="B584" s="4" t="s">
        <v>1478</v>
      </c>
      <c r="C584" s="4" t="s">
        <v>1479</v>
      </c>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5">
        <v>44623</v>
      </c>
      <c r="B585" s="4" t="s">
        <v>179</v>
      </c>
      <c r="C585" s="4" t="s">
        <v>1480</v>
      </c>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5">
        <v>44595</v>
      </c>
      <c r="B586" s="4" t="s">
        <v>1481</v>
      </c>
      <c r="C586" s="4" t="s">
        <v>1482</v>
      </c>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5">
        <v>44564</v>
      </c>
      <c r="B587" s="4" t="s">
        <v>1433</v>
      </c>
      <c r="C587" s="4" t="s">
        <v>1483</v>
      </c>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1" t="s">
        <v>1484</v>
      </c>
      <c r="B588" s="4" t="s">
        <v>1485</v>
      </c>
      <c r="C588" s="4" t="s">
        <v>1486</v>
      </c>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1" t="s">
        <v>1487</v>
      </c>
      <c r="B589" s="4" t="s">
        <v>1488</v>
      </c>
      <c r="C589" s="4" t="s">
        <v>1489</v>
      </c>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1" t="s">
        <v>1490</v>
      </c>
      <c r="B590" s="4" t="s">
        <v>1491</v>
      </c>
      <c r="C590" s="4" t="s">
        <v>1492</v>
      </c>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1" t="s">
        <v>1493</v>
      </c>
      <c r="B591" s="4" t="s">
        <v>1494</v>
      </c>
      <c r="C591" s="4" t="s">
        <v>1495</v>
      </c>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1" t="s">
        <v>1496</v>
      </c>
      <c r="B592" s="4" t="s">
        <v>1497</v>
      </c>
      <c r="C592" s="4" t="s">
        <v>1498</v>
      </c>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1" t="s">
        <v>1499</v>
      </c>
      <c r="B593" s="4" t="s">
        <v>1500</v>
      </c>
      <c r="C593" s="4" t="s">
        <v>170</v>
      </c>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1" t="s">
        <v>1501</v>
      </c>
      <c r="B594" s="4" t="s">
        <v>1502</v>
      </c>
      <c r="C594" s="4" t="s">
        <v>1503</v>
      </c>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1" t="s">
        <v>1504</v>
      </c>
      <c r="B595" s="4" t="s">
        <v>1505</v>
      </c>
      <c r="C595" s="4" t="s">
        <v>952</v>
      </c>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1" t="s">
        <v>1506</v>
      </c>
      <c r="B596" s="4" t="s">
        <v>1507</v>
      </c>
      <c r="C596" s="4" t="s">
        <v>1508</v>
      </c>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1" t="s">
        <v>1509</v>
      </c>
      <c r="B597" s="4" t="s">
        <v>1510</v>
      </c>
      <c r="C597" s="4" t="s">
        <v>1511</v>
      </c>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5">
        <v>44867</v>
      </c>
      <c r="B598" s="4" t="s">
        <v>1512</v>
      </c>
      <c r="C598" s="4" t="s">
        <v>846</v>
      </c>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5">
        <v>44836</v>
      </c>
      <c r="B599" s="4" t="s">
        <v>1513</v>
      </c>
      <c r="C599" s="4" t="s">
        <v>844</v>
      </c>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5">
        <v>44806</v>
      </c>
      <c r="B600" s="4" t="s">
        <v>1514</v>
      </c>
      <c r="C600" s="4" t="s">
        <v>1515</v>
      </c>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5">
        <v>44775</v>
      </c>
      <c r="B601" s="4" t="s">
        <v>1516</v>
      </c>
      <c r="C601" s="4" t="s">
        <v>233</v>
      </c>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5">
        <v>44744</v>
      </c>
      <c r="B602" s="4" t="s">
        <v>259</v>
      </c>
      <c r="C602" s="4" t="s">
        <v>1517</v>
      </c>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5">
        <v>44653</v>
      </c>
      <c r="B603" s="4" t="s">
        <v>1518</v>
      </c>
      <c r="C603" s="4" t="s">
        <v>1519</v>
      </c>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5">
        <v>44622</v>
      </c>
      <c r="B604" s="4" t="s">
        <v>1520</v>
      </c>
      <c r="C604" s="4" t="s">
        <v>1521</v>
      </c>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5">
        <v>44594</v>
      </c>
      <c r="B605" s="4" t="s">
        <v>1522</v>
      </c>
      <c r="C605" s="4" t="s">
        <v>1523</v>
      </c>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5">
        <v>44563</v>
      </c>
      <c r="B606" s="4" t="s">
        <v>1524</v>
      </c>
      <c r="C606" s="4" t="s">
        <v>1525</v>
      </c>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1" t="s">
        <v>1526</v>
      </c>
      <c r="B607" s="4" t="s">
        <v>1527</v>
      </c>
      <c r="C607" s="4" t="s">
        <v>1528</v>
      </c>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1" t="s">
        <v>1529</v>
      </c>
      <c r="B608" s="4" t="s">
        <v>1530</v>
      </c>
      <c r="C608" s="4" t="s">
        <v>1531</v>
      </c>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1" t="s">
        <v>1532</v>
      </c>
      <c r="B609" s="4" t="s">
        <v>1533</v>
      </c>
      <c r="C609" s="4" t="s">
        <v>1534</v>
      </c>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1" t="s">
        <v>1535</v>
      </c>
      <c r="B610" s="4" t="s">
        <v>1536</v>
      </c>
      <c r="C610" s="4" t="s">
        <v>1537</v>
      </c>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1" t="s">
        <v>1538</v>
      </c>
      <c r="B611" s="4" t="s">
        <v>1539</v>
      </c>
      <c r="C611" s="4" t="s">
        <v>1540</v>
      </c>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1" t="s">
        <v>1541</v>
      </c>
      <c r="B612" s="4" t="s">
        <v>1542</v>
      </c>
      <c r="C612" s="4" t="s">
        <v>759</v>
      </c>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1" t="s">
        <v>1543</v>
      </c>
      <c r="B613" s="4" t="s">
        <v>1544</v>
      </c>
      <c r="C613" s="4" t="s">
        <v>1545</v>
      </c>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1" t="s">
        <v>1546</v>
      </c>
      <c r="B614" s="4" t="s">
        <v>1547</v>
      </c>
      <c r="C614" s="4" t="s">
        <v>1548</v>
      </c>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1" t="s">
        <v>1549</v>
      </c>
      <c r="B615" s="4" t="s">
        <v>1550</v>
      </c>
      <c r="C615" s="4" t="s">
        <v>1551</v>
      </c>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1" t="s">
        <v>1552</v>
      </c>
      <c r="B616" s="4" t="s">
        <v>1553</v>
      </c>
      <c r="C616" s="4" t="s">
        <v>801</v>
      </c>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1" t="s">
        <v>1554</v>
      </c>
      <c r="B617" s="4" t="s">
        <v>1555</v>
      </c>
      <c r="C617" s="4" t="s">
        <v>1556</v>
      </c>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1" t="s">
        <v>1557</v>
      </c>
      <c r="B618" s="4" t="s">
        <v>1558</v>
      </c>
      <c r="C618" s="4" t="s">
        <v>1559</v>
      </c>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5">
        <v>44896</v>
      </c>
      <c r="B619" s="4" t="s">
        <v>799</v>
      </c>
      <c r="C619" s="4" t="s">
        <v>1560</v>
      </c>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5">
        <v>44866</v>
      </c>
      <c r="B620" s="4" t="s">
        <v>1424</v>
      </c>
      <c r="C620" s="4" t="s">
        <v>823</v>
      </c>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5">
        <v>44835</v>
      </c>
      <c r="B621" s="4" t="s">
        <v>1342</v>
      </c>
      <c r="C621" s="4" t="s">
        <v>1561</v>
      </c>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5">
        <v>44743</v>
      </c>
      <c r="B622" s="4" t="s">
        <v>1562</v>
      </c>
      <c r="C622" s="4" t="s">
        <v>1563</v>
      </c>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5">
        <v>44713</v>
      </c>
      <c r="B623" s="4" t="s">
        <v>1564</v>
      </c>
      <c r="C623" s="4" t="s">
        <v>1565</v>
      </c>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5">
        <v>44682</v>
      </c>
      <c r="B624" s="4" t="s">
        <v>1566</v>
      </c>
      <c r="C624" s="4" t="s">
        <v>1567</v>
      </c>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5">
        <v>44652</v>
      </c>
      <c r="B625" s="4" t="s">
        <v>1568</v>
      </c>
      <c r="C625" s="4" t="s">
        <v>1569</v>
      </c>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5">
        <v>44621</v>
      </c>
      <c r="B626" s="4" t="s">
        <v>1570</v>
      </c>
      <c r="C626" s="4" t="s">
        <v>222</v>
      </c>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1" t="s">
        <v>1571</v>
      </c>
      <c r="B627" s="4" t="s">
        <v>1572</v>
      </c>
      <c r="C627" s="4" t="s">
        <v>1573</v>
      </c>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1" t="s">
        <v>1574</v>
      </c>
      <c r="B628" s="4" t="s">
        <v>1575</v>
      </c>
      <c r="C628" s="4" t="s">
        <v>1576</v>
      </c>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1" t="s">
        <v>1577</v>
      </c>
      <c r="B629" s="4" t="s">
        <v>1578</v>
      </c>
      <c r="C629" s="4" t="s">
        <v>1579</v>
      </c>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1" t="s">
        <v>1580</v>
      </c>
      <c r="B630" s="4" t="s">
        <v>1581</v>
      </c>
      <c r="C630" s="4" t="s">
        <v>1582</v>
      </c>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1" t="s">
        <v>1583</v>
      </c>
      <c r="B631" s="4" t="s">
        <v>1584</v>
      </c>
      <c r="C631" s="4" t="s">
        <v>1585</v>
      </c>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1" t="s">
        <v>1586</v>
      </c>
      <c r="B632" s="4" t="s">
        <v>1587</v>
      </c>
      <c r="C632" s="4" t="s">
        <v>1588</v>
      </c>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1" t="s">
        <v>1589</v>
      </c>
      <c r="B633" s="4" t="s">
        <v>1590</v>
      </c>
      <c r="C633" s="4" t="s">
        <v>1591</v>
      </c>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1" t="s">
        <v>1592</v>
      </c>
      <c r="B634" s="4" t="s">
        <v>1593</v>
      </c>
      <c r="C634" s="4" t="s">
        <v>1594</v>
      </c>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1" t="s">
        <v>1595</v>
      </c>
      <c r="B635" s="4" t="s">
        <v>1596</v>
      </c>
      <c r="C635" s="4" t="s">
        <v>491</v>
      </c>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1" t="s">
        <v>1597</v>
      </c>
      <c r="B636" s="4" t="s">
        <v>1598</v>
      </c>
      <c r="C636" s="4" t="s">
        <v>1599</v>
      </c>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1" t="s">
        <v>1600</v>
      </c>
      <c r="B637" s="4" t="s">
        <v>1601</v>
      </c>
      <c r="C637" s="4" t="s">
        <v>1602</v>
      </c>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1" t="s">
        <v>1603</v>
      </c>
      <c r="B638" s="4" t="s">
        <v>1604</v>
      </c>
      <c r="C638" s="4" t="s">
        <v>1605</v>
      </c>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1" t="s">
        <v>1606</v>
      </c>
      <c r="B639" s="4" t="s">
        <v>1607</v>
      </c>
      <c r="C639" s="4" t="s">
        <v>1608</v>
      </c>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1" t="s">
        <v>1609</v>
      </c>
      <c r="B640" s="4" t="s">
        <v>1610</v>
      </c>
      <c r="C640" s="4" t="s">
        <v>1611</v>
      </c>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5">
        <v>44481</v>
      </c>
      <c r="B641" s="4" t="s">
        <v>1612</v>
      </c>
      <c r="C641" s="4" t="s">
        <v>1613</v>
      </c>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5">
        <v>44451</v>
      </c>
      <c r="B642" s="4" t="s">
        <v>1614</v>
      </c>
      <c r="C642" s="4" t="s">
        <v>1615</v>
      </c>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5">
        <v>44420</v>
      </c>
      <c r="B643" s="4" t="s">
        <v>1616</v>
      </c>
      <c r="C643" s="4" t="s">
        <v>1617</v>
      </c>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5">
        <v>44389</v>
      </c>
      <c r="B644" s="4" t="s">
        <v>1618</v>
      </c>
      <c r="C644" s="4" t="s">
        <v>1619</v>
      </c>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5">
        <v>44359</v>
      </c>
      <c r="B645" s="4" t="s">
        <v>1620</v>
      </c>
      <c r="C645" s="4" t="s">
        <v>1621</v>
      </c>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5">
        <v>44267</v>
      </c>
      <c r="B646" s="4" t="s">
        <v>206</v>
      </c>
      <c r="C646" s="4" t="s">
        <v>1622</v>
      </c>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5">
        <v>44239</v>
      </c>
      <c r="B647" s="4" t="s">
        <v>1623</v>
      </c>
      <c r="C647" s="4" t="s">
        <v>1624</v>
      </c>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5">
        <v>44208</v>
      </c>
      <c r="B648" s="4" t="s">
        <v>1625</v>
      </c>
      <c r="C648" s="4" t="s">
        <v>1626</v>
      </c>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1" t="s">
        <v>1627</v>
      </c>
      <c r="B649" s="4" t="s">
        <v>1628</v>
      </c>
      <c r="C649" s="4" t="s">
        <v>1629</v>
      </c>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1" t="s">
        <v>1630</v>
      </c>
      <c r="B650" s="4" t="s">
        <v>1631</v>
      </c>
      <c r="C650" s="4" t="s">
        <v>1632</v>
      </c>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1" t="s">
        <v>1633</v>
      </c>
      <c r="B651" s="4" t="s">
        <v>1634</v>
      </c>
      <c r="C651" s="4" t="s">
        <v>1635</v>
      </c>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1" t="s">
        <v>1636</v>
      </c>
      <c r="B652" s="4" t="s">
        <v>1637</v>
      </c>
      <c r="C652" s="4" t="s">
        <v>1638</v>
      </c>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1" t="s">
        <v>1639</v>
      </c>
      <c r="B653" s="4" t="s">
        <v>1640</v>
      </c>
      <c r="C653" s="4" t="s">
        <v>245</v>
      </c>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1" t="s">
        <v>1641</v>
      </c>
      <c r="B654" s="4" t="s">
        <v>707</v>
      </c>
      <c r="C654" s="4" t="s">
        <v>1623</v>
      </c>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1" t="s">
        <v>1642</v>
      </c>
      <c r="B655" s="4" t="s">
        <v>285</v>
      </c>
      <c r="C655" s="4" t="s">
        <v>273</v>
      </c>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1" t="s">
        <v>1643</v>
      </c>
      <c r="B656" s="4" t="s">
        <v>544</v>
      </c>
      <c r="C656" s="4" t="s">
        <v>1644</v>
      </c>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1" t="s">
        <v>1645</v>
      </c>
      <c r="B657" s="4" t="s">
        <v>1646</v>
      </c>
      <c r="C657" s="4" t="s">
        <v>1647</v>
      </c>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1" t="s">
        <v>1648</v>
      </c>
      <c r="B658" s="4" t="s">
        <v>1649</v>
      </c>
      <c r="C658" s="4" t="s">
        <v>1650</v>
      </c>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1" t="s">
        <v>1651</v>
      </c>
      <c r="B659" s="4" t="s">
        <v>1652</v>
      </c>
      <c r="C659" s="4" t="s">
        <v>1653</v>
      </c>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5">
        <v>44541</v>
      </c>
      <c r="B660" s="4" t="s">
        <v>1654</v>
      </c>
      <c r="C660" s="4" t="s">
        <v>1655</v>
      </c>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5">
        <v>44511</v>
      </c>
      <c r="B661" s="4" t="s">
        <v>1656</v>
      </c>
      <c r="C661" s="4" t="s">
        <v>1657</v>
      </c>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5">
        <v>44480</v>
      </c>
      <c r="B662" s="4" t="s">
        <v>1063</v>
      </c>
      <c r="C662" s="4" t="s">
        <v>1658</v>
      </c>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5">
        <v>44450</v>
      </c>
      <c r="B663" s="4" t="s">
        <v>1659</v>
      </c>
      <c r="C663" s="4" t="s">
        <v>267</v>
      </c>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5">
        <v>44419</v>
      </c>
      <c r="B664" s="4" t="s">
        <v>1660</v>
      </c>
      <c r="C664" s="4" t="s">
        <v>1661</v>
      </c>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5">
        <v>44327</v>
      </c>
      <c r="B665" s="4" t="s">
        <v>1662</v>
      </c>
      <c r="C665" s="4" t="s">
        <v>1620</v>
      </c>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5">
        <v>44297</v>
      </c>
      <c r="B666" s="4" t="s">
        <v>1663</v>
      </c>
      <c r="C666" s="4" t="s">
        <v>1664</v>
      </c>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5">
        <v>44266</v>
      </c>
      <c r="B667" s="4" t="s">
        <v>1665</v>
      </c>
      <c r="C667" s="4" t="s">
        <v>1666</v>
      </c>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5">
        <v>44238</v>
      </c>
      <c r="B668" s="4" t="s">
        <v>1667</v>
      </c>
      <c r="C668" s="4" t="s">
        <v>1668</v>
      </c>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5">
        <v>44207</v>
      </c>
      <c r="B669" s="4" t="s">
        <v>1669</v>
      </c>
      <c r="C669" s="4" t="s">
        <v>1670</v>
      </c>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1" t="s">
        <v>1671</v>
      </c>
      <c r="B670" s="4" t="s">
        <v>1672</v>
      </c>
      <c r="C670" s="4" t="s">
        <v>1673</v>
      </c>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1" t="s">
        <v>1674</v>
      </c>
      <c r="B671" s="4" t="s">
        <v>1675</v>
      </c>
      <c r="C671" s="4" t="s">
        <v>1676</v>
      </c>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1" t="s">
        <v>1677</v>
      </c>
      <c r="B672" s="4" t="s">
        <v>1678</v>
      </c>
      <c r="C672" s="4" t="s">
        <v>1679</v>
      </c>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1" t="s">
        <v>1680</v>
      </c>
      <c r="B673" s="4" t="s">
        <v>267</v>
      </c>
      <c r="C673" s="4" t="s">
        <v>1681</v>
      </c>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1" t="s">
        <v>1682</v>
      </c>
      <c r="B674" s="4" t="s">
        <v>1683</v>
      </c>
      <c r="C674" s="4" t="s">
        <v>1684</v>
      </c>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1" t="s">
        <v>1685</v>
      </c>
      <c r="B675" s="4" t="s">
        <v>1686</v>
      </c>
      <c r="C675" s="4" t="s">
        <v>1687</v>
      </c>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1" t="s">
        <v>1688</v>
      </c>
      <c r="B676" s="4" t="s">
        <v>1689</v>
      </c>
      <c r="C676" s="4" t="s">
        <v>1690</v>
      </c>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1" t="s">
        <v>1691</v>
      </c>
      <c r="B677" s="4" t="s">
        <v>1692</v>
      </c>
      <c r="C677" s="4" t="s">
        <v>1617</v>
      </c>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1" t="s">
        <v>1693</v>
      </c>
      <c r="B678" s="4" t="s">
        <v>1694</v>
      </c>
      <c r="C678" s="4" t="s">
        <v>212</v>
      </c>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1" t="s">
        <v>1695</v>
      </c>
      <c r="B679" s="4" t="s">
        <v>1696</v>
      </c>
      <c r="C679" s="4" t="s">
        <v>1697</v>
      </c>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1" t="s">
        <v>1698</v>
      </c>
      <c r="B680" s="4" t="s">
        <v>1699</v>
      </c>
      <c r="C680" s="4" t="s">
        <v>1700</v>
      </c>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1" t="s">
        <v>1701</v>
      </c>
      <c r="B681" s="4" t="s">
        <v>883</v>
      </c>
      <c r="C681" s="4" t="s">
        <v>1702</v>
      </c>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1" t="s">
        <v>1703</v>
      </c>
      <c r="B682" s="4" t="s">
        <v>1704</v>
      </c>
      <c r="C682" s="4" t="s">
        <v>1705</v>
      </c>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5">
        <v>44540</v>
      </c>
      <c r="B683" s="4" t="s">
        <v>1706</v>
      </c>
      <c r="C683" s="4" t="s">
        <v>1707</v>
      </c>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5">
        <v>44510</v>
      </c>
      <c r="B684" s="4" t="s">
        <v>1708</v>
      </c>
      <c r="C684" s="4" t="s">
        <v>1709</v>
      </c>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5">
        <v>44418</v>
      </c>
      <c r="B685" s="4" t="s">
        <v>1710</v>
      </c>
      <c r="C685" s="4" t="s">
        <v>1711</v>
      </c>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5">
        <v>44387</v>
      </c>
      <c r="B686" s="4" t="s">
        <v>1712</v>
      </c>
      <c r="C686" s="4" t="s">
        <v>1713</v>
      </c>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5">
        <v>44357</v>
      </c>
      <c r="B687" s="4" t="s">
        <v>1714</v>
      </c>
      <c r="C687" s="4" t="s">
        <v>1715</v>
      </c>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5">
        <v>44326</v>
      </c>
      <c r="B688" s="4" t="s">
        <v>1716</v>
      </c>
      <c r="C688" s="4" t="s">
        <v>1717</v>
      </c>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5">
        <v>44296</v>
      </c>
      <c r="B689" s="4" t="s">
        <v>1718</v>
      </c>
      <c r="C689" s="4" t="s">
        <v>1719</v>
      </c>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5">
        <v>44206</v>
      </c>
      <c r="B690" s="4" t="s">
        <v>1720</v>
      </c>
      <c r="C690" s="4" t="s">
        <v>1702</v>
      </c>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1" t="s">
        <v>1721</v>
      </c>
      <c r="B691" s="4" t="s">
        <v>1722</v>
      </c>
      <c r="C691" s="4" t="s">
        <v>1723</v>
      </c>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1" t="s">
        <v>1724</v>
      </c>
      <c r="B692" s="4" t="s">
        <v>1725</v>
      </c>
      <c r="C692" s="4" t="s">
        <v>1726</v>
      </c>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1" t="s">
        <v>1727</v>
      </c>
      <c r="B693" s="4" t="s">
        <v>1728</v>
      </c>
      <c r="C693" s="4" t="s">
        <v>1729</v>
      </c>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1" t="s">
        <v>1730</v>
      </c>
      <c r="B694" s="4" t="s">
        <v>1731</v>
      </c>
      <c r="C694" s="4" t="s">
        <v>216</v>
      </c>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1" t="s">
        <v>1732</v>
      </c>
      <c r="B695" s="4" t="s">
        <v>1733</v>
      </c>
      <c r="C695" s="4" t="s">
        <v>1734</v>
      </c>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1" t="s">
        <v>1735</v>
      </c>
      <c r="B696" s="4" t="s">
        <v>1736</v>
      </c>
      <c r="C696" s="4" t="s">
        <v>1737</v>
      </c>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1" t="s">
        <v>1738</v>
      </c>
      <c r="B697" s="4" t="s">
        <v>1696</v>
      </c>
      <c r="C697" s="4" t="s">
        <v>1739</v>
      </c>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1" t="s">
        <v>1740</v>
      </c>
      <c r="B698" s="4" t="s">
        <v>1741</v>
      </c>
      <c r="C698" s="4" t="s">
        <v>1742</v>
      </c>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1" t="s">
        <v>1743</v>
      </c>
      <c r="B699" s="4" t="s">
        <v>1744</v>
      </c>
      <c r="C699" s="4" t="s">
        <v>1745</v>
      </c>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1" t="s">
        <v>1746</v>
      </c>
      <c r="B700" s="4" t="s">
        <v>1747</v>
      </c>
      <c r="C700" s="4" t="s">
        <v>1748</v>
      </c>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1" t="s">
        <v>1749</v>
      </c>
      <c r="B701" s="4" t="s">
        <v>1747</v>
      </c>
      <c r="C701" s="4" t="s">
        <v>1515</v>
      </c>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1" t="s">
        <v>1750</v>
      </c>
      <c r="B702" s="4" t="s">
        <v>1751</v>
      </c>
      <c r="C702" s="4" t="s">
        <v>1752</v>
      </c>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1" t="s">
        <v>1753</v>
      </c>
      <c r="B703" s="4" t="s">
        <v>624</v>
      </c>
      <c r="C703" s="4" t="s">
        <v>1754</v>
      </c>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1" t="s">
        <v>1755</v>
      </c>
      <c r="B704" s="4" t="s">
        <v>1756</v>
      </c>
      <c r="C704" s="4" t="s">
        <v>1588</v>
      </c>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5">
        <v>44478</v>
      </c>
      <c r="B705" s="4" t="s">
        <v>1394</v>
      </c>
      <c r="C705" s="4" t="s">
        <v>1757</v>
      </c>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5">
        <v>44448</v>
      </c>
      <c r="B706" s="4" t="s">
        <v>1758</v>
      </c>
      <c r="C706" s="4" t="s">
        <v>1759</v>
      </c>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5">
        <v>44417</v>
      </c>
      <c r="B707" s="4" t="s">
        <v>1760</v>
      </c>
      <c r="C707" s="4" t="s">
        <v>1761</v>
      </c>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5">
        <v>44386</v>
      </c>
      <c r="B708" s="4" t="s">
        <v>1762</v>
      </c>
      <c r="C708" s="4" t="s">
        <v>1763</v>
      </c>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5">
        <v>44264</v>
      </c>
      <c r="B709" s="4" t="s">
        <v>1764</v>
      </c>
      <c r="C709" s="4" t="s">
        <v>1765</v>
      </c>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5">
        <v>44236</v>
      </c>
      <c r="B710" s="4" t="s">
        <v>1766</v>
      </c>
      <c r="C710" s="4" t="s">
        <v>1767</v>
      </c>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5">
        <v>44205</v>
      </c>
      <c r="B711" s="4" t="s">
        <v>1768</v>
      </c>
      <c r="C711" s="4" t="s">
        <v>700</v>
      </c>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1" t="s">
        <v>1769</v>
      </c>
      <c r="B712" s="4" t="s">
        <v>1770</v>
      </c>
      <c r="C712" s="4" t="s">
        <v>1771</v>
      </c>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1" t="s">
        <v>1772</v>
      </c>
      <c r="B713" s="4" t="s">
        <v>1773</v>
      </c>
      <c r="C713" s="4" t="s">
        <v>1774</v>
      </c>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1" t="s">
        <v>1775</v>
      </c>
      <c r="B714" s="4" t="s">
        <v>1776</v>
      </c>
      <c r="C714" s="4" t="s">
        <v>1777</v>
      </c>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1" t="s">
        <v>1778</v>
      </c>
      <c r="B715" s="4" t="s">
        <v>1779</v>
      </c>
      <c r="C715" s="4" t="s">
        <v>1780</v>
      </c>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1" t="s">
        <v>1781</v>
      </c>
      <c r="B716" s="4" t="s">
        <v>1782</v>
      </c>
      <c r="C716" s="4" t="s">
        <v>896</v>
      </c>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1" t="s">
        <v>1783</v>
      </c>
      <c r="B717" s="4" t="s">
        <v>1784</v>
      </c>
      <c r="C717" s="4" t="s">
        <v>1785</v>
      </c>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1" t="s">
        <v>1786</v>
      </c>
      <c r="B718" s="4" t="s">
        <v>1787</v>
      </c>
      <c r="C718" s="4" t="s">
        <v>1788</v>
      </c>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1" t="s">
        <v>1789</v>
      </c>
      <c r="B719" s="4" t="s">
        <v>1790</v>
      </c>
      <c r="C719" s="4" t="s">
        <v>1523</v>
      </c>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1" t="s">
        <v>1791</v>
      </c>
      <c r="B720" s="4" t="s">
        <v>1792</v>
      </c>
      <c r="C720" s="4" t="s">
        <v>1793</v>
      </c>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1" t="s">
        <v>1794</v>
      </c>
      <c r="B721" s="4" t="s">
        <v>1795</v>
      </c>
      <c r="C721" s="4" t="s">
        <v>267</v>
      </c>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1" t="s">
        <v>1796</v>
      </c>
      <c r="B722" s="4" t="s">
        <v>1797</v>
      </c>
      <c r="C722" s="4" t="s">
        <v>1798</v>
      </c>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1" t="s">
        <v>1799</v>
      </c>
      <c r="B723" s="4" t="s">
        <v>1800</v>
      </c>
      <c r="C723" s="4" t="s">
        <v>397</v>
      </c>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1" t="s">
        <v>1801</v>
      </c>
      <c r="B724" s="4" t="s">
        <v>1802</v>
      </c>
      <c r="C724" s="4" t="s">
        <v>1803</v>
      </c>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5">
        <v>44538</v>
      </c>
      <c r="B725" s="4" t="s">
        <v>1804</v>
      </c>
      <c r="C725" s="4" t="s">
        <v>1805</v>
      </c>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5">
        <v>44508</v>
      </c>
      <c r="B726" s="4" t="s">
        <v>1806</v>
      </c>
      <c r="C726" s="4" t="s">
        <v>1551</v>
      </c>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5">
        <v>44477</v>
      </c>
      <c r="B727" s="4" t="s">
        <v>1807</v>
      </c>
      <c r="C727" s="4" t="s">
        <v>1808</v>
      </c>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5">
        <v>44447</v>
      </c>
      <c r="B728" s="4" t="s">
        <v>1809</v>
      </c>
      <c r="C728" s="4" t="s">
        <v>1810</v>
      </c>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5">
        <v>44355</v>
      </c>
      <c r="B729" s="4" t="s">
        <v>1811</v>
      </c>
      <c r="C729" s="4" t="s">
        <v>1812</v>
      </c>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5">
        <v>44324</v>
      </c>
      <c r="B730" s="4" t="s">
        <v>1813</v>
      </c>
      <c r="C730" s="4" t="s">
        <v>1362</v>
      </c>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5">
        <v>44294</v>
      </c>
      <c r="B731" s="4" t="s">
        <v>699</v>
      </c>
      <c r="C731" s="4" t="s">
        <v>1814</v>
      </c>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5">
        <v>44263</v>
      </c>
      <c r="B732" s="4" t="s">
        <v>1815</v>
      </c>
      <c r="C732" s="4" t="s">
        <v>1816</v>
      </c>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5">
        <v>44235</v>
      </c>
      <c r="B733" s="4" t="s">
        <v>1817</v>
      </c>
      <c r="C733" s="4" t="s">
        <v>1818</v>
      </c>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1" t="s">
        <v>1819</v>
      </c>
      <c r="B734" s="4" t="s">
        <v>1712</v>
      </c>
      <c r="C734" s="4" t="s">
        <v>1820</v>
      </c>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1" t="s">
        <v>1821</v>
      </c>
      <c r="B735" s="4" t="s">
        <v>376</v>
      </c>
      <c r="C735" s="4" t="s">
        <v>1822</v>
      </c>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1" t="s">
        <v>1823</v>
      </c>
      <c r="B736" s="4" t="s">
        <v>1824</v>
      </c>
      <c r="C736" s="4" t="s">
        <v>1825</v>
      </c>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1" t="s">
        <v>1826</v>
      </c>
      <c r="B737" s="4" t="s">
        <v>773</v>
      </c>
      <c r="C737" s="4" t="s">
        <v>707</v>
      </c>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1" t="s">
        <v>1827</v>
      </c>
      <c r="B738" s="4" t="s">
        <v>1828</v>
      </c>
      <c r="C738" s="4" t="s">
        <v>1616</v>
      </c>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1" t="s">
        <v>1829</v>
      </c>
      <c r="B739" s="4" t="s">
        <v>1830</v>
      </c>
      <c r="C739" s="4" t="s">
        <v>1831</v>
      </c>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1" t="s">
        <v>1832</v>
      </c>
      <c r="B740" s="4" t="s">
        <v>1833</v>
      </c>
      <c r="C740" s="4" t="s">
        <v>1834</v>
      </c>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1" t="s">
        <v>1835</v>
      </c>
      <c r="B741" s="4" t="s">
        <v>1836</v>
      </c>
      <c r="C741" s="4" t="s">
        <v>1837</v>
      </c>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1" t="s">
        <v>1838</v>
      </c>
      <c r="B742" s="4" t="s">
        <v>1839</v>
      </c>
      <c r="C742" s="4" t="s">
        <v>700</v>
      </c>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1" t="s">
        <v>1840</v>
      </c>
      <c r="B743" s="4" t="s">
        <v>1841</v>
      </c>
      <c r="C743" s="4" t="s">
        <v>1842</v>
      </c>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1" t="s">
        <v>1843</v>
      </c>
      <c r="B744" s="4" t="s">
        <v>1844</v>
      </c>
      <c r="C744" s="4" t="s">
        <v>1845</v>
      </c>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1" t="s">
        <v>1846</v>
      </c>
      <c r="B745" s="4" t="s">
        <v>1847</v>
      </c>
      <c r="C745" s="4" t="s">
        <v>937</v>
      </c>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1" t="s">
        <v>1848</v>
      </c>
      <c r="B746" s="4" t="s">
        <v>1849</v>
      </c>
      <c r="C746" s="4" t="s">
        <v>1850</v>
      </c>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1" t="s">
        <v>1851</v>
      </c>
      <c r="B747" s="4" t="s">
        <v>1852</v>
      </c>
      <c r="C747" s="4" t="s">
        <v>1853</v>
      </c>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5">
        <v>44537</v>
      </c>
      <c r="B748" s="4" t="s">
        <v>1854</v>
      </c>
      <c r="C748" s="4" t="s">
        <v>1855</v>
      </c>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5">
        <v>44446</v>
      </c>
      <c r="B749" s="4" t="s">
        <v>1856</v>
      </c>
      <c r="C749" s="4" t="s">
        <v>1857</v>
      </c>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5">
        <v>44415</v>
      </c>
      <c r="B750" s="4" t="s">
        <v>1858</v>
      </c>
      <c r="C750" s="4" t="s">
        <v>1859</v>
      </c>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5">
        <v>44384</v>
      </c>
      <c r="B751" s="4" t="s">
        <v>1860</v>
      </c>
      <c r="C751" s="4" t="s">
        <v>1861</v>
      </c>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5">
        <v>44354</v>
      </c>
      <c r="B752" s="4" t="s">
        <v>1862</v>
      </c>
      <c r="C752" s="4" t="s">
        <v>1863</v>
      </c>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5">
        <v>44234</v>
      </c>
      <c r="B753" s="4" t="s">
        <v>1864</v>
      </c>
      <c r="C753" s="4" t="s">
        <v>1865</v>
      </c>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5">
        <v>44203</v>
      </c>
      <c r="B754" s="4" t="s">
        <v>1866</v>
      </c>
      <c r="C754" s="4" t="s">
        <v>1867</v>
      </c>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1" t="s">
        <v>1868</v>
      </c>
      <c r="B755" s="4" t="s">
        <v>958</v>
      </c>
      <c r="C755" s="4" t="s">
        <v>1869</v>
      </c>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1" t="s">
        <v>1870</v>
      </c>
      <c r="B756" s="4" t="s">
        <v>1871</v>
      </c>
      <c r="C756" s="4" t="s">
        <v>1872</v>
      </c>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1" t="s">
        <v>1873</v>
      </c>
      <c r="B757" s="4" t="s">
        <v>1874</v>
      </c>
      <c r="C757" s="4" t="s">
        <v>1875</v>
      </c>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1" t="s">
        <v>1876</v>
      </c>
      <c r="B758" s="4" t="s">
        <v>1877</v>
      </c>
      <c r="C758" s="4" t="s">
        <v>1878</v>
      </c>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1" t="s">
        <v>1879</v>
      </c>
      <c r="B759" s="4" t="s">
        <v>1880</v>
      </c>
      <c r="C759" s="4" t="s">
        <v>1069</v>
      </c>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1" t="s">
        <v>1881</v>
      </c>
      <c r="B760" s="4" t="s">
        <v>1882</v>
      </c>
      <c r="C760" s="4" t="s">
        <v>1883</v>
      </c>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1" t="s">
        <v>1884</v>
      </c>
      <c r="B761" s="4" t="s">
        <v>1885</v>
      </c>
      <c r="C761" s="4" t="s">
        <v>1886</v>
      </c>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1" t="s">
        <v>1887</v>
      </c>
      <c r="B762" s="4" t="s">
        <v>1888</v>
      </c>
      <c r="C762" s="4" t="s">
        <v>1889</v>
      </c>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1" t="s">
        <v>1890</v>
      </c>
      <c r="B763" s="4" t="s">
        <v>1891</v>
      </c>
      <c r="C763" s="4" t="s">
        <v>1892</v>
      </c>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1" t="s">
        <v>1893</v>
      </c>
      <c r="B764" s="4" t="s">
        <v>1894</v>
      </c>
      <c r="C764" s="4" t="s">
        <v>1895</v>
      </c>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1" t="s">
        <v>1896</v>
      </c>
      <c r="B765" s="4" t="s">
        <v>1897</v>
      </c>
      <c r="C765" s="4" t="s">
        <v>1898</v>
      </c>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1" t="s">
        <v>1899</v>
      </c>
      <c r="B766" s="4" t="s">
        <v>1900</v>
      </c>
      <c r="C766" s="4" t="s">
        <v>1901</v>
      </c>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1" t="s">
        <v>1902</v>
      </c>
      <c r="B767" s="4" t="s">
        <v>1903</v>
      </c>
      <c r="C767" s="4" t="s">
        <v>1904</v>
      </c>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5">
        <v>44506</v>
      </c>
      <c r="B768" s="4" t="s">
        <v>1905</v>
      </c>
      <c r="C768" s="4" t="s">
        <v>1906</v>
      </c>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5">
        <v>44475</v>
      </c>
      <c r="B769" s="4" t="s">
        <v>1907</v>
      </c>
      <c r="C769" s="4" t="s">
        <v>1908</v>
      </c>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5">
        <v>44445</v>
      </c>
      <c r="B770" s="4" t="s">
        <v>1909</v>
      </c>
      <c r="C770" s="4" t="s">
        <v>1910</v>
      </c>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5">
        <v>44414</v>
      </c>
      <c r="B771" s="4" t="s">
        <v>1911</v>
      </c>
      <c r="C771" s="4" t="s">
        <v>1912</v>
      </c>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5">
        <v>44383</v>
      </c>
      <c r="B772" s="4" t="s">
        <v>1913</v>
      </c>
      <c r="C772" s="4" t="s">
        <v>1914</v>
      </c>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5">
        <v>44292</v>
      </c>
      <c r="B773" s="4" t="s">
        <v>1915</v>
      </c>
      <c r="C773" s="4" t="s">
        <v>1916</v>
      </c>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5">
        <v>44261</v>
      </c>
      <c r="B774" s="4" t="s">
        <v>1917</v>
      </c>
      <c r="C774" s="4" t="s">
        <v>1918</v>
      </c>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5">
        <v>44233</v>
      </c>
      <c r="B775" s="4" t="s">
        <v>631</v>
      </c>
      <c r="C775" s="4" t="s">
        <v>1919</v>
      </c>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5">
        <v>44202</v>
      </c>
      <c r="B776" s="4" t="s">
        <v>1920</v>
      </c>
      <c r="C776" s="4" t="s">
        <v>1921</v>
      </c>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1" t="s">
        <v>1922</v>
      </c>
      <c r="B777" s="4" t="s">
        <v>1923</v>
      </c>
      <c r="C777" s="4" t="s">
        <v>1924</v>
      </c>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1" t="s">
        <v>1925</v>
      </c>
      <c r="B778" s="4" t="s">
        <v>1926</v>
      </c>
      <c r="C778" s="4" t="s">
        <v>1927</v>
      </c>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1" t="s">
        <v>1928</v>
      </c>
      <c r="B779" s="4" t="s">
        <v>1929</v>
      </c>
      <c r="C779" s="4" t="s">
        <v>1930</v>
      </c>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1" t="s">
        <v>1931</v>
      </c>
      <c r="B780" s="4" t="s">
        <v>1932</v>
      </c>
      <c r="C780" s="4" t="s">
        <v>1933</v>
      </c>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1" t="s">
        <v>1934</v>
      </c>
      <c r="B781" s="4" t="s">
        <v>1935</v>
      </c>
      <c r="C781" s="4" t="s">
        <v>1936</v>
      </c>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1" t="s">
        <v>1937</v>
      </c>
      <c r="B782" s="4" t="s">
        <v>419</v>
      </c>
      <c r="C782" s="4" t="s">
        <v>1938</v>
      </c>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1" t="s">
        <v>1939</v>
      </c>
      <c r="B783" s="4" t="s">
        <v>1940</v>
      </c>
      <c r="C783" s="4" t="s">
        <v>1941</v>
      </c>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1" t="s">
        <v>1942</v>
      </c>
      <c r="B784" s="4" t="s">
        <v>1716</v>
      </c>
      <c r="C784" s="4" t="s">
        <v>1943</v>
      </c>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1" t="s">
        <v>1944</v>
      </c>
      <c r="B785" s="4" t="s">
        <v>1945</v>
      </c>
      <c r="C785" s="4" t="s">
        <v>1946</v>
      </c>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1" t="s">
        <v>1947</v>
      </c>
      <c r="B786" s="4" t="s">
        <v>1948</v>
      </c>
      <c r="C786" s="4" t="s">
        <v>1949</v>
      </c>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1" t="s">
        <v>1950</v>
      </c>
      <c r="B787" s="4" t="s">
        <v>1951</v>
      </c>
      <c r="C787" s="4" t="s">
        <v>1952</v>
      </c>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1" t="s">
        <v>1953</v>
      </c>
      <c r="B788" s="4" t="s">
        <v>1954</v>
      </c>
      <c r="C788" s="4" t="s">
        <v>1955</v>
      </c>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5">
        <v>44535</v>
      </c>
      <c r="B789" s="4" t="s">
        <v>1956</v>
      </c>
      <c r="C789" s="4" t="s">
        <v>1957</v>
      </c>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5">
        <v>44505</v>
      </c>
      <c r="B790" s="4" t="s">
        <v>1958</v>
      </c>
      <c r="C790" s="4" t="s">
        <v>1959</v>
      </c>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5">
        <v>44474</v>
      </c>
      <c r="B791" s="4" t="s">
        <v>1960</v>
      </c>
      <c r="C791" s="4" t="s">
        <v>1961</v>
      </c>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5">
        <v>44382</v>
      </c>
      <c r="B792" s="4" t="s">
        <v>1962</v>
      </c>
      <c r="C792" s="4" t="s">
        <v>1963</v>
      </c>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5">
        <v>44352</v>
      </c>
      <c r="B793" s="4" t="s">
        <v>1053</v>
      </c>
      <c r="C793" s="4" t="s">
        <v>1964</v>
      </c>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5">
        <v>44321</v>
      </c>
      <c r="B794" s="4" t="s">
        <v>1965</v>
      </c>
      <c r="C794" s="4" t="s">
        <v>1966</v>
      </c>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5">
        <v>44291</v>
      </c>
      <c r="B795" s="4" t="s">
        <v>1967</v>
      </c>
      <c r="C795" s="4" t="s">
        <v>1968</v>
      </c>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5">
        <v>44260</v>
      </c>
      <c r="B796" s="4" t="s">
        <v>1969</v>
      </c>
      <c r="C796" s="4" t="s">
        <v>1970</v>
      </c>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1" t="s">
        <v>1971</v>
      </c>
      <c r="B797" s="4" t="s">
        <v>1972</v>
      </c>
      <c r="C797" s="4" t="s">
        <v>1973</v>
      </c>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1" t="s">
        <v>1974</v>
      </c>
      <c r="B798" s="4" t="s">
        <v>1975</v>
      </c>
      <c r="C798" s="4" t="s">
        <v>1976</v>
      </c>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1" t="s">
        <v>1977</v>
      </c>
      <c r="B799" s="4" t="s">
        <v>1978</v>
      </c>
      <c r="C799" s="4" t="s">
        <v>1018</v>
      </c>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1" t="s">
        <v>1979</v>
      </c>
      <c r="B800" s="4" t="s">
        <v>1980</v>
      </c>
      <c r="C800" s="4" t="s">
        <v>1981</v>
      </c>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1" t="s">
        <v>1982</v>
      </c>
      <c r="B801" s="4" t="s">
        <v>1983</v>
      </c>
      <c r="C801" s="4" t="s">
        <v>1984</v>
      </c>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1" t="s">
        <v>1985</v>
      </c>
      <c r="B802" s="4" t="s">
        <v>1986</v>
      </c>
      <c r="C802" s="4" t="s">
        <v>1987</v>
      </c>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1" t="s">
        <v>1988</v>
      </c>
      <c r="B803" s="4" t="s">
        <v>1989</v>
      </c>
      <c r="C803" s="4" t="s">
        <v>1990</v>
      </c>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1" t="s">
        <v>1991</v>
      </c>
      <c r="B804" s="4" t="s">
        <v>1992</v>
      </c>
      <c r="C804" s="4" t="s">
        <v>1993</v>
      </c>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1" t="s">
        <v>1994</v>
      </c>
      <c r="B805" s="4" t="s">
        <v>1995</v>
      </c>
      <c r="C805" s="4" t="s">
        <v>1996</v>
      </c>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1" t="s">
        <v>1997</v>
      </c>
      <c r="B806" s="4" t="s">
        <v>1998</v>
      </c>
      <c r="C806" s="4" t="s">
        <v>1999</v>
      </c>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1" t="s">
        <v>2000</v>
      </c>
      <c r="B807" s="4" t="s">
        <v>2001</v>
      </c>
      <c r="C807" s="4" t="s">
        <v>2002</v>
      </c>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1" t="s">
        <v>2003</v>
      </c>
      <c r="B808" s="4" t="s">
        <v>2004</v>
      </c>
      <c r="C808" s="4" t="s">
        <v>2005</v>
      </c>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1" t="s">
        <v>2006</v>
      </c>
      <c r="B809" s="4" t="s">
        <v>2007</v>
      </c>
      <c r="C809" s="4" t="s">
        <v>2008</v>
      </c>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1" t="s">
        <v>2009</v>
      </c>
      <c r="B810" s="4" t="s">
        <v>2010</v>
      </c>
      <c r="C810" s="4" t="s">
        <v>2011</v>
      </c>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5">
        <v>44534</v>
      </c>
      <c r="B811" s="4" t="s">
        <v>2012</v>
      </c>
      <c r="C811" s="4" t="s">
        <v>2013</v>
      </c>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5">
        <v>44443</v>
      </c>
      <c r="B812" s="4" t="s">
        <v>2014</v>
      </c>
      <c r="C812" s="4" t="s">
        <v>2015</v>
      </c>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5">
        <v>44412</v>
      </c>
      <c r="B813" s="4" t="s">
        <v>2016</v>
      </c>
      <c r="C813" s="4" t="s">
        <v>2017</v>
      </c>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5">
        <v>44381</v>
      </c>
      <c r="B814" s="4" t="s">
        <v>2018</v>
      </c>
      <c r="C814" s="4" t="s">
        <v>2019</v>
      </c>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5">
        <v>44351</v>
      </c>
      <c r="B815" s="4" t="s">
        <v>2020</v>
      </c>
      <c r="C815" s="4" t="s">
        <v>2021</v>
      </c>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5">
        <v>44320</v>
      </c>
      <c r="B816" s="4" t="s">
        <v>2022</v>
      </c>
      <c r="C816" s="4" t="s">
        <v>2023</v>
      </c>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5">
        <v>44200</v>
      </c>
      <c r="B817" s="4" t="s">
        <v>2024</v>
      </c>
      <c r="C817" s="4" t="s">
        <v>2025</v>
      </c>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1" t="s">
        <v>2026</v>
      </c>
      <c r="B818" s="4" t="s">
        <v>2027</v>
      </c>
      <c r="C818" s="4" t="s">
        <v>2028</v>
      </c>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1" t="s">
        <v>2029</v>
      </c>
      <c r="B819" s="4" t="s">
        <v>2030</v>
      </c>
      <c r="C819" s="4" t="s">
        <v>2031</v>
      </c>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1" t="s">
        <v>2032</v>
      </c>
      <c r="B820" s="4" t="s">
        <v>2033</v>
      </c>
      <c r="C820" s="4" t="s">
        <v>2034</v>
      </c>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1" t="s">
        <v>2035</v>
      </c>
      <c r="B821" s="4" t="s">
        <v>2036</v>
      </c>
      <c r="C821" s="4" t="s">
        <v>2037</v>
      </c>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1" t="s">
        <v>2038</v>
      </c>
      <c r="B822" s="4" t="s">
        <v>2039</v>
      </c>
      <c r="C822" s="4" t="s">
        <v>2040</v>
      </c>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1" t="s">
        <v>2041</v>
      </c>
      <c r="B823" s="4" t="s">
        <v>2042</v>
      </c>
      <c r="C823" s="4" t="s">
        <v>2043</v>
      </c>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1" t="s">
        <v>2044</v>
      </c>
      <c r="B824" s="4" t="s">
        <v>2045</v>
      </c>
      <c r="C824" s="4" t="s">
        <v>2046</v>
      </c>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1" t="s">
        <v>2047</v>
      </c>
      <c r="B825" s="4" t="s">
        <v>2048</v>
      </c>
      <c r="C825" s="4" t="s">
        <v>2049</v>
      </c>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1" t="s">
        <v>2050</v>
      </c>
      <c r="B826" s="4" t="s">
        <v>2051</v>
      </c>
      <c r="C826" s="4" t="s">
        <v>2052</v>
      </c>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1" t="s">
        <v>2053</v>
      </c>
      <c r="B827" s="4" t="s">
        <v>2054</v>
      </c>
      <c r="C827" s="4" t="s">
        <v>2055</v>
      </c>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1" t="s">
        <v>2056</v>
      </c>
      <c r="B828" s="4" t="s">
        <v>2057</v>
      </c>
      <c r="C828" s="4" t="s">
        <v>1967</v>
      </c>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1" t="s">
        <v>2058</v>
      </c>
      <c r="B829" s="4" t="s">
        <v>2059</v>
      </c>
      <c r="C829" s="4" t="s">
        <v>2060</v>
      </c>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1" t="s">
        <v>2061</v>
      </c>
      <c r="B830" s="4" t="s">
        <v>2062</v>
      </c>
      <c r="C830" s="4" t="s">
        <v>2063</v>
      </c>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5">
        <v>44533</v>
      </c>
      <c r="B831" s="4" t="s">
        <v>2064</v>
      </c>
      <c r="C831" s="4" t="s">
        <v>313</v>
      </c>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5">
        <v>44503</v>
      </c>
      <c r="B832" s="4" t="s">
        <v>2065</v>
      </c>
      <c r="C832" s="4" t="s">
        <v>2066</v>
      </c>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5">
        <v>44472</v>
      </c>
      <c r="B833" s="4" t="s">
        <v>2067</v>
      </c>
      <c r="C833" s="4" t="s">
        <v>2068</v>
      </c>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5">
        <v>44442</v>
      </c>
      <c r="B834" s="4" t="s">
        <v>2069</v>
      </c>
      <c r="C834" s="4" t="s">
        <v>2070</v>
      </c>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5">
        <v>44411</v>
      </c>
      <c r="B835" s="4" t="s">
        <v>538</v>
      </c>
      <c r="C835" s="4" t="s">
        <v>2071</v>
      </c>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5">
        <v>44319</v>
      </c>
      <c r="B836" s="4" t="s">
        <v>2072</v>
      </c>
      <c r="C836" s="4" t="s">
        <v>811</v>
      </c>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5">
        <v>44289</v>
      </c>
      <c r="B837" s="4" t="s">
        <v>2073</v>
      </c>
      <c r="C837" s="4" t="s">
        <v>1667</v>
      </c>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5">
        <v>44258</v>
      </c>
      <c r="B838" s="4" t="s">
        <v>2074</v>
      </c>
      <c r="C838" s="4" t="s">
        <v>2075</v>
      </c>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5">
        <v>44230</v>
      </c>
      <c r="B839" s="4" t="s">
        <v>2076</v>
      </c>
      <c r="C839" s="4" t="s">
        <v>2077</v>
      </c>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5">
        <v>44199</v>
      </c>
      <c r="B840" s="4" t="s">
        <v>2078</v>
      </c>
      <c r="C840" s="4" t="s">
        <v>2066</v>
      </c>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1" t="s">
        <v>2079</v>
      </c>
      <c r="B841" s="4" t="s">
        <v>2080</v>
      </c>
      <c r="C841" s="4" t="s">
        <v>2081</v>
      </c>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1" t="s">
        <v>2082</v>
      </c>
      <c r="B842" s="4" t="s">
        <v>2083</v>
      </c>
      <c r="C842" s="4" t="s">
        <v>2084</v>
      </c>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1" t="s">
        <v>2085</v>
      </c>
      <c r="B843" s="4" t="s">
        <v>2086</v>
      </c>
      <c r="C843" s="4" t="s">
        <v>697</v>
      </c>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1" t="s">
        <v>2087</v>
      </c>
      <c r="B844" s="4" t="s">
        <v>2088</v>
      </c>
      <c r="C844" s="4" t="s">
        <v>2089</v>
      </c>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1" t="s">
        <v>2090</v>
      </c>
      <c r="B845" s="4" t="s">
        <v>2091</v>
      </c>
      <c r="C845" s="4" t="s">
        <v>2092</v>
      </c>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1" t="s">
        <v>2093</v>
      </c>
      <c r="B846" s="4" t="s">
        <v>2094</v>
      </c>
      <c r="C846" s="4" t="s">
        <v>2095</v>
      </c>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1" t="s">
        <v>2096</v>
      </c>
      <c r="B847" s="4" t="s">
        <v>2097</v>
      </c>
      <c r="C847" s="4" t="s">
        <v>2098</v>
      </c>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1" t="s">
        <v>2099</v>
      </c>
      <c r="B848" s="4" t="s">
        <v>2100</v>
      </c>
      <c r="C848" s="4" t="s">
        <v>2101</v>
      </c>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1" t="s">
        <v>2102</v>
      </c>
      <c r="B849" s="4" t="s">
        <v>2103</v>
      </c>
      <c r="C849" s="4" t="s">
        <v>1623</v>
      </c>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5">
        <v>44532</v>
      </c>
      <c r="B850" s="4" t="s">
        <v>2104</v>
      </c>
      <c r="C850" s="4" t="s">
        <v>2105</v>
      </c>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5">
        <v>44502</v>
      </c>
      <c r="B851" s="4" t="s">
        <v>2106</v>
      </c>
      <c r="C851" s="4" t="s">
        <v>2107</v>
      </c>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5">
        <v>44471</v>
      </c>
      <c r="B852" s="4" t="s">
        <v>259</v>
      </c>
      <c r="C852" s="4" t="s">
        <v>2108</v>
      </c>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5">
        <v>44441</v>
      </c>
      <c r="B853" s="4" t="s">
        <v>2109</v>
      </c>
      <c r="C853" s="4" t="s">
        <v>2110</v>
      </c>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5">
        <v>44410</v>
      </c>
      <c r="B854" s="4" t="s">
        <v>2111</v>
      </c>
      <c r="C854" s="4" t="s">
        <v>2112</v>
      </c>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5">
        <v>44318</v>
      </c>
      <c r="B855" s="4" t="s">
        <v>2113</v>
      </c>
      <c r="C855" s="4" t="s">
        <v>2114</v>
      </c>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5">
        <v>44288</v>
      </c>
      <c r="B856" s="4" t="s">
        <v>2115</v>
      </c>
      <c r="C856" s="4" t="s">
        <v>2116</v>
      </c>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5">
        <v>44257</v>
      </c>
      <c r="B857" s="4" t="s">
        <v>2117</v>
      </c>
      <c r="C857" s="4" t="s">
        <v>2118</v>
      </c>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5">
        <v>44229</v>
      </c>
      <c r="B858" s="4" t="s">
        <v>2119</v>
      </c>
      <c r="C858" s="4" t="s">
        <v>1717</v>
      </c>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5">
        <v>44198</v>
      </c>
      <c r="B859" s="4" t="s">
        <v>2120</v>
      </c>
      <c r="C859" s="4" t="s">
        <v>2121</v>
      </c>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1" t="s">
        <v>2122</v>
      </c>
      <c r="B860" s="4" t="s">
        <v>2123</v>
      </c>
      <c r="C860" s="4" t="s">
        <v>2124</v>
      </c>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1" t="s">
        <v>2125</v>
      </c>
      <c r="B861" s="4" t="s">
        <v>2126</v>
      </c>
      <c r="C861" s="4" t="s">
        <v>2127</v>
      </c>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1" t="s">
        <v>2128</v>
      </c>
      <c r="B862" s="4" t="s">
        <v>2129</v>
      </c>
      <c r="C862" s="4" t="s">
        <v>2130</v>
      </c>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1" t="s">
        <v>2131</v>
      </c>
      <c r="B863" s="4" t="s">
        <v>2132</v>
      </c>
      <c r="C863" s="4" t="s">
        <v>2133</v>
      </c>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1" t="s">
        <v>2134</v>
      </c>
      <c r="B864" s="4" t="s">
        <v>2135</v>
      </c>
      <c r="C864" s="4" t="s">
        <v>2136</v>
      </c>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1" t="s">
        <v>2137</v>
      </c>
      <c r="B865" s="4" t="s">
        <v>2138</v>
      </c>
      <c r="C865" s="4" t="s">
        <v>2139</v>
      </c>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1" t="s">
        <v>2140</v>
      </c>
      <c r="B866" s="4" t="s">
        <v>2141</v>
      </c>
      <c r="C866" s="4" t="s">
        <v>2142</v>
      </c>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1" t="s">
        <v>2143</v>
      </c>
      <c r="B867" s="4" t="s">
        <v>1774</v>
      </c>
      <c r="C867" s="4" t="s">
        <v>2144</v>
      </c>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1" t="s">
        <v>2145</v>
      </c>
      <c r="B868" s="4" t="s">
        <v>2146</v>
      </c>
      <c r="C868" s="4" t="s">
        <v>2147</v>
      </c>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1" t="s">
        <v>2148</v>
      </c>
      <c r="B869" s="4" t="s">
        <v>2149</v>
      </c>
      <c r="C869" s="4" t="s">
        <v>2150</v>
      </c>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1" t="s">
        <v>2151</v>
      </c>
      <c r="B870" s="4" t="s">
        <v>2095</v>
      </c>
      <c r="C870" s="4" t="s">
        <v>1610</v>
      </c>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1" t="s">
        <v>2152</v>
      </c>
      <c r="B871" s="4" t="s">
        <v>2153</v>
      </c>
      <c r="C871" s="4" t="s">
        <v>2154</v>
      </c>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5">
        <v>44531</v>
      </c>
      <c r="B872" s="4" t="s">
        <v>2155</v>
      </c>
      <c r="C872" s="4" t="s">
        <v>2156</v>
      </c>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5">
        <v>44501</v>
      </c>
      <c r="B873" s="4" t="s">
        <v>2157</v>
      </c>
      <c r="C873" s="4" t="s">
        <v>2158</v>
      </c>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5">
        <v>44409</v>
      </c>
      <c r="B874" s="4" t="s">
        <v>707</v>
      </c>
      <c r="C874" s="4" t="s">
        <v>2159</v>
      </c>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5">
        <v>44378</v>
      </c>
      <c r="B875" s="4" t="s">
        <v>718</v>
      </c>
      <c r="C875" s="4" t="s">
        <v>2160</v>
      </c>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5">
        <v>44348</v>
      </c>
      <c r="B876" s="4" t="s">
        <v>1616</v>
      </c>
      <c r="C876" s="4" t="s">
        <v>2158</v>
      </c>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5">
        <v>44317</v>
      </c>
      <c r="B877" s="4" t="s">
        <v>2161</v>
      </c>
      <c r="C877" s="4" t="s">
        <v>1224</v>
      </c>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5">
        <v>44287</v>
      </c>
      <c r="B878" s="4" t="s">
        <v>2162</v>
      </c>
      <c r="C878" s="4" t="s">
        <v>2163</v>
      </c>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1" t="s">
        <v>2164</v>
      </c>
      <c r="B879" s="4" t="s">
        <v>2165</v>
      </c>
      <c r="C879" s="4" t="s">
        <v>2166</v>
      </c>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1" t="s">
        <v>2167</v>
      </c>
      <c r="B880" s="4" t="s">
        <v>2168</v>
      </c>
      <c r="C880" s="4" t="s">
        <v>449</v>
      </c>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1" t="s">
        <v>2169</v>
      </c>
      <c r="B881" s="4" t="s">
        <v>2170</v>
      </c>
      <c r="C881" s="4" t="s">
        <v>2171</v>
      </c>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1" t="s">
        <v>2172</v>
      </c>
      <c r="B882" s="4" t="s">
        <v>2173</v>
      </c>
      <c r="C882" s="4" t="s">
        <v>2174</v>
      </c>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1" t="s">
        <v>2175</v>
      </c>
      <c r="B883" s="4" t="s">
        <v>1839</v>
      </c>
      <c r="C883" s="4" t="s">
        <v>2176</v>
      </c>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1" t="s">
        <v>2177</v>
      </c>
      <c r="B884" s="4" t="s">
        <v>2178</v>
      </c>
      <c r="C884" s="4" t="s">
        <v>2179</v>
      </c>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1" t="s">
        <v>2180</v>
      </c>
      <c r="B885" s="4" t="s">
        <v>2181</v>
      </c>
      <c r="C885" s="4" t="s">
        <v>2182</v>
      </c>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1" t="s">
        <v>2183</v>
      </c>
      <c r="B886" s="4" t="s">
        <v>2184</v>
      </c>
      <c r="C886" s="4" t="s">
        <v>2185</v>
      </c>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1" t="s">
        <v>2186</v>
      </c>
      <c r="B887" s="4" t="s">
        <v>1567</v>
      </c>
      <c r="C887" s="4" t="s">
        <v>2187</v>
      </c>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1" t="s">
        <v>2188</v>
      </c>
      <c r="B888" s="4" t="s">
        <v>2189</v>
      </c>
      <c r="C888" s="4" t="s">
        <v>2190</v>
      </c>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1" t="s">
        <v>2191</v>
      </c>
      <c r="B889" s="4" t="s">
        <v>2192</v>
      </c>
      <c r="C889" s="4" t="s">
        <v>1102</v>
      </c>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1" t="s">
        <v>2193</v>
      </c>
      <c r="B890" s="4" t="s">
        <v>2037</v>
      </c>
      <c r="C890" s="4" t="s">
        <v>2194</v>
      </c>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1" t="s">
        <v>2195</v>
      </c>
      <c r="B891" s="4" t="s">
        <v>2196</v>
      </c>
      <c r="C891" s="4" t="s">
        <v>2197</v>
      </c>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5">
        <v>44147</v>
      </c>
      <c r="B892" s="4" t="s">
        <v>2198</v>
      </c>
      <c r="C892" s="4" t="s">
        <v>2199</v>
      </c>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5">
        <v>44116</v>
      </c>
      <c r="B893" s="4" t="s">
        <v>2200</v>
      </c>
      <c r="C893" s="4" t="s">
        <v>106</v>
      </c>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5">
        <v>44086</v>
      </c>
      <c r="B894" s="4" t="s">
        <v>2201</v>
      </c>
      <c r="C894" s="4" t="s">
        <v>2202</v>
      </c>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5">
        <v>44055</v>
      </c>
      <c r="B895" s="4" t="s">
        <v>2203</v>
      </c>
      <c r="C895" s="4" t="s">
        <v>2204</v>
      </c>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5">
        <v>44024</v>
      </c>
      <c r="B896" s="4" t="s">
        <v>2205</v>
      </c>
      <c r="C896" s="4" t="s">
        <v>2206</v>
      </c>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5">
        <v>43933</v>
      </c>
      <c r="B897" s="4" t="s">
        <v>2207</v>
      </c>
      <c r="C897" s="4" t="s">
        <v>2208</v>
      </c>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5">
        <v>43902</v>
      </c>
      <c r="B898" s="4" t="s">
        <v>2209</v>
      </c>
      <c r="C898" s="4" t="s">
        <v>150</v>
      </c>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5">
        <v>43873</v>
      </c>
      <c r="B899" s="4" t="s">
        <v>2210</v>
      </c>
      <c r="C899" s="4" t="s">
        <v>1267</v>
      </c>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5">
        <v>43842</v>
      </c>
      <c r="B900" s="4" t="s">
        <v>2211</v>
      </c>
      <c r="C900" s="4" t="s">
        <v>2212</v>
      </c>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1" t="s">
        <v>2213</v>
      </c>
      <c r="B901" s="4" t="s">
        <v>2146</v>
      </c>
      <c r="C901" s="4" t="s">
        <v>2214</v>
      </c>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1" t="s">
        <v>2215</v>
      </c>
      <c r="B902" s="4" t="s">
        <v>1779</v>
      </c>
      <c r="C902" s="4" t="s">
        <v>62</v>
      </c>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1" t="s">
        <v>2216</v>
      </c>
      <c r="B903" s="4" t="s">
        <v>2217</v>
      </c>
      <c r="C903" s="4" t="s">
        <v>150</v>
      </c>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1" t="s">
        <v>2218</v>
      </c>
      <c r="B904" s="4" t="s">
        <v>2219</v>
      </c>
      <c r="C904" s="4" t="s">
        <v>2220</v>
      </c>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1" t="s">
        <v>2221</v>
      </c>
      <c r="B905" s="4" t="s">
        <v>2222</v>
      </c>
      <c r="C905" s="4" t="s">
        <v>2223</v>
      </c>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1" t="s">
        <v>2224</v>
      </c>
      <c r="B906" s="4" t="s">
        <v>2225</v>
      </c>
      <c r="C906" s="4" t="s">
        <v>2226</v>
      </c>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1" t="s">
        <v>2227</v>
      </c>
      <c r="B907" s="4" t="s">
        <v>2228</v>
      </c>
      <c r="C907" s="4" t="s">
        <v>2229</v>
      </c>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1" t="s">
        <v>2230</v>
      </c>
      <c r="B908" s="4" t="s">
        <v>2231</v>
      </c>
      <c r="C908" s="4" t="s">
        <v>2232</v>
      </c>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1" t="s">
        <v>2233</v>
      </c>
      <c r="B909" s="4" t="s">
        <v>2234</v>
      </c>
      <c r="C909" s="4" t="s">
        <v>2235</v>
      </c>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1" t="s">
        <v>2236</v>
      </c>
      <c r="B910" s="4" t="s">
        <v>2237</v>
      </c>
      <c r="C910" s="4" t="s">
        <v>2238</v>
      </c>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1" t="s">
        <v>2239</v>
      </c>
      <c r="B911" s="4" t="s">
        <v>2240</v>
      </c>
      <c r="C911" s="4" t="s">
        <v>2241</v>
      </c>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5">
        <v>44176</v>
      </c>
      <c r="B912" s="4" t="s">
        <v>2242</v>
      </c>
      <c r="C912" s="4" t="s">
        <v>2243</v>
      </c>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5">
        <v>44146</v>
      </c>
      <c r="B913" s="4" t="s">
        <v>2163</v>
      </c>
      <c r="C913" s="4" t="s">
        <v>2244</v>
      </c>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5">
        <v>44115</v>
      </c>
      <c r="B914" s="4" t="s">
        <v>2245</v>
      </c>
      <c r="C914" s="4" t="s">
        <v>2246</v>
      </c>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5">
        <v>44085</v>
      </c>
      <c r="B915" s="4" t="s">
        <v>2247</v>
      </c>
      <c r="C915" s="4" t="s">
        <v>2248</v>
      </c>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5">
        <v>43993</v>
      </c>
      <c r="B916" s="4" t="s">
        <v>2249</v>
      </c>
      <c r="C916" s="4" t="s">
        <v>2250</v>
      </c>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5">
        <v>43962</v>
      </c>
      <c r="B917" s="4" t="s">
        <v>2251</v>
      </c>
      <c r="C917" s="4" t="s">
        <v>2252</v>
      </c>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5">
        <v>43932</v>
      </c>
      <c r="B918" s="4" t="s">
        <v>2253</v>
      </c>
      <c r="C918" s="4" t="s">
        <v>2254</v>
      </c>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5">
        <v>43901</v>
      </c>
      <c r="B919" s="4" t="s">
        <v>2255</v>
      </c>
      <c r="C919" s="4" t="s">
        <v>2256</v>
      </c>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5">
        <v>43872</v>
      </c>
      <c r="B920" s="4" t="s">
        <v>2257</v>
      </c>
      <c r="C920" s="4" t="s">
        <v>2258</v>
      </c>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1" t="s">
        <v>2259</v>
      </c>
      <c r="B921" s="4" t="s">
        <v>2260</v>
      </c>
      <c r="C921" s="4" t="s">
        <v>2261</v>
      </c>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1" t="s">
        <v>2262</v>
      </c>
      <c r="B922" s="4" t="s">
        <v>2263</v>
      </c>
      <c r="C922" s="4" t="s">
        <v>2264</v>
      </c>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1" t="s">
        <v>2265</v>
      </c>
      <c r="B923" s="4" t="s">
        <v>2266</v>
      </c>
      <c r="C923" s="4" t="s">
        <v>2267</v>
      </c>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1" t="s">
        <v>2268</v>
      </c>
      <c r="B924" s="4" t="s">
        <v>2269</v>
      </c>
      <c r="C924" s="4" t="s">
        <v>2270</v>
      </c>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1" t="s">
        <v>2271</v>
      </c>
      <c r="B925" s="4" t="s">
        <v>2272</v>
      </c>
      <c r="C925" s="4" t="s">
        <v>2273</v>
      </c>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1" t="s">
        <v>2274</v>
      </c>
      <c r="B926" s="4" t="s">
        <v>2275</v>
      </c>
      <c r="C926" s="4" t="s">
        <v>2276</v>
      </c>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1" t="s">
        <v>2277</v>
      </c>
      <c r="B927" s="4" t="s">
        <v>1228</v>
      </c>
      <c r="C927" s="4" t="s">
        <v>2278</v>
      </c>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1" t="s">
        <v>2279</v>
      </c>
      <c r="B928" s="4" t="s">
        <v>2280</v>
      </c>
      <c r="C928" s="4" t="s">
        <v>2281</v>
      </c>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1" t="s">
        <v>2282</v>
      </c>
      <c r="B929" s="4" t="s">
        <v>2283</v>
      </c>
      <c r="C929" s="4" t="s">
        <v>2284</v>
      </c>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1" t="s">
        <v>2285</v>
      </c>
      <c r="B930" s="4" t="s">
        <v>2286</v>
      </c>
      <c r="C930" s="4" t="s">
        <v>2287</v>
      </c>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1" t="s">
        <v>2288</v>
      </c>
      <c r="B931" s="4" t="s">
        <v>2289</v>
      </c>
      <c r="C931" s="4" t="s">
        <v>2290</v>
      </c>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1" t="s">
        <v>2291</v>
      </c>
      <c r="B932" s="4" t="s">
        <v>1134</v>
      </c>
      <c r="C932" s="4" t="s">
        <v>1221</v>
      </c>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1" t="s">
        <v>2292</v>
      </c>
      <c r="B933" s="4" t="s">
        <v>2293</v>
      </c>
      <c r="C933" s="4" t="s">
        <v>2294</v>
      </c>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1" t="s">
        <v>2295</v>
      </c>
      <c r="B934" s="4" t="s">
        <v>2296</v>
      </c>
      <c r="C934" s="4" t="s">
        <v>2297</v>
      </c>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5">
        <v>44175</v>
      </c>
      <c r="B935" s="4" t="s">
        <v>2289</v>
      </c>
      <c r="C935" s="4" t="s">
        <v>2298</v>
      </c>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5">
        <v>44084</v>
      </c>
      <c r="B936" s="4" t="s">
        <v>2299</v>
      </c>
      <c r="C936" s="4" t="s">
        <v>2300</v>
      </c>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5">
        <v>44053</v>
      </c>
      <c r="B937" s="4" t="s">
        <v>2301</v>
      </c>
      <c r="C937" s="4" t="s">
        <v>2302</v>
      </c>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5">
        <v>44022</v>
      </c>
      <c r="B938" s="4" t="s">
        <v>2303</v>
      </c>
      <c r="C938" s="4" t="s">
        <v>2304</v>
      </c>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5">
        <v>43992</v>
      </c>
      <c r="B939" s="4" t="s">
        <v>2305</v>
      </c>
      <c r="C939" s="4" t="s">
        <v>2306</v>
      </c>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5">
        <v>43961</v>
      </c>
      <c r="B940" s="4" t="s">
        <v>2307</v>
      </c>
      <c r="C940" s="4" t="s">
        <v>2308</v>
      </c>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5">
        <v>43871</v>
      </c>
      <c r="B941" s="4" t="s">
        <v>2309</v>
      </c>
      <c r="C941" s="4" t="s">
        <v>2310</v>
      </c>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5">
        <v>43840</v>
      </c>
      <c r="B942" s="4" t="s">
        <v>2311</v>
      </c>
      <c r="C942" s="4" t="s">
        <v>2312</v>
      </c>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1" t="s">
        <v>2313</v>
      </c>
      <c r="B943" s="4" t="s">
        <v>2314</v>
      </c>
      <c r="C943" s="4" t="s">
        <v>2315</v>
      </c>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1" t="s">
        <v>2316</v>
      </c>
      <c r="B944" s="4" t="s">
        <v>1188</v>
      </c>
      <c r="C944" s="4" t="s">
        <v>1060</v>
      </c>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1" t="s">
        <v>2317</v>
      </c>
      <c r="B945" s="4" t="s">
        <v>2318</v>
      </c>
      <c r="C945" s="4" t="s">
        <v>2319</v>
      </c>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1" t="s">
        <v>2320</v>
      </c>
      <c r="B946" s="4" t="s">
        <v>2321</v>
      </c>
      <c r="C946" s="4" t="s">
        <v>2322</v>
      </c>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1" t="s">
        <v>2323</v>
      </c>
      <c r="B947" s="4" t="s">
        <v>2324</v>
      </c>
      <c r="C947" s="4" t="s">
        <v>2325</v>
      </c>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1" t="s">
        <v>2326</v>
      </c>
      <c r="B948" s="4" t="s">
        <v>2327</v>
      </c>
      <c r="C948" s="4" t="s">
        <v>2328</v>
      </c>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1" t="s">
        <v>2329</v>
      </c>
      <c r="B949" s="4" t="s">
        <v>2330</v>
      </c>
      <c r="C949" s="4" t="s">
        <v>1263</v>
      </c>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1" t="s">
        <v>2331</v>
      </c>
      <c r="B950" s="4" t="s">
        <v>2332</v>
      </c>
      <c r="C950" s="4" t="s">
        <v>2333</v>
      </c>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1" t="s">
        <v>2334</v>
      </c>
      <c r="B951" s="4" t="s">
        <v>2335</v>
      </c>
      <c r="C951" s="4" t="s">
        <v>1166</v>
      </c>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1" t="s">
        <v>2336</v>
      </c>
      <c r="B952" s="4" t="s">
        <v>2287</v>
      </c>
      <c r="C952" s="4" t="s">
        <v>2337</v>
      </c>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1" t="s">
        <v>2338</v>
      </c>
      <c r="B953" s="4" t="s">
        <v>2339</v>
      </c>
      <c r="C953" s="4" t="s">
        <v>2340</v>
      </c>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1" t="s">
        <v>2341</v>
      </c>
      <c r="B954" s="4" t="s">
        <v>2342</v>
      </c>
      <c r="C954" s="4" t="s">
        <v>2257</v>
      </c>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1" t="s">
        <v>2343</v>
      </c>
      <c r="B955" s="4" t="s">
        <v>2344</v>
      </c>
      <c r="C955" s="4" t="s">
        <v>2345</v>
      </c>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5">
        <v>44144</v>
      </c>
      <c r="B956" s="4" t="s">
        <v>2346</v>
      </c>
      <c r="C956" s="4" t="s">
        <v>2347</v>
      </c>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5">
        <v>44113</v>
      </c>
      <c r="B957" s="4" t="s">
        <v>2348</v>
      </c>
      <c r="C957" s="4" t="s">
        <v>2349</v>
      </c>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5">
        <v>44083</v>
      </c>
      <c r="B958" s="4" t="s">
        <v>2350</v>
      </c>
      <c r="C958" s="4" t="s">
        <v>2351</v>
      </c>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5">
        <v>44052</v>
      </c>
      <c r="B959" s="4" t="s">
        <v>2352</v>
      </c>
      <c r="C959" s="4" t="s">
        <v>2353</v>
      </c>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5">
        <v>43930</v>
      </c>
      <c r="B960" s="4" t="s">
        <v>2354</v>
      </c>
      <c r="C960" s="4" t="s">
        <v>2355</v>
      </c>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5">
        <v>43899</v>
      </c>
      <c r="B961" s="4" t="s">
        <v>2356</v>
      </c>
      <c r="C961" s="4" t="s">
        <v>2357</v>
      </c>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5">
        <v>43870</v>
      </c>
      <c r="B962" s="4" t="s">
        <v>2223</v>
      </c>
      <c r="C962" s="4" t="s">
        <v>2358</v>
      </c>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5">
        <v>43839</v>
      </c>
      <c r="B963" s="4" t="s">
        <v>2359</v>
      </c>
      <c r="C963" s="4" t="s">
        <v>2324</v>
      </c>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1" t="s">
        <v>2360</v>
      </c>
      <c r="B964" s="4" t="s">
        <v>2361</v>
      </c>
      <c r="C964" s="4" t="s">
        <v>2362</v>
      </c>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1" t="s">
        <v>2363</v>
      </c>
      <c r="B965" s="4" t="s">
        <v>2364</v>
      </c>
      <c r="C965" s="4" t="s">
        <v>2365</v>
      </c>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1" t="s">
        <v>2366</v>
      </c>
      <c r="B966" s="4" t="s">
        <v>2367</v>
      </c>
      <c r="C966" s="4" t="s">
        <v>2368</v>
      </c>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1" t="s">
        <v>2369</v>
      </c>
      <c r="B967" s="4" t="s">
        <v>2370</v>
      </c>
      <c r="C967" s="4" t="s">
        <v>2371</v>
      </c>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1" t="s">
        <v>2372</v>
      </c>
      <c r="B968" s="4" t="s">
        <v>2373</v>
      </c>
      <c r="C968" s="4" t="s">
        <v>2374</v>
      </c>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1" t="s">
        <v>2375</v>
      </c>
      <c r="B969" s="4" t="s">
        <v>2376</v>
      </c>
      <c r="C969" s="4" t="s">
        <v>2377</v>
      </c>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1" t="s">
        <v>2378</v>
      </c>
      <c r="B970" s="4" t="s">
        <v>2379</v>
      </c>
      <c r="C970" s="4" t="s">
        <v>2380</v>
      </c>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1" t="s">
        <v>2381</v>
      </c>
      <c r="B971" s="4" t="s">
        <v>2382</v>
      </c>
      <c r="C971" s="4" t="s">
        <v>2383</v>
      </c>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1" t="s">
        <v>2384</v>
      </c>
      <c r="B972" s="4" t="s">
        <v>2385</v>
      </c>
      <c r="C972" s="4" t="s">
        <v>2386</v>
      </c>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1" t="s">
        <v>2387</v>
      </c>
      <c r="B973" s="4" t="s">
        <v>135</v>
      </c>
      <c r="C973" s="4" t="s">
        <v>2388</v>
      </c>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1" t="s">
        <v>2389</v>
      </c>
      <c r="B974" s="4" t="s">
        <v>2390</v>
      </c>
      <c r="C974" s="4" t="s">
        <v>1290</v>
      </c>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1" t="s">
        <v>2391</v>
      </c>
      <c r="B975" s="4" t="s">
        <v>2392</v>
      </c>
      <c r="C975" s="4" t="s">
        <v>2393</v>
      </c>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1" t="s">
        <v>2394</v>
      </c>
      <c r="B976" s="4" t="s">
        <v>2373</v>
      </c>
      <c r="C976" s="4" t="s">
        <v>2395</v>
      </c>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5">
        <v>44173</v>
      </c>
      <c r="B977" s="4" t="s">
        <v>2396</v>
      </c>
      <c r="C977" s="4" t="s">
        <v>2397</v>
      </c>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5">
        <v>44143</v>
      </c>
      <c r="B978" s="4" t="s">
        <v>2398</v>
      </c>
      <c r="C978" s="4" t="s">
        <v>2399</v>
      </c>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5">
        <v>44112</v>
      </c>
      <c r="B979" s="4" t="s">
        <v>2400</v>
      </c>
      <c r="C979" s="4" t="s">
        <v>2401</v>
      </c>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5">
        <v>44020</v>
      </c>
      <c r="B980" s="4" t="s">
        <v>2402</v>
      </c>
      <c r="C980" s="4" t="s">
        <v>2403</v>
      </c>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5">
        <v>43990</v>
      </c>
      <c r="B981" s="4" t="s">
        <v>2404</v>
      </c>
      <c r="C981" s="4" t="s">
        <v>2405</v>
      </c>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5">
        <v>43959</v>
      </c>
      <c r="B982" s="4" t="s">
        <v>2406</v>
      </c>
      <c r="C982" s="4" t="s">
        <v>2407</v>
      </c>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5">
        <v>43929</v>
      </c>
      <c r="B983" s="4" t="s">
        <v>2408</v>
      </c>
      <c r="C983" s="4" t="s">
        <v>2409</v>
      </c>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5">
        <v>43898</v>
      </c>
      <c r="B984" s="4" t="s">
        <v>2410</v>
      </c>
      <c r="C984" s="4" t="s">
        <v>2411</v>
      </c>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1" t="s">
        <v>2412</v>
      </c>
      <c r="B985" s="4" t="s">
        <v>2413</v>
      </c>
      <c r="C985" s="4" t="s">
        <v>2414</v>
      </c>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1" t="s">
        <v>2415</v>
      </c>
      <c r="B986" s="4" t="s">
        <v>2416</v>
      </c>
      <c r="C986" s="4" t="s">
        <v>2417</v>
      </c>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1" t="s">
        <v>2418</v>
      </c>
      <c r="B987" s="4" t="s">
        <v>2419</v>
      </c>
      <c r="C987" s="4" t="s">
        <v>2420</v>
      </c>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1" t="s">
        <v>2421</v>
      </c>
      <c r="B988" s="4" t="s">
        <v>2422</v>
      </c>
      <c r="C988" s="4" t="s">
        <v>2423</v>
      </c>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1" t="s">
        <v>2424</v>
      </c>
      <c r="B989" s="4" t="s">
        <v>138</v>
      </c>
      <c r="C989" s="4" t="s">
        <v>2425</v>
      </c>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1" t="s">
        <v>2426</v>
      </c>
      <c r="B990" s="4" t="s">
        <v>1277</v>
      </c>
      <c r="C990" s="4" t="s">
        <v>2427</v>
      </c>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1" t="s">
        <v>2428</v>
      </c>
      <c r="B991" s="4" t="s">
        <v>2429</v>
      </c>
      <c r="C991" s="4" t="s">
        <v>2430</v>
      </c>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1" t="s">
        <v>2431</v>
      </c>
      <c r="B992" s="4" t="s">
        <v>104</v>
      </c>
      <c r="C992" s="4" t="s">
        <v>2432</v>
      </c>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1" t="s">
        <v>2433</v>
      </c>
      <c r="B993" s="4" t="s">
        <v>2434</v>
      </c>
      <c r="C993" s="4" t="s">
        <v>2435</v>
      </c>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1" t="s">
        <v>2436</v>
      </c>
      <c r="B994" s="4" t="s">
        <v>2437</v>
      </c>
      <c r="C994" s="4" t="s">
        <v>2438</v>
      </c>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1" t="s">
        <v>2439</v>
      </c>
      <c r="B995" s="4" t="s">
        <v>2440</v>
      </c>
      <c r="C995" s="4" t="s">
        <v>2441</v>
      </c>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1" t="s">
        <v>2442</v>
      </c>
      <c r="B996" s="4" t="s">
        <v>2443</v>
      </c>
      <c r="C996" s="4" t="s">
        <v>2444</v>
      </c>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1" t="s">
        <v>2445</v>
      </c>
      <c r="B997" s="4" t="s">
        <v>2446</v>
      </c>
      <c r="C997" s="4" t="s">
        <v>2447</v>
      </c>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1" t="s">
        <v>2448</v>
      </c>
      <c r="B998" s="4" t="s">
        <v>2449</v>
      </c>
      <c r="C998" s="4" t="s">
        <v>2450</v>
      </c>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1" t="s">
        <v>2451</v>
      </c>
      <c r="B999" s="4" t="s">
        <v>2452</v>
      </c>
      <c r="C999" s="4" t="s">
        <v>2453</v>
      </c>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5">
        <v>44111</v>
      </c>
      <c r="B1000" s="4" t="s">
        <v>92</v>
      </c>
      <c r="C1000" s="4" t="s">
        <v>2454</v>
      </c>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5">
        <v>44081</v>
      </c>
      <c r="B1001" s="4" t="s">
        <v>2455</v>
      </c>
      <c r="C1001" s="4" t="s">
        <v>2456</v>
      </c>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5">
        <v>44050</v>
      </c>
      <c r="B1002" s="4" t="s">
        <v>2457</v>
      </c>
      <c r="C1002" s="4" t="s">
        <v>2458</v>
      </c>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c r="A1003" s="5">
        <v>44019</v>
      </c>
      <c r="B1003" s="4" t="s">
        <v>1011</v>
      </c>
      <c r="C1003" s="4" t="s">
        <v>1364</v>
      </c>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c r="A1004" s="5">
        <v>43989</v>
      </c>
      <c r="B1004" s="4" t="s">
        <v>2459</v>
      </c>
      <c r="C1004" s="4" t="s">
        <v>2460</v>
      </c>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c r="A1005" s="5">
        <v>43868</v>
      </c>
      <c r="B1005" s="4" t="s">
        <v>2461</v>
      </c>
      <c r="C1005" s="4" t="s">
        <v>2462</v>
      </c>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c r="A1006" s="5">
        <v>43837</v>
      </c>
      <c r="B1006" s="4" t="s">
        <v>2463</v>
      </c>
      <c r="C1006" s="4" t="s">
        <v>2464</v>
      </c>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c r="A1007" s="1" t="s">
        <v>2465</v>
      </c>
      <c r="B1007" s="4" t="s">
        <v>2466</v>
      </c>
      <c r="C1007" s="4" t="s">
        <v>2467</v>
      </c>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c r="A1008" s="1" t="s">
        <v>2468</v>
      </c>
      <c r="B1008" s="4" t="s">
        <v>2469</v>
      </c>
      <c r="C1008" s="4" t="s">
        <v>2470</v>
      </c>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c r="A1009" s="1" t="s">
        <v>2471</v>
      </c>
      <c r="B1009" s="4" t="s">
        <v>2472</v>
      </c>
      <c r="C1009" s="4" t="s">
        <v>2473</v>
      </c>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c r="A1010" s="1" t="s">
        <v>2474</v>
      </c>
      <c r="B1010" s="4" t="s">
        <v>2475</v>
      </c>
      <c r="C1010" s="4" t="s">
        <v>2476</v>
      </c>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c r="A1011" s="1" t="s">
        <v>2477</v>
      </c>
      <c r="B1011" s="4" t="s">
        <v>2478</v>
      </c>
      <c r="C1011" s="4" t="s">
        <v>1341</v>
      </c>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c r="A1012" s="1" t="s">
        <v>2479</v>
      </c>
      <c r="B1012" s="4" t="s">
        <v>2480</v>
      </c>
      <c r="C1012" s="4" t="s">
        <v>2481</v>
      </c>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c r="A1013" s="1" t="s">
        <v>2482</v>
      </c>
      <c r="B1013" s="4" t="s">
        <v>2483</v>
      </c>
      <c r="C1013" s="4" t="s">
        <v>2484</v>
      </c>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c r="A1014" s="1" t="s">
        <v>2485</v>
      </c>
      <c r="B1014" s="4" t="s">
        <v>2486</v>
      </c>
      <c r="C1014" s="4" t="s">
        <v>2487</v>
      </c>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c r="A1015" s="1" t="s">
        <v>2488</v>
      </c>
      <c r="B1015" s="4" t="s">
        <v>2489</v>
      </c>
      <c r="C1015" s="4" t="s">
        <v>2490</v>
      </c>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c r="A1016" s="1" t="s">
        <v>2491</v>
      </c>
      <c r="B1016" s="4" t="s">
        <v>2492</v>
      </c>
      <c r="C1016" s="4" t="s">
        <v>2493</v>
      </c>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c r="A1017" s="1" t="s">
        <v>2494</v>
      </c>
      <c r="B1017" s="4" t="s">
        <v>2495</v>
      </c>
      <c r="C1017" s="4" t="s">
        <v>2496</v>
      </c>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c r="A1018" s="1" t="s">
        <v>2497</v>
      </c>
      <c r="B1018" s="4" t="s">
        <v>2498</v>
      </c>
      <c r="C1018" s="4" t="s">
        <v>2499</v>
      </c>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c r="A1019" s="5">
        <v>44171</v>
      </c>
      <c r="B1019" s="4" t="s">
        <v>2500</v>
      </c>
      <c r="C1019" s="4" t="s">
        <v>2501</v>
      </c>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c r="A1020" s="5">
        <v>44141</v>
      </c>
      <c r="B1020" s="4" t="s">
        <v>2502</v>
      </c>
      <c r="C1020" s="4" t="s">
        <v>2503</v>
      </c>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c r="A1021" s="5">
        <v>44110</v>
      </c>
      <c r="B1021" s="4" t="s">
        <v>1508</v>
      </c>
      <c r="C1021" s="4" t="s">
        <v>2504</v>
      </c>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c r="A1022" s="5">
        <v>44080</v>
      </c>
      <c r="B1022" s="4" t="s">
        <v>2505</v>
      </c>
      <c r="C1022" s="4" t="s">
        <v>2506</v>
      </c>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c r="A1023" s="5">
        <v>44049</v>
      </c>
      <c r="B1023" s="4" t="s">
        <v>2507</v>
      </c>
      <c r="C1023" s="4" t="s">
        <v>2508</v>
      </c>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c r="A1024" s="5">
        <v>43957</v>
      </c>
      <c r="B1024" s="4" t="s">
        <v>1650</v>
      </c>
      <c r="C1024" s="4" t="s">
        <v>2509</v>
      </c>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c r="A1025" s="5">
        <v>43927</v>
      </c>
      <c r="B1025" s="4" t="s">
        <v>2510</v>
      </c>
      <c r="C1025" s="4" t="s">
        <v>2511</v>
      </c>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c r="A1026" s="5">
        <v>43896</v>
      </c>
      <c r="B1026" s="4" t="s">
        <v>2512</v>
      </c>
      <c r="C1026" s="4" t="s">
        <v>2513</v>
      </c>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c r="A1027" s="5">
        <v>43867</v>
      </c>
      <c r="B1027" s="4" t="s">
        <v>2514</v>
      </c>
      <c r="C1027" s="4" t="s">
        <v>2515</v>
      </c>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c r="A1028" s="5">
        <v>43836</v>
      </c>
      <c r="B1028" s="4" t="s">
        <v>2516</v>
      </c>
      <c r="C1028" s="4" t="s">
        <v>2517</v>
      </c>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c r="A1029" s="1" t="s">
        <v>2518</v>
      </c>
      <c r="B1029" s="4" t="s">
        <v>2519</v>
      </c>
      <c r="C1029" s="4" t="s">
        <v>2520</v>
      </c>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c r="A1030" s="1" t="s">
        <v>2521</v>
      </c>
      <c r="B1030" s="4" t="s">
        <v>2522</v>
      </c>
      <c r="C1030" s="4" t="s">
        <v>2523</v>
      </c>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c r="A1031" s="1" t="s">
        <v>2524</v>
      </c>
      <c r="B1031" s="4" t="s">
        <v>2525</v>
      </c>
      <c r="C1031" s="4" t="s">
        <v>2526</v>
      </c>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c r="A1032" s="1" t="s">
        <v>2527</v>
      </c>
      <c r="B1032" s="4" t="s">
        <v>2528</v>
      </c>
      <c r="C1032" s="4" t="s">
        <v>2529</v>
      </c>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c r="A1033" s="1" t="s">
        <v>2530</v>
      </c>
      <c r="B1033" s="4" t="s">
        <v>2531</v>
      </c>
      <c r="C1033" s="4" t="s">
        <v>2532</v>
      </c>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c r="A1034" s="1" t="s">
        <v>2533</v>
      </c>
      <c r="B1034" s="4" t="s">
        <v>2534</v>
      </c>
      <c r="C1034" s="4" t="s">
        <v>2535</v>
      </c>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c r="A1035" s="1" t="s">
        <v>2536</v>
      </c>
      <c r="B1035" s="4" t="s">
        <v>2537</v>
      </c>
      <c r="C1035" s="4" t="s">
        <v>2538</v>
      </c>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c r="A1036" s="1" t="s">
        <v>2539</v>
      </c>
      <c r="B1036" s="4" t="s">
        <v>2540</v>
      </c>
      <c r="C1036" s="4" t="s">
        <v>2541</v>
      </c>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c r="A1037" s="1" t="s">
        <v>2542</v>
      </c>
      <c r="B1037" s="4" t="s">
        <v>2543</v>
      </c>
      <c r="C1037" s="4" t="s">
        <v>2544</v>
      </c>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c r="A1038" s="1" t="s">
        <v>2545</v>
      </c>
      <c r="B1038" s="4" t="s">
        <v>2546</v>
      </c>
      <c r="C1038" s="4" t="s">
        <v>2547</v>
      </c>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c r="A1039" s="1" t="s">
        <v>2548</v>
      </c>
      <c r="B1039" s="4" t="s">
        <v>2549</v>
      </c>
      <c r="C1039" s="4" t="s">
        <v>2550</v>
      </c>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c r="A1040" s="1" t="s">
        <v>2551</v>
      </c>
      <c r="B1040" s="4" t="s">
        <v>2552</v>
      </c>
      <c r="C1040" s="4" t="s">
        <v>2553</v>
      </c>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c r="A1041" s="5">
        <v>44170</v>
      </c>
      <c r="B1041" s="4" t="s">
        <v>2554</v>
      </c>
      <c r="C1041" s="4" t="s">
        <v>2555</v>
      </c>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c r="A1042" s="5">
        <v>44140</v>
      </c>
      <c r="B1042" s="4" t="s">
        <v>2556</v>
      </c>
      <c r="C1042" s="4" t="s">
        <v>2557</v>
      </c>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c r="A1043" s="5">
        <v>44048</v>
      </c>
      <c r="B1043" s="4" t="s">
        <v>1124</v>
      </c>
      <c r="C1043" s="4" t="s">
        <v>2558</v>
      </c>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c r="A1044" s="5">
        <v>44017</v>
      </c>
      <c r="B1044" s="4" t="s">
        <v>2559</v>
      </c>
      <c r="C1044" s="4" t="s">
        <v>2560</v>
      </c>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c r="A1045" s="5">
        <v>43987</v>
      </c>
      <c r="B1045" s="4" t="s">
        <v>2561</v>
      </c>
      <c r="C1045" s="4" t="s">
        <v>2562</v>
      </c>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c r="A1046" s="5">
        <v>43956</v>
      </c>
      <c r="B1046" s="4" t="s">
        <v>2563</v>
      </c>
      <c r="C1046" s="4" t="s">
        <v>2564</v>
      </c>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c r="A1047" s="5">
        <v>43926</v>
      </c>
      <c r="B1047" s="4" t="s">
        <v>2565</v>
      </c>
      <c r="C1047" s="4" t="s">
        <v>2566</v>
      </c>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c r="A1048" s="5">
        <v>43835</v>
      </c>
      <c r="B1048" s="4" t="s">
        <v>2567</v>
      </c>
      <c r="C1048" s="4" t="s">
        <v>2568</v>
      </c>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spans="1:26">
      <c r="A1049" s="1" t="s">
        <v>2569</v>
      </c>
      <c r="B1049" s="4" t="s">
        <v>2570</v>
      </c>
      <c r="C1049" s="4" t="s">
        <v>2571</v>
      </c>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c r="A1050" s="1" t="s">
        <v>2572</v>
      </c>
      <c r="B1050" s="4" t="s">
        <v>2534</v>
      </c>
      <c r="C1050" s="4" t="s">
        <v>2573</v>
      </c>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spans="1:26">
      <c r="A1051" s="1" t="s">
        <v>2574</v>
      </c>
      <c r="B1051" s="4" t="s">
        <v>2575</v>
      </c>
      <c r="C1051" s="4" t="s">
        <v>2576</v>
      </c>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spans="1:26">
      <c r="A1052" s="1" t="s">
        <v>2577</v>
      </c>
      <c r="B1052" s="4" t="s">
        <v>2578</v>
      </c>
      <c r="C1052" s="4" t="s">
        <v>2579</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spans="1:26">
      <c r="A1053" s="1" t="s">
        <v>2580</v>
      </c>
      <c r="B1053" s="4" t="s">
        <v>2581</v>
      </c>
      <c r="C1053" s="4" t="s">
        <v>2582</v>
      </c>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1:26">
      <c r="A1054" s="1" t="s">
        <v>2583</v>
      </c>
      <c r="B1054" s="4" t="s">
        <v>2584</v>
      </c>
      <c r="C1054" s="4" t="s">
        <v>2585</v>
      </c>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spans="1:26">
      <c r="A1055" s="1" t="s">
        <v>2586</v>
      </c>
      <c r="B1055" s="4" t="s">
        <v>2407</v>
      </c>
      <c r="C1055" s="4" t="s">
        <v>2587</v>
      </c>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c r="A1056" s="1" t="s">
        <v>2588</v>
      </c>
      <c r="B1056" s="4" t="s">
        <v>2589</v>
      </c>
      <c r="C1056" s="4" t="s">
        <v>2590</v>
      </c>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c r="A1057" s="1" t="s">
        <v>2591</v>
      </c>
      <c r="B1057" s="4" t="s">
        <v>2592</v>
      </c>
      <c r="C1057" s="4" t="s">
        <v>2593</v>
      </c>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spans="1:26">
      <c r="A1058" s="1" t="s">
        <v>2594</v>
      </c>
      <c r="B1058" s="4" t="s">
        <v>2595</v>
      </c>
      <c r="C1058" s="4" t="s">
        <v>2596</v>
      </c>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spans="1:26">
      <c r="A1059" s="1" t="s">
        <v>2597</v>
      </c>
      <c r="B1059" s="4" t="s">
        <v>2598</v>
      </c>
      <c r="C1059" s="4" t="s">
        <v>2599</v>
      </c>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spans="1:26">
      <c r="A1060" s="1" t="s">
        <v>2600</v>
      </c>
      <c r="B1060" s="4" t="s">
        <v>2601</v>
      </c>
      <c r="C1060" s="4" t="s">
        <v>2602</v>
      </c>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spans="1:26">
      <c r="A1061" s="1" t="s">
        <v>2603</v>
      </c>
      <c r="B1061" s="4" t="s">
        <v>2604</v>
      </c>
      <c r="C1061" s="4" t="s">
        <v>2605</v>
      </c>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spans="1:26">
      <c r="A1062" s="1" t="s">
        <v>2606</v>
      </c>
      <c r="B1062" s="4" t="s">
        <v>2607</v>
      </c>
      <c r="C1062" s="4" t="s">
        <v>2608</v>
      </c>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spans="1:26">
      <c r="A1063" s="5">
        <v>44078</v>
      </c>
      <c r="B1063" s="4" t="s">
        <v>2609</v>
      </c>
      <c r="C1063" s="4" t="s">
        <v>2610</v>
      </c>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spans="1:26">
      <c r="A1064" s="5">
        <v>44047</v>
      </c>
      <c r="B1064" s="4" t="s">
        <v>2611</v>
      </c>
      <c r="C1064" s="4" t="s">
        <v>2612</v>
      </c>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spans="1:26">
      <c r="A1065" s="5">
        <v>44016</v>
      </c>
      <c r="B1065" s="4" t="s">
        <v>2613</v>
      </c>
      <c r="C1065" s="4" t="s">
        <v>2614</v>
      </c>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spans="1:26">
      <c r="A1066" s="5">
        <v>43986</v>
      </c>
      <c r="B1066" s="4" t="s">
        <v>2615</v>
      </c>
      <c r="C1066" s="4" t="s">
        <v>2616</v>
      </c>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spans="1:26">
      <c r="A1067" s="5">
        <v>43894</v>
      </c>
      <c r="B1067" s="4" t="s">
        <v>2617</v>
      </c>
      <c r="C1067" s="4" t="s">
        <v>2618</v>
      </c>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spans="1:26">
      <c r="A1068" s="5">
        <v>43865</v>
      </c>
      <c r="B1068" s="4" t="s">
        <v>2619</v>
      </c>
      <c r="C1068" s="4" t="s">
        <v>2620</v>
      </c>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spans="1:26">
      <c r="A1069" s="5">
        <v>43834</v>
      </c>
      <c r="B1069" s="4" t="s">
        <v>2621</v>
      </c>
      <c r="C1069" s="4" t="s">
        <v>2622</v>
      </c>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spans="1:26">
      <c r="A1070" s="1" t="s">
        <v>2623</v>
      </c>
      <c r="B1070" s="4" t="s">
        <v>2624</v>
      </c>
      <c r="C1070" s="4" t="s">
        <v>2625</v>
      </c>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spans="1:26">
      <c r="A1071" s="1" t="s">
        <v>2626</v>
      </c>
      <c r="B1071" s="4" t="s">
        <v>2627</v>
      </c>
      <c r="C1071" s="4" t="s">
        <v>2628</v>
      </c>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spans="1:26">
      <c r="A1072" s="1" t="s">
        <v>2629</v>
      </c>
      <c r="B1072" s="4" t="s">
        <v>2630</v>
      </c>
      <c r="C1072" s="4" t="s">
        <v>2631</v>
      </c>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spans="1:26">
      <c r="A1073" s="1" t="s">
        <v>2632</v>
      </c>
      <c r="B1073" s="4" t="s">
        <v>2633</v>
      </c>
      <c r="C1073" s="4" t="s">
        <v>2634</v>
      </c>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spans="1:26">
      <c r="A1074" s="1" t="s">
        <v>2635</v>
      </c>
      <c r="B1074" s="4" t="s">
        <v>2636</v>
      </c>
      <c r="C1074" s="4" t="s">
        <v>2637</v>
      </c>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spans="1:26">
      <c r="A1075" s="1" t="s">
        <v>2638</v>
      </c>
      <c r="B1075" s="4" t="s">
        <v>2639</v>
      </c>
      <c r="C1075" s="4" t="s">
        <v>2640</v>
      </c>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spans="1:26">
      <c r="A1076" s="1" t="s">
        <v>2641</v>
      </c>
      <c r="B1076" s="4" t="s">
        <v>2642</v>
      </c>
      <c r="C1076" s="4" t="s">
        <v>2643</v>
      </c>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spans="1:26">
      <c r="A1077" s="1" t="s">
        <v>2644</v>
      </c>
      <c r="B1077" s="4" t="s">
        <v>2645</v>
      </c>
      <c r="C1077" s="4" t="s">
        <v>2646</v>
      </c>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spans="1:26">
      <c r="A1078" s="1" t="s">
        <v>2647</v>
      </c>
      <c r="B1078" s="4" t="s">
        <v>2648</v>
      </c>
      <c r="C1078" s="4" t="s">
        <v>2649</v>
      </c>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spans="1:26">
      <c r="A1079" s="1" t="s">
        <v>2650</v>
      </c>
      <c r="B1079" s="4" t="s">
        <v>2651</v>
      </c>
      <c r="C1079" s="4" t="s">
        <v>2652</v>
      </c>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spans="1:26">
      <c r="A1080" s="1" t="s">
        <v>2653</v>
      </c>
      <c r="B1080" s="4" t="s">
        <v>2654</v>
      </c>
      <c r="C1080" s="4" t="s">
        <v>2655</v>
      </c>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spans="1:26">
      <c r="A1081" s="1" t="s">
        <v>2656</v>
      </c>
      <c r="B1081" s="4" t="s">
        <v>2657</v>
      </c>
      <c r="C1081" s="4" t="s">
        <v>2658</v>
      </c>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spans="1:26">
      <c r="A1082" s="1" t="s">
        <v>2659</v>
      </c>
      <c r="B1082" s="4" t="s">
        <v>2660</v>
      </c>
      <c r="C1082" s="4" t="s">
        <v>2661</v>
      </c>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spans="1:26">
      <c r="A1083" s="5">
        <v>44168</v>
      </c>
      <c r="B1083" s="4" t="s">
        <v>2662</v>
      </c>
      <c r="C1083" s="4" t="s">
        <v>2663</v>
      </c>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spans="1:26">
      <c r="A1084" s="5">
        <v>44138</v>
      </c>
      <c r="B1084" s="4" t="s">
        <v>2664</v>
      </c>
      <c r="C1084" s="4" t="s">
        <v>2665</v>
      </c>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spans="1:26">
      <c r="A1085" s="5">
        <v>44107</v>
      </c>
      <c r="B1085" s="4" t="s">
        <v>2666</v>
      </c>
      <c r="C1085" s="4" t="s">
        <v>2667</v>
      </c>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spans="1:26">
      <c r="A1086" s="5">
        <v>44077</v>
      </c>
      <c r="B1086" s="4" t="s">
        <v>2668</v>
      </c>
      <c r="C1086" s="4" t="s">
        <v>2669</v>
      </c>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spans="1:26">
      <c r="A1087" s="5">
        <v>43985</v>
      </c>
      <c r="B1087" s="4" t="s">
        <v>2670</v>
      </c>
      <c r="C1087" s="4" t="s">
        <v>2671</v>
      </c>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spans="1:26">
      <c r="A1088" s="5">
        <v>43954</v>
      </c>
      <c r="B1088" s="4" t="s">
        <v>2672</v>
      </c>
      <c r="C1088" s="4" t="s">
        <v>2673</v>
      </c>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spans="1:26">
      <c r="A1089" s="5">
        <v>43924</v>
      </c>
      <c r="B1089" s="4" t="s">
        <v>2674</v>
      </c>
      <c r="C1089" s="4" t="s">
        <v>2612</v>
      </c>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spans="1:26">
      <c r="A1090" s="5">
        <v>43893</v>
      </c>
      <c r="B1090" s="4" t="s">
        <v>2675</v>
      </c>
      <c r="C1090" s="4" t="s">
        <v>2676</v>
      </c>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spans="1:26">
      <c r="A1091" s="5">
        <v>43864</v>
      </c>
      <c r="B1091" s="4" t="s">
        <v>2677</v>
      </c>
      <c r="C1091" s="4" t="s">
        <v>2678</v>
      </c>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spans="1:26">
      <c r="A1092" s="1" t="s">
        <v>2679</v>
      </c>
      <c r="B1092" s="4" t="s">
        <v>2680</v>
      </c>
      <c r="C1092" s="4" t="s">
        <v>2681</v>
      </c>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spans="1:26">
      <c r="A1093" s="1" t="s">
        <v>2682</v>
      </c>
      <c r="B1093" s="4" t="s">
        <v>2683</v>
      </c>
      <c r="C1093" s="4" t="s">
        <v>2619</v>
      </c>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spans="1:26">
      <c r="A1094" s="1" t="s">
        <v>2684</v>
      </c>
      <c r="B1094" s="4" t="s">
        <v>2685</v>
      </c>
      <c r="C1094" s="4" t="s">
        <v>2686</v>
      </c>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spans="1:26">
      <c r="A1095" s="1" t="s">
        <v>2687</v>
      </c>
      <c r="B1095" s="4" t="s">
        <v>2688</v>
      </c>
      <c r="C1095" s="4" t="s">
        <v>2689</v>
      </c>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spans="1:26">
      <c r="A1096" s="1" t="s">
        <v>2690</v>
      </c>
      <c r="B1096" s="4" t="s">
        <v>2691</v>
      </c>
      <c r="C1096" s="4" t="s">
        <v>2692</v>
      </c>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spans="1:26">
      <c r="A1097" s="1" t="s">
        <v>2693</v>
      </c>
      <c r="B1097" s="4" t="s">
        <v>2694</v>
      </c>
      <c r="C1097" s="4" t="s">
        <v>2695</v>
      </c>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spans="1:26">
      <c r="A1098" s="1" t="s">
        <v>2696</v>
      </c>
      <c r="B1098" s="4" t="s">
        <v>2697</v>
      </c>
      <c r="C1098" s="4" t="s">
        <v>2698</v>
      </c>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spans="1:26">
      <c r="A1099" s="1" t="s">
        <v>2699</v>
      </c>
      <c r="B1099" s="4" t="s">
        <v>2700</v>
      </c>
      <c r="C1099" s="4" t="s">
        <v>2701</v>
      </c>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spans="1:26">
      <c r="A1100" s="1" t="s">
        <v>2702</v>
      </c>
      <c r="B1100" s="4" t="s">
        <v>2703</v>
      </c>
      <c r="C1100" s="4" t="s">
        <v>2704</v>
      </c>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spans="1:26">
      <c r="A1101" s="1" t="s">
        <v>2705</v>
      </c>
      <c r="B1101" s="4" t="s">
        <v>2706</v>
      </c>
      <c r="C1101" s="4" t="s">
        <v>2707</v>
      </c>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spans="1:26">
      <c r="A1102" s="1" t="s">
        <v>2708</v>
      </c>
      <c r="B1102" s="4" t="s">
        <v>2709</v>
      </c>
      <c r="C1102" s="4" t="s">
        <v>2710</v>
      </c>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spans="1:26">
      <c r="A1103" s="5">
        <v>44167</v>
      </c>
      <c r="B1103" s="4" t="s">
        <v>2711</v>
      </c>
      <c r="C1103" s="4" t="s">
        <v>2712</v>
      </c>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spans="1:26">
      <c r="A1104" s="5">
        <v>44137</v>
      </c>
      <c r="B1104" s="4" t="s">
        <v>2713</v>
      </c>
      <c r="C1104" s="4" t="s">
        <v>2714</v>
      </c>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spans="1:26">
      <c r="A1105" s="5">
        <v>44106</v>
      </c>
      <c r="B1105" s="4" t="s">
        <v>2715</v>
      </c>
      <c r="C1105" s="4" t="s">
        <v>2716</v>
      </c>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spans="1:26">
      <c r="A1106" s="5">
        <v>44014</v>
      </c>
      <c r="B1106" s="4" t="s">
        <v>105</v>
      </c>
      <c r="C1106" s="4" t="s">
        <v>2567</v>
      </c>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spans="1:26">
      <c r="A1107" s="5">
        <v>43984</v>
      </c>
      <c r="B1107" s="4" t="s">
        <v>2717</v>
      </c>
      <c r="C1107" s="4" t="s">
        <v>2718</v>
      </c>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spans="1:26">
      <c r="A1108" s="5">
        <v>43953</v>
      </c>
      <c r="B1108" s="4" t="s">
        <v>2719</v>
      </c>
      <c r="C1108" s="4" t="s">
        <v>2720</v>
      </c>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spans="1:26">
      <c r="A1109" s="5">
        <v>43923</v>
      </c>
      <c r="B1109" s="4" t="s">
        <v>2721</v>
      </c>
      <c r="C1109" s="4" t="s">
        <v>1113</v>
      </c>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spans="1:26">
      <c r="A1110" s="5">
        <v>43892</v>
      </c>
      <c r="B1110" s="4" t="s">
        <v>2722</v>
      </c>
      <c r="C1110" s="4" t="s">
        <v>2723</v>
      </c>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spans="1:26">
      <c r="A1111" s="1" t="s">
        <v>2724</v>
      </c>
      <c r="B1111" s="4" t="s">
        <v>2725</v>
      </c>
      <c r="C1111" s="4" t="s">
        <v>2726</v>
      </c>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spans="1:26">
      <c r="A1112" s="1" t="s">
        <v>2727</v>
      </c>
      <c r="B1112" s="4" t="s">
        <v>2728</v>
      </c>
      <c r="C1112" s="4" t="s">
        <v>2729</v>
      </c>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spans="1:26">
      <c r="A1113" s="1" t="s">
        <v>2730</v>
      </c>
      <c r="B1113" s="4" t="s">
        <v>2731</v>
      </c>
      <c r="C1113" s="4" t="s">
        <v>2732</v>
      </c>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spans="1:26">
      <c r="A1114" s="1" t="s">
        <v>2733</v>
      </c>
      <c r="B1114" s="4" t="s">
        <v>2734</v>
      </c>
      <c r="C1114" s="4" t="s">
        <v>2735</v>
      </c>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spans="1:26">
      <c r="A1115" s="1" t="s">
        <v>2736</v>
      </c>
      <c r="B1115" s="4" t="s">
        <v>2737</v>
      </c>
      <c r="C1115" s="4" t="s">
        <v>2738</v>
      </c>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spans="1:26">
      <c r="A1116" s="1" t="s">
        <v>2739</v>
      </c>
      <c r="B1116" s="4" t="s">
        <v>2740</v>
      </c>
      <c r="C1116" s="4" t="s">
        <v>2741</v>
      </c>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spans="1:26">
      <c r="A1117" s="1" t="s">
        <v>2742</v>
      </c>
      <c r="B1117" s="4" t="s">
        <v>2743</v>
      </c>
      <c r="C1117" s="4" t="s">
        <v>2744</v>
      </c>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spans="1:26">
      <c r="A1118" s="1" t="s">
        <v>2745</v>
      </c>
      <c r="B1118" s="4" t="s">
        <v>2746</v>
      </c>
      <c r="C1118" s="4" t="s">
        <v>2747</v>
      </c>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spans="1:26">
      <c r="A1119" s="1" t="s">
        <v>2748</v>
      </c>
      <c r="B1119" s="4" t="s">
        <v>2749</v>
      </c>
      <c r="C1119" s="4" t="s">
        <v>2519</v>
      </c>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spans="1:26">
      <c r="A1120" s="1" t="s">
        <v>2750</v>
      </c>
      <c r="B1120" s="4" t="s">
        <v>2751</v>
      </c>
      <c r="C1120" s="4" t="s">
        <v>2752</v>
      </c>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spans="1:26">
      <c r="A1121" s="1" t="s">
        <v>2753</v>
      </c>
      <c r="B1121" s="4" t="s">
        <v>2754</v>
      </c>
      <c r="C1121" s="4" t="s">
        <v>2755</v>
      </c>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spans="1:26">
      <c r="A1122" s="1" t="s">
        <v>2756</v>
      </c>
      <c r="B1122" s="4" t="s">
        <v>2757</v>
      </c>
      <c r="C1122" s="4" t="s">
        <v>2758</v>
      </c>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spans="1:26">
      <c r="A1123" s="1" t="s">
        <v>2759</v>
      </c>
      <c r="B1123" s="4" t="s">
        <v>2760</v>
      </c>
      <c r="C1123" s="4" t="s">
        <v>2761</v>
      </c>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spans="1:26">
      <c r="A1124" s="1" t="s">
        <v>2762</v>
      </c>
      <c r="B1124" s="4" t="s">
        <v>2763</v>
      </c>
      <c r="C1124" s="4" t="s">
        <v>2764</v>
      </c>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spans="1:26">
      <c r="A1125" s="5">
        <v>44105</v>
      </c>
      <c r="B1125" s="4" t="s">
        <v>2765</v>
      </c>
      <c r="C1125" s="4" t="s">
        <v>2766</v>
      </c>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spans="1:26">
      <c r="A1126" s="5">
        <v>44075</v>
      </c>
      <c r="B1126" s="4" t="s">
        <v>2767</v>
      </c>
      <c r="C1126" s="4" t="s">
        <v>1156</v>
      </c>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spans="1:26">
      <c r="A1127" s="5">
        <v>44044</v>
      </c>
      <c r="B1127" s="4" t="s">
        <v>2768</v>
      </c>
      <c r="C1127" s="4" t="s">
        <v>2319</v>
      </c>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spans="1:26">
      <c r="A1128" s="5">
        <v>44013</v>
      </c>
      <c r="B1128" s="4" t="s">
        <v>2769</v>
      </c>
      <c r="C1128" s="4" t="s">
        <v>2770</v>
      </c>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spans="1:26">
      <c r="A1129" s="5">
        <v>43983</v>
      </c>
      <c r="B1129" s="4" t="s">
        <v>2771</v>
      </c>
      <c r="C1129" s="4" t="s">
        <v>2772</v>
      </c>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spans="1:26">
      <c r="A1130" s="5">
        <v>43891</v>
      </c>
      <c r="B1130" s="4" t="s">
        <v>2773</v>
      </c>
      <c r="C1130" s="4" t="s">
        <v>2774</v>
      </c>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spans="1:26">
      <c r="A1131" s="5">
        <v>43862</v>
      </c>
      <c r="B1131" s="4" t="s">
        <v>2775</v>
      </c>
      <c r="C1131" s="4" t="s">
        <v>2776</v>
      </c>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spans="1:26">
      <c r="A1132" s="1" t="s">
        <v>2777</v>
      </c>
      <c r="B1132" s="4" t="s">
        <v>2778</v>
      </c>
      <c r="C1132" s="4" t="s">
        <v>2319</v>
      </c>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spans="1:26">
      <c r="A1133" s="1" t="s">
        <v>2779</v>
      </c>
      <c r="B1133" s="4" t="s">
        <v>2780</v>
      </c>
      <c r="C1133" s="4" t="s">
        <v>2781</v>
      </c>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spans="1:26">
      <c r="A1134" s="1" t="s">
        <v>2782</v>
      </c>
      <c r="B1134" s="4" t="s">
        <v>2783</v>
      </c>
      <c r="C1134" s="4" t="s">
        <v>2784</v>
      </c>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spans="1:26">
      <c r="A1135" s="1" t="s">
        <v>2785</v>
      </c>
      <c r="B1135" s="4" t="s">
        <v>2765</v>
      </c>
      <c r="C1135" s="4" t="s">
        <v>2786</v>
      </c>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spans="1:26">
      <c r="A1136" s="1" t="s">
        <v>2787</v>
      </c>
      <c r="B1136" s="4" t="s">
        <v>2788</v>
      </c>
      <c r="C1136" s="4" t="s">
        <v>2789</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spans="1:26">
      <c r="A1137" s="1" t="s">
        <v>2790</v>
      </c>
      <c r="B1137" s="4" t="s">
        <v>2791</v>
      </c>
      <c r="C1137" s="4" t="s">
        <v>2792</v>
      </c>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spans="1:26">
      <c r="A1138" s="1" t="s">
        <v>2793</v>
      </c>
      <c r="B1138" s="4" t="s">
        <v>2794</v>
      </c>
      <c r="C1138" s="4" t="s">
        <v>2795</v>
      </c>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spans="1:26">
      <c r="A1139" s="1" t="s">
        <v>2796</v>
      </c>
      <c r="B1139" s="4" t="s">
        <v>2797</v>
      </c>
      <c r="C1139" s="4" t="s">
        <v>2798</v>
      </c>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spans="1:26">
      <c r="A1140" s="1" t="s">
        <v>2799</v>
      </c>
      <c r="B1140" s="4" t="s">
        <v>2800</v>
      </c>
      <c r="C1140" s="4" t="s">
        <v>2801</v>
      </c>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spans="1:26">
      <c r="A1141" s="1" t="s">
        <v>2802</v>
      </c>
      <c r="B1141" s="4" t="s">
        <v>2803</v>
      </c>
      <c r="C1141" s="4" t="s">
        <v>2804</v>
      </c>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spans="1:26">
      <c r="A1142" s="1" t="s">
        <v>2805</v>
      </c>
      <c r="B1142" s="4" t="s">
        <v>2803</v>
      </c>
      <c r="C1142" s="4" t="s">
        <v>2806</v>
      </c>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spans="1:26">
      <c r="A1143" s="1" t="s">
        <v>2807</v>
      </c>
      <c r="B1143" s="4" t="s">
        <v>2808</v>
      </c>
      <c r="C1143" s="4" t="s">
        <v>2809</v>
      </c>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spans="1:26">
      <c r="A1144" s="5">
        <v>43811</v>
      </c>
      <c r="B1144" s="4" t="s">
        <v>2810</v>
      </c>
      <c r="C1144" s="4" t="s">
        <v>2811</v>
      </c>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spans="1:26">
      <c r="A1145" s="5">
        <v>43781</v>
      </c>
      <c r="B1145" s="4" t="s">
        <v>2812</v>
      </c>
      <c r="C1145" s="4" t="s">
        <v>2813</v>
      </c>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spans="1:26">
      <c r="A1146" s="5">
        <v>43750</v>
      </c>
      <c r="B1146" s="4" t="s">
        <v>2814</v>
      </c>
      <c r="C1146" s="4" t="s">
        <v>2815</v>
      </c>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spans="1:26">
      <c r="A1147" s="5">
        <v>43720</v>
      </c>
      <c r="B1147" s="4" t="s">
        <v>2816</v>
      </c>
      <c r="C1147" s="4" t="s">
        <v>2817</v>
      </c>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spans="1:26">
      <c r="A1148" s="5">
        <v>43628</v>
      </c>
      <c r="B1148" s="4" t="s">
        <v>2818</v>
      </c>
      <c r="C1148" s="4" t="s">
        <v>2819</v>
      </c>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spans="1:26">
      <c r="A1149" s="5">
        <v>43597</v>
      </c>
      <c r="B1149" s="4" t="s">
        <v>2820</v>
      </c>
      <c r="C1149" s="4" t="s">
        <v>2821</v>
      </c>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spans="1:26">
      <c r="A1150" s="5">
        <v>43567</v>
      </c>
      <c r="B1150" s="4" t="s">
        <v>2822</v>
      </c>
      <c r="C1150" s="4" t="s">
        <v>2823</v>
      </c>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spans="1:26">
      <c r="A1151" s="5">
        <v>43536</v>
      </c>
      <c r="B1151" s="4" t="s">
        <v>2824</v>
      </c>
      <c r="C1151" s="4" t="s">
        <v>2825</v>
      </c>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spans="1:26">
      <c r="A1152" s="5">
        <v>43508</v>
      </c>
      <c r="B1152" s="4" t="s">
        <v>2826</v>
      </c>
      <c r="C1152" s="4" t="s">
        <v>2827</v>
      </c>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spans="1:26">
      <c r="A1153" s="1" t="s">
        <v>2828</v>
      </c>
      <c r="B1153" s="4" t="s">
        <v>2829</v>
      </c>
      <c r="C1153" s="4" t="s">
        <v>2528</v>
      </c>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spans="1:26">
      <c r="A1154" s="1" t="s">
        <v>2830</v>
      </c>
      <c r="B1154" s="4" t="s">
        <v>2831</v>
      </c>
      <c r="C1154" s="4" t="s">
        <v>2832</v>
      </c>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spans="1:26">
      <c r="A1155" s="1" t="s">
        <v>2833</v>
      </c>
      <c r="B1155" s="4" t="s">
        <v>2834</v>
      </c>
      <c r="C1155" s="4" t="s">
        <v>2835</v>
      </c>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spans="1:26">
      <c r="A1156" s="1" t="s">
        <v>2836</v>
      </c>
      <c r="B1156" s="4" t="s">
        <v>2837</v>
      </c>
      <c r="C1156" s="4" t="s">
        <v>2838</v>
      </c>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spans="1:26">
      <c r="A1157" s="1" t="s">
        <v>2839</v>
      </c>
      <c r="B1157" s="4" t="s">
        <v>2840</v>
      </c>
      <c r="C1157" s="4" t="s">
        <v>2841</v>
      </c>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spans="1:26">
      <c r="A1158" s="1" t="s">
        <v>2842</v>
      </c>
      <c r="B1158" s="4" t="s">
        <v>2843</v>
      </c>
      <c r="C1158" s="4" t="s">
        <v>2844</v>
      </c>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spans="1:26">
      <c r="A1159" s="1" t="s">
        <v>2845</v>
      </c>
      <c r="B1159" s="4" t="s">
        <v>2846</v>
      </c>
      <c r="C1159" s="4" t="s">
        <v>2847</v>
      </c>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spans="1:26">
      <c r="A1160" s="1" t="s">
        <v>2848</v>
      </c>
      <c r="B1160" s="4" t="s">
        <v>2849</v>
      </c>
      <c r="C1160" s="4" t="s">
        <v>2850</v>
      </c>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spans="1:26">
      <c r="A1161" s="1" t="s">
        <v>2851</v>
      </c>
      <c r="B1161" s="4" t="s">
        <v>2852</v>
      </c>
      <c r="C1161" s="4" t="s">
        <v>2853</v>
      </c>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spans="1:26">
      <c r="A1162" s="1" t="s">
        <v>2854</v>
      </c>
      <c r="B1162" s="4" t="s">
        <v>2855</v>
      </c>
      <c r="C1162" s="4" t="s">
        <v>2856</v>
      </c>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spans="1:26">
      <c r="A1163" s="1" t="s">
        <v>2857</v>
      </c>
      <c r="B1163" s="4" t="s">
        <v>2858</v>
      </c>
      <c r="C1163" s="4" t="s">
        <v>2859</v>
      </c>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spans="1:26">
      <c r="A1164" s="1" t="s">
        <v>2860</v>
      </c>
      <c r="B1164" s="4" t="s">
        <v>2861</v>
      </c>
      <c r="C1164" s="4" t="s">
        <v>2862</v>
      </c>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spans="1:26">
      <c r="A1165" s="5">
        <v>43810</v>
      </c>
      <c r="B1165" s="4" t="s">
        <v>2863</v>
      </c>
      <c r="C1165" s="4" t="s">
        <v>2864</v>
      </c>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spans="1:26">
      <c r="A1166" s="5">
        <v>43780</v>
      </c>
      <c r="B1166" s="4" t="s">
        <v>2865</v>
      </c>
      <c r="C1166" s="4" t="s">
        <v>2866</v>
      </c>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spans="1:26">
      <c r="A1167" s="5">
        <v>43688</v>
      </c>
      <c r="B1167" s="4" t="s">
        <v>2867</v>
      </c>
      <c r="C1167" s="4" t="s">
        <v>2868</v>
      </c>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spans="1:26">
      <c r="A1168" s="5">
        <v>43657</v>
      </c>
      <c r="B1168" s="4" t="s">
        <v>2869</v>
      </c>
      <c r="C1168" s="4" t="s">
        <v>2870</v>
      </c>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spans="1:26">
      <c r="A1169" s="5">
        <v>43627</v>
      </c>
      <c r="B1169" s="4" t="s">
        <v>2871</v>
      </c>
      <c r="C1169" s="4" t="s">
        <v>2872</v>
      </c>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spans="1:26">
      <c r="A1170" s="5">
        <v>43596</v>
      </c>
      <c r="B1170" s="4" t="s">
        <v>2873</v>
      </c>
      <c r="C1170" s="4" t="s">
        <v>2804</v>
      </c>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spans="1:26">
      <c r="A1171" s="5">
        <v>43566</v>
      </c>
      <c r="B1171" s="4" t="s">
        <v>2874</v>
      </c>
      <c r="C1171" s="4" t="s">
        <v>2875</v>
      </c>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spans="1:26">
      <c r="A1172" s="5">
        <v>43476</v>
      </c>
      <c r="B1172" s="4" t="s">
        <v>2876</v>
      </c>
      <c r="C1172" s="4" t="s">
        <v>2862</v>
      </c>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spans="1:26">
      <c r="A1173" s="1" t="s">
        <v>2877</v>
      </c>
      <c r="B1173" s="4" t="s">
        <v>2878</v>
      </c>
      <c r="C1173" s="4" t="s">
        <v>2879</v>
      </c>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spans="1:26">
      <c r="A1174" s="1" t="s">
        <v>2880</v>
      </c>
      <c r="B1174" s="4" t="s">
        <v>2881</v>
      </c>
      <c r="C1174" s="4" t="s">
        <v>2882</v>
      </c>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spans="1:26">
      <c r="A1175" s="1" t="s">
        <v>2883</v>
      </c>
      <c r="B1175" s="4" t="s">
        <v>2884</v>
      </c>
      <c r="C1175" s="4" t="s">
        <v>2885</v>
      </c>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spans="1:26">
      <c r="A1176" s="1" t="s">
        <v>2886</v>
      </c>
      <c r="B1176" s="4" t="s">
        <v>2887</v>
      </c>
      <c r="C1176" s="4" t="s">
        <v>2825</v>
      </c>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spans="1:26">
      <c r="A1177" s="1" t="s">
        <v>2888</v>
      </c>
      <c r="B1177" s="4" t="s">
        <v>2889</v>
      </c>
      <c r="C1177" s="4" t="s">
        <v>2890</v>
      </c>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spans="1:26">
      <c r="A1178" s="1" t="s">
        <v>2891</v>
      </c>
      <c r="B1178" s="4" t="s">
        <v>2892</v>
      </c>
      <c r="C1178" s="4" t="s">
        <v>2893</v>
      </c>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spans="1:26">
      <c r="A1179" s="1" t="s">
        <v>2894</v>
      </c>
      <c r="B1179" s="4" t="s">
        <v>2895</v>
      </c>
      <c r="C1179" s="4" t="s">
        <v>2896</v>
      </c>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spans="1:26">
      <c r="A1180" s="1" t="s">
        <v>2897</v>
      </c>
      <c r="B1180" s="4" t="s">
        <v>2898</v>
      </c>
      <c r="C1180" s="4" t="s">
        <v>2899</v>
      </c>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spans="1:26">
      <c r="A1181" s="1" t="s">
        <v>2900</v>
      </c>
      <c r="B1181" s="4" t="s">
        <v>2901</v>
      </c>
      <c r="C1181" s="4" t="s">
        <v>1335</v>
      </c>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spans="1:26">
      <c r="A1182" s="1" t="s">
        <v>2902</v>
      </c>
      <c r="B1182" s="4" t="s">
        <v>2903</v>
      </c>
      <c r="C1182" s="4" t="s">
        <v>2904</v>
      </c>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spans="1:26">
      <c r="A1183" s="1" t="s">
        <v>2905</v>
      </c>
      <c r="B1183" s="4" t="s">
        <v>2906</v>
      </c>
      <c r="C1183" s="4" t="s">
        <v>2907</v>
      </c>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spans="1:26">
      <c r="A1184" s="1" t="s">
        <v>2908</v>
      </c>
      <c r="B1184" s="4" t="s">
        <v>2909</v>
      </c>
      <c r="C1184" s="4" t="s">
        <v>2910</v>
      </c>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spans="1:26">
      <c r="A1185" s="1" t="s">
        <v>2911</v>
      </c>
      <c r="B1185" s="4" t="s">
        <v>2912</v>
      </c>
      <c r="C1185" s="4" t="s">
        <v>2913</v>
      </c>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spans="1:26">
      <c r="A1186" s="1" t="s">
        <v>2914</v>
      </c>
      <c r="B1186" s="4" t="s">
        <v>2915</v>
      </c>
      <c r="C1186" s="4" t="s">
        <v>2916</v>
      </c>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spans="1:26">
      <c r="A1187" s="5">
        <v>43779</v>
      </c>
      <c r="B1187" s="4" t="s">
        <v>2917</v>
      </c>
      <c r="C1187" s="4" t="s">
        <v>2918</v>
      </c>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spans="1:26">
      <c r="A1188" s="5">
        <v>43748</v>
      </c>
      <c r="B1188" s="4" t="s">
        <v>2919</v>
      </c>
      <c r="C1188" s="4" t="s">
        <v>2920</v>
      </c>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spans="1:26">
      <c r="A1189" s="5">
        <v>43718</v>
      </c>
      <c r="B1189" s="4" t="s">
        <v>2921</v>
      </c>
      <c r="C1189" s="4" t="s">
        <v>2922</v>
      </c>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spans="1:26">
      <c r="A1190" s="5">
        <v>43687</v>
      </c>
      <c r="B1190" s="4" t="s">
        <v>2923</v>
      </c>
      <c r="C1190" s="4" t="s">
        <v>2924</v>
      </c>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spans="1:26">
      <c r="A1191" s="5">
        <v>43656</v>
      </c>
      <c r="B1191" s="4" t="s">
        <v>2925</v>
      </c>
      <c r="C1191" s="4" t="s">
        <v>2926</v>
      </c>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spans="1:26">
      <c r="A1192" s="5">
        <v>43565</v>
      </c>
      <c r="B1192" s="4" t="s">
        <v>2927</v>
      </c>
      <c r="C1192" s="4" t="s">
        <v>2928</v>
      </c>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spans="1:26">
      <c r="A1193" s="5">
        <v>43534</v>
      </c>
      <c r="B1193" s="4" t="s">
        <v>151</v>
      </c>
      <c r="C1193" s="4" t="s">
        <v>2929</v>
      </c>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spans="1:26">
      <c r="A1194" s="5">
        <v>43506</v>
      </c>
      <c r="B1194" s="4" t="s">
        <v>2930</v>
      </c>
      <c r="C1194" s="4" t="s">
        <v>2931</v>
      </c>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spans="1:26">
      <c r="A1195" s="5">
        <v>43475</v>
      </c>
      <c r="B1195" s="4" t="s">
        <v>2932</v>
      </c>
      <c r="C1195" s="4" t="s">
        <v>2933</v>
      </c>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spans="1:26">
      <c r="A1196" s="1" t="s">
        <v>2934</v>
      </c>
      <c r="B1196" s="4" t="s">
        <v>2935</v>
      </c>
      <c r="C1196" s="4" t="s">
        <v>2936</v>
      </c>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spans="1:26">
      <c r="A1197" s="1" t="s">
        <v>2937</v>
      </c>
      <c r="B1197" s="4" t="s">
        <v>2938</v>
      </c>
      <c r="C1197" s="4" t="s">
        <v>2939</v>
      </c>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spans="1:26">
      <c r="A1198" s="1" t="s">
        <v>2940</v>
      </c>
      <c r="B1198" s="4" t="s">
        <v>2941</v>
      </c>
      <c r="C1198" s="4" t="s">
        <v>2942</v>
      </c>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spans="1:26">
      <c r="A1199" s="1" t="s">
        <v>2943</v>
      </c>
      <c r="B1199" s="4" t="s">
        <v>2944</v>
      </c>
      <c r="C1199" s="4" t="s">
        <v>2945</v>
      </c>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spans="1:26">
      <c r="A1200" s="1" t="s">
        <v>2946</v>
      </c>
      <c r="B1200" s="4" t="s">
        <v>2947</v>
      </c>
      <c r="C1200" s="4" t="s">
        <v>2948</v>
      </c>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spans="1:26">
      <c r="A1201" s="1" t="s">
        <v>2949</v>
      </c>
      <c r="B1201" s="4" t="s">
        <v>2950</v>
      </c>
      <c r="C1201" s="4" t="s">
        <v>2951</v>
      </c>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spans="1:26">
      <c r="A1202" s="1" t="s">
        <v>2952</v>
      </c>
      <c r="B1202" s="4" t="s">
        <v>2953</v>
      </c>
      <c r="C1202" s="4" t="s">
        <v>2954</v>
      </c>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spans="1:26">
      <c r="A1203" s="1" t="s">
        <v>2955</v>
      </c>
      <c r="B1203" s="4" t="s">
        <v>2956</v>
      </c>
      <c r="C1203" s="4" t="s">
        <v>2957</v>
      </c>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spans="1:26">
      <c r="A1204" s="1" t="s">
        <v>2958</v>
      </c>
      <c r="B1204" s="4" t="s">
        <v>2959</v>
      </c>
      <c r="C1204" s="4" t="s">
        <v>2960</v>
      </c>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spans="1:26">
      <c r="A1205" s="1" t="s">
        <v>2961</v>
      </c>
      <c r="B1205" s="4" t="s">
        <v>2962</v>
      </c>
      <c r="C1205" s="4" t="s">
        <v>2692</v>
      </c>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spans="1:26">
      <c r="A1206" s="1" t="s">
        <v>2963</v>
      </c>
      <c r="B1206" s="4" t="s">
        <v>2964</v>
      </c>
      <c r="C1206" s="4" t="s">
        <v>1097</v>
      </c>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spans="1:26">
      <c r="A1207" s="1" t="s">
        <v>2965</v>
      </c>
      <c r="B1207" s="4" t="s">
        <v>2966</v>
      </c>
      <c r="C1207" s="4" t="s">
        <v>2967</v>
      </c>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spans="1:26">
      <c r="A1208" s="5">
        <v>43808</v>
      </c>
      <c r="B1208" s="4" t="s">
        <v>2968</v>
      </c>
      <c r="C1208" s="4" t="s">
        <v>2969</v>
      </c>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spans="1:26">
      <c r="A1209" s="5">
        <v>43778</v>
      </c>
      <c r="B1209" s="4" t="s">
        <v>2970</v>
      </c>
      <c r="C1209" s="4" t="s">
        <v>2971</v>
      </c>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spans="1:26">
      <c r="A1210" s="5">
        <v>43747</v>
      </c>
      <c r="B1210" s="4" t="s">
        <v>2972</v>
      </c>
      <c r="C1210" s="4" t="s">
        <v>2973</v>
      </c>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spans="1:26">
      <c r="A1211" s="5">
        <v>43717</v>
      </c>
      <c r="B1211" s="4" t="s">
        <v>2974</v>
      </c>
      <c r="C1211" s="4" t="s">
        <v>2975</v>
      </c>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spans="1:26">
      <c r="A1212" s="5">
        <v>43625</v>
      </c>
      <c r="B1212" s="4" t="s">
        <v>2976</v>
      </c>
      <c r="C1212" s="4" t="s">
        <v>2977</v>
      </c>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spans="1:26">
      <c r="A1213" s="5">
        <v>43594</v>
      </c>
      <c r="B1213" s="4" t="s">
        <v>2978</v>
      </c>
      <c r="C1213" s="4" t="s">
        <v>2979</v>
      </c>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spans="1:26">
      <c r="A1214" s="5">
        <v>43564</v>
      </c>
      <c r="B1214" s="4" t="s">
        <v>2980</v>
      </c>
      <c r="C1214" s="4" t="s">
        <v>2981</v>
      </c>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spans="1:26">
      <c r="A1215" s="5">
        <v>43533</v>
      </c>
      <c r="B1215" s="4" t="s">
        <v>2982</v>
      </c>
      <c r="C1215" s="4" t="s">
        <v>2983</v>
      </c>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spans="1:26">
      <c r="A1216" s="1" t="s">
        <v>2984</v>
      </c>
      <c r="B1216" s="4" t="s">
        <v>2985</v>
      </c>
      <c r="C1216" s="4" t="s">
        <v>2986</v>
      </c>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spans="1:26">
      <c r="A1217" s="1" t="s">
        <v>2987</v>
      </c>
      <c r="B1217" s="4" t="s">
        <v>2988</v>
      </c>
      <c r="C1217" s="4" t="s">
        <v>2989</v>
      </c>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spans="1:26">
      <c r="A1218" s="1" t="s">
        <v>2990</v>
      </c>
      <c r="B1218" s="4" t="s">
        <v>2991</v>
      </c>
      <c r="C1218" s="4" t="s">
        <v>2992</v>
      </c>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spans="1:26">
      <c r="A1219" s="1" t="s">
        <v>2993</v>
      </c>
      <c r="B1219" s="4" t="s">
        <v>2994</v>
      </c>
      <c r="C1219" s="4" t="s">
        <v>2995</v>
      </c>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spans="1:26">
      <c r="A1220" s="1" t="s">
        <v>2996</v>
      </c>
      <c r="B1220" s="4" t="s">
        <v>2997</v>
      </c>
      <c r="C1220" s="4" t="s">
        <v>2998</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spans="1:26">
      <c r="A1221" s="1" t="s">
        <v>2999</v>
      </c>
      <c r="B1221" s="4" t="s">
        <v>3000</v>
      </c>
      <c r="C1221" s="4" t="s">
        <v>2535</v>
      </c>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spans="1:26">
      <c r="A1222" s="1" t="s">
        <v>3001</v>
      </c>
      <c r="B1222" s="4" t="s">
        <v>3002</v>
      </c>
      <c r="C1222" s="4" t="s">
        <v>3003</v>
      </c>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spans="1:26">
      <c r="A1223" s="1" t="s">
        <v>3004</v>
      </c>
      <c r="B1223" s="4" t="s">
        <v>3005</v>
      </c>
      <c r="C1223" s="4" t="s">
        <v>3006</v>
      </c>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spans="1:26">
      <c r="A1224" s="1" t="s">
        <v>3007</v>
      </c>
      <c r="B1224" s="4" t="s">
        <v>3008</v>
      </c>
      <c r="C1224" s="4" t="s">
        <v>3009</v>
      </c>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spans="1:26">
      <c r="A1225" s="1" t="s">
        <v>3010</v>
      </c>
      <c r="B1225" s="4" t="s">
        <v>3011</v>
      </c>
      <c r="C1225" s="4" t="s">
        <v>3012</v>
      </c>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spans="1:26">
      <c r="A1226" s="1" t="s">
        <v>3013</v>
      </c>
      <c r="B1226" s="4" t="s">
        <v>3014</v>
      </c>
      <c r="C1226" s="4" t="s">
        <v>3015</v>
      </c>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spans="1:26">
      <c r="A1227" s="1" t="s">
        <v>3016</v>
      </c>
      <c r="B1227" s="4" t="s">
        <v>2794</v>
      </c>
      <c r="C1227" s="4" t="s">
        <v>3017</v>
      </c>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spans="1:26">
      <c r="A1228" s="1" t="s">
        <v>3018</v>
      </c>
      <c r="B1228" s="4" t="s">
        <v>3019</v>
      </c>
      <c r="C1228" s="4" t="s">
        <v>3020</v>
      </c>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spans="1:26">
      <c r="A1229" s="1" t="s">
        <v>3021</v>
      </c>
      <c r="B1229" s="4" t="s">
        <v>3022</v>
      </c>
      <c r="C1229" s="4" t="s">
        <v>3023</v>
      </c>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spans="1:26">
      <c r="A1230" s="5">
        <v>43807</v>
      </c>
      <c r="B1230" s="4" t="s">
        <v>3024</v>
      </c>
      <c r="C1230" s="4" t="s">
        <v>3025</v>
      </c>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spans="1:26">
      <c r="A1231" s="5">
        <v>43716</v>
      </c>
      <c r="B1231" s="4" t="s">
        <v>2791</v>
      </c>
      <c r="C1231" s="4" t="s">
        <v>3026</v>
      </c>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spans="1:26">
      <c r="A1232" s="5">
        <v>43685</v>
      </c>
      <c r="B1232" s="4" t="s">
        <v>3027</v>
      </c>
      <c r="C1232" s="4" t="s">
        <v>3028</v>
      </c>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spans="1:26">
      <c r="A1233" s="5">
        <v>43654</v>
      </c>
      <c r="B1233" s="4" t="s">
        <v>3029</v>
      </c>
      <c r="C1233" s="4" t="s">
        <v>3030</v>
      </c>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spans="1:26">
      <c r="A1234" s="5">
        <v>43624</v>
      </c>
      <c r="B1234" s="4" t="s">
        <v>3031</v>
      </c>
      <c r="C1234" s="4" t="s">
        <v>3032</v>
      </c>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spans="1:26">
      <c r="A1235" s="5">
        <v>43593</v>
      </c>
      <c r="B1235" s="4" t="s">
        <v>2901</v>
      </c>
      <c r="C1235" s="4" t="s">
        <v>3033</v>
      </c>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spans="1:26">
      <c r="A1236" s="5">
        <v>43504</v>
      </c>
      <c r="B1236" s="4" t="s">
        <v>3034</v>
      </c>
      <c r="C1236" s="4" t="s">
        <v>3035</v>
      </c>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spans="1:26">
      <c r="A1237" s="5">
        <v>43473</v>
      </c>
      <c r="B1237" s="4" t="s">
        <v>3036</v>
      </c>
      <c r="C1237" s="4" t="s">
        <v>3037</v>
      </c>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spans="1:26">
      <c r="A1238" s="1" t="s">
        <v>3038</v>
      </c>
      <c r="B1238" s="4" t="s">
        <v>3039</v>
      </c>
      <c r="C1238" s="4" t="s">
        <v>3040</v>
      </c>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spans="1:26">
      <c r="A1239" s="1" t="s">
        <v>3041</v>
      </c>
      <c r="B1239" s="4" t="s">
        <v>3042</v>
      </c>
      <c r="C1239" s="4" t="s">
        <v>1369</v>
      </c>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spans="1:26">
      <c r="A1240" s="1" t="s">
        <v>3043</v>
      </c>
      <c r="B1240" s="4" t="s">
        <v>3044</v>
      </c>
      <c r="C1240" s="4" t="s">
        <v>3045</v>
      </c>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spans="1:26">
      <c r="A1241" s="1" t="s">
        <v>3046</v>
      </c>
      <c r="B1241" s="4" t="s">
        <v>101</v>
      </c>
      <c r="C1241" s="4" t="s">
        <v>3047</v>
      </c>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spans="1:26">
      <c r="A1242" s="1" t="s">
        <v>3048</v>
      </c>
      <c r="B1242" s="4" t="s">
        <v>3049</v>
      </c>
      <c r="C1242" s="4" t="s">
        <v>3050</v>
      </c>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row r="1243" spans="1:26">
      <c r="A1243" s="1" t="s">
        <v>3051</v>
      </c>
      <c r="B1243" s="4" t="s">
        <v>3052</v>
      </c>
      <c r="C1243" s="4" t="s">
        <v>3053</v>
      </c>
      <c r="D1243" s="3"/>
      <c r="E1243" s="3"/>
      <c r="F1243" s="3"/>
      <c r="G1243" s="3"/>
      <c r="H1243" s="3"/>
      <c r="I1243" s="3"/>
      <c r="J1243" s="3"/>
      <c r="K1243" s="3"/>
      <c r="L1243" s="3"/>
      <c r="M1243" s="3"/>
      <c r="N1243" s="3"/>
      <c r="O1243" s="3"/>
      <c r="P1243" s="3"/>
      <c r="Q1243" s="3"/>
      <c r="R1243" s="3"/>
      <c r="S1243" s="3"/>
      <c r="T1243" s="3"/>
      <c r="U1243" s="3"/>
      <c r="V1243" s="3"/>
      <c r="W1243" s="3"/>
      <c r="X1243" s="3"/>
      <c r="Y1243" s="3"/>
      <c r="Z1243" s="3"/>
    </row>
    <row r="1244" spans="1:26">
      <c r="A1244" s="1" t="s">
        <v>3054</v>
      </c>
      <c r="B1244" s="4" t="s">
        <v>3055</v>
      </c>
      <c r="C1244" s="4" t="s">
        <v>3056</v>
      </c>
      <c r="D1244" s="3"/>
      <c r="E1244" s="3"/>
      <c r="F1244" s="3"/>
      <c r="G1244" s="3"/>
      <c r="H1244" s="3"/>
      <c r="I1244" s="3"/>
      <c r="J1244" s="3"/>
      <c r="K1244" s="3"/>
      <c r="L1244" s="3"/>
      <c r="M1244" s="3"/>
      <c r="N1244" s="3"/>
      <c r="O1244" s="3"/>
      <c r="P1244" s="3"/>
      <c r="Q1244" s="3"/>
      <c r="R1244" s="3"/>
      <c r="S1244" s="3"/>
      <c r="T1244" s="3"/>
      <c r="U1244" s="3"/>
      <c r="V1244" s="3"/>
      <c r="W1244" s="3"/>
      <c r="X1244" s="3"/>
      <c r="Y1244" s="3"/>
      <c r="Z1244" s="3"/>
    </row>
    <row r="1245" spans="1:26">
      <c r="A1245" s="1" t="s">
        <v>3057</v>
      </c>
      <c r="B1245" s="4" t="s">
        <v>3058</v>
      </c>
      <c r="C1245" s="4" t="s">
        <v>3059</v>
      </c>
      <c r="D1245" s="3"/>
      <c r="E1245" s="3"/>
      <c r="F1245" s="3"/>
      <c r="G1245" s="3"/>
      <c r="H1245" s="3"/>
      <c r="I1245" s="3"/>
      <c r="J1245" s="3"/>
      <c r="K1245" s="3"/>
      <c r="L1245" s="3"/>
      <c r="M1245" s="3"/>
      <c r="N1245" s="3"/>
      <c r="O1245" s="3"/>
      <c r="P1245" s="3"/>
      <c r="Q1245" s="3"/>
      <c r="R1245" s="3"/>
      <c r="S1245" s="3"/>
      <c r="T1245" s="3"/>
      <c r="U1245" s="3"/>
      <c r="V1245" s="3"/>
      <c r="W1245" s="3"/>
      <c r="X1245" s="3"/>
      <c r="Y1245" s="3"/>
      <c r="Z1245" s="3"/>
    </row>
    <row r="1246" spans="1:26">
      <c r="A1246" s="1" t="s">
        <v>3060</v>
      </c>
      <c r="B1246" s="4" t="s">
        <v>3061</v>
      </c>
      <c r="C1246" s="4" t="s">
        <v>3062</v>
      </c>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spans="1:26">
      <c r="A1247" s="1" t="s">
        <v>3063</v>
      </c>
      <c r="B1247" s="4" t="s">
        <v>3064</v>
      </c>
      <c r="C1247" s="4" t="s">
        <v>3065</v>
      </c>
      <c r="D1247" s="3"/>
      <c r="E1247" s="3"/>
      <c r="F1247" s="3"/>
      <c r="G1247" s="3"/>
      <c r="H1247" s="3"/>
      <c r="I1247" s="3"/>
      <c r="J1247" s="3"/>
      <c r="K1247" s="3"/>
      <c r="L1247" s="3"/>
      <c r="M1247" s="3"/>
      <c r="N1247" s="3"/>
      <c r="O1247" s="3"/>
      <c r="P1247" s="3"/>
      <c r="Q1247" s="3"/>
      <c r="R1247" s="3"/>
      <c r="S1247" s="3"/>
      <c r="T1247" s="3"/>
      <c r="U1247" s="3"/>
      <c r="V1247" s="3"/>
      <c r="W1247" s="3"/>
      <c r="X1247" s="3"/>
      <c r="Y1247" s="3"/>
      <c r="Z1247" s="3"/>
    </row>
    <row r="1248" spans="1:26">
      <c r="A1248" s="1" t="s">
        <v>3066</v>
      </c>
      <c r="B1248" s="4" t="s">
        <v>3067</v>
      </c>
      <c r="C1248" s="4" t="s">
        <v>2738</v>
      </c>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spans="1:26">
      <c r="A1249" s="1" t="s">
        <v>3068</v>
      </c>
      <c r="B1249" s="4" t="s">
        <v>78</v>
      </c>
      <c r="C1249" s="4" t="s">
        <v>3069</v>
      </c>
      <c r="D1249" s="3"/>
      <c r="E1249" s="3"/>
      <c r="F1249" s="3"/>
      <c r="G1249" s="3"/>
      <c r="H1249" s="3"/>
      <c r="I1249" s="3"/>
      <c r="J1249" s="3"/>
      <c r="K1249" s="3"/>
      <c r="L1249" s="3"/>
      <c r="M1249" s="3"/>
      <c r="N1249" s="3"/>
      <c r="O1249" s="3"/>
      <c r="P1249" s="3"/>
      <c r="Q1249" s="3"/>
      <c r="R1249" s="3"/>
      <c r="S1249" s="3"/>
      <c r="T1249" s="3"/>
      <c r="U1249" s="3"/>
      <c r="V1249" s="3"/>
      <c r="W1249" s="3"/>
      <c r="X1249" s="3"/>
      <c r="Y1249" s="3"/>
      <c r="Z1249" s="3"/>
    </row>
    <row r="1250" spans="1:26">
      <c r="A1250" s="1" t="s">
        <v>3070</v>
      </c>
      <c r="B1250" s="4" t="s">
        <v>3071</v>
      </c>
      <c r="C1250" s="4" t="s">
        <v>3072</v>
      </c>
      <c r="D1250" s="3"/>
      <c r="E1250" s="3"/>
      <c r="F1250" s="3"/>
      <c r="G1250" s="3"/>
      <c r="H1250" s="3"/>
      <c r="I1250" s="3"/>
      <c r="J1250" s="3"/>
      <c r="K1250" s="3"/>
      <c r="L1250" s="3"/>
      <c r="M1250" s="3"/>
      <c r="N1250" s="3"/>
      <c r="O1250" s="3"/>
      <c r="P1250" s="3"/>
      <c r="Q1250" s="3"/>
      <c r="R1250" s="3"/>
      <c r="S1250" s="3"/>
      <c r="T1250" s="3"/>
      <c r="U1250" s="3"/>
      <c r="V1250" s="3"/>
      <c r="W1250" s="3"/>
      <c r="X1250" s="3"/>
      <c r="Y1250" s="3"/>
      <c r="Z1250" s="3"/>
    </row>
    <row r="1251" spans="1:26">
      <c r="A1251" s="5">
        <v>43806</v>
      </c>
      <c r="B1251" s="4" t="s">
        <v>3073</v>
      </c>
      <c r="C1251" s="4" t="s">
        <v>2447</v>
      </c>
      <c r="D1251" s="3"/>
      <c r="E1251" s="3"/>
      <c r="F1251" s="3"/>
      <c r="G1251" s="3"/>
      <c r="H1251" s="3"/>
      <c r="I1251" s="3"/>
      <c r="J1251" s="3"/>
      <c r="K1251" s="3"/>
      <c r="L1251" s="3"/>
      <c r="M1251" s="3"/>
      <c r="N1251" s="3"/>
      <c r="O1251" s="3"/>
      <c r="P1251" s="3"/>
      <c r="Q1251" s="3"/>
      <c r="R1251" s="3"/>
      <c r="S1251" s="3"/>
      <c r="T1251" s="3"/>
      <c r="U1251" s="3"/>
      <c r="V1251" s="3"/>
      <c r="W1251" s="3"/>
      <c r="X1251" s="3"/>
      <c r="Y1251" s="3"/>
      <c r="Z1251" s="3"/>
    </row>
    <row r="1252" spans="1:26">
      <c r="A1252" s="5">
        <v>43776</v>
      </c>
      <c r="B1252" s="4" t="s">
        <v>3074</v>
      </c>
      <c r="C1252" s="4" t="s">
        <v>3075</v>
      </c>
      <c r="D1252" s="3"/>
      <c r="E1252" s="3"/>
      <c r="F1252" s="3"/>
      <c r="G1252" s="3"/>
      <c r="H1252" s="3"/>
      <c r="I1252" s="3"/>
      <c r="J1252" s="3"/>
      <c r="K1252" s="3"/>
      <c r="L1252" s="3"/>
      <c r="M1252" s="3"/>
      <c r="N1252" s="3"/>
      <c r="O1252" s="3"/>
      <c r="P1252" s="3"/>
      <c r="Q1252" s="3"/>
      <c r="R1252" s="3"/>
      <c r="S1252" s="3"/>
      <c r="T1252" s="3"/>
      <c r="U1252" s="3"/>
      <c r="V1252" s="3"/>
      <c r="W1252" s="3"/>
      <c r="X1252" s="3"/>
      <c r="Y1252" s="3"/>
      <c r="Z1252" s="3"/>
    </row>
    <row r="1253" spans="1:26">
      <c r="A1253" s="5">
        <v>43745</v>
      </c>
      <c r="B1253" s="4" t="s">
        <v>3076</v>
      </c>
      <c r="C1253" s="4" t="s">
        <v>3077</v>
      </c>
      <c r="D1253" s="3"/>
      <c r="E1253" s="3"/>
      <c r="F1253" s="3"/>
      <c r="G1253" s="3"/>
      <c r="H1253" s="3"/>
      <c r="I1253" s="3"/>
      <c r="J1253" s="3"/>
      <c r="K1253" s="3"/>
      <c r="L1253" s="3"/>
      <c r="M1253" s="3"/>
      <c r="N1253" s="3"/>
      <c r="O1253" s="3"/>
      <c r="P1253" s="3"/>
      <c r="Q1253" s="3"/>
      <c r="R1253" s="3"/>
      <c r="S1253" s="3"/>
      <c r="T1253" s="3"/>
      <c r="U1253" s="3"/>
      <c r="V1253" s="3"/>
      <c r="W1253" s="3"/>
      <c r="X1253" s="3"/>
      <c r="Y1253" s="3"/>
      <c r="Z1253" s="3"/>
    </row>
    <row r="1254" spans="1:26">
      <c r="A1254" s="5">
        <v>43715</v>
      </c>
      <c r="B1254" s="4" t="s">
        <v>3078</v>
      </c>
      <c r="C1254" s="4" t="s">
        <v>3079</v>
      </c>
      <c r="D1254" s="3"/>
      <c r="E1254" s="3"/>
      <c r="F1254" s="3"/>
      <c r="G1254" s="3"/>
      <c r="H1254" s="3"/>
      <c r="I1254" s="3"/>
      <c r="J1254" s="3"/>
      <c r="K1254" s="3"/>
      <c r="L1254" s="3"/>
      <c r="M1254" s="3"/>
      <c r="N1254" s="3"/>
      <c r="O1254" s="3"/>
      <c r="P1254" s="3"/>
      <c r="Q1254" s="3"/>
      <c r="R1254" s="3"/>
      <c r="S1254" s="3"/>
      <c r="T1254" s="3"/>
      <c r="U1254" s="3"/>
      <c r="V1254" s="3"/>
      <c r="W1254" s="3"/>
      <c r="X1254" s="3"/>
      <c r="Y1254" s="3"/>
      <c r="Z1254" s="3"/>
    </row>
    <row r="1255" spans="1:26">
      <c r="A1255" s="5">
        <v>43684</v>
      </c>
      <c r="B1255" s="4" t="s">
        <v>3080</v>
      </c>
      <c r="C1255" s="4" t="s">
        <v>3081</v>
      </c>
      <c r="D1255" s="3"/>
      <c r="E1255" s="3"/>
      <c r="F1255" s="3"/>
      <c r="G1255" s="3"/>
      <c r="H1255" s="3"/>
      <c r="I1255" s="3"/>
      <c r="J1255" s="3"/>
      <c r="K1255" s="3"/>
      <c r="L1255" s="3"/>
      <c r="M1255" s="3"/>
      <c r="N1255" s="3"/>
      <c r="O1255" s="3"/>
      <c r="P1255" s="3"/>
      <c r="Q1255" s="3"/>
      <c r="R1255" s="3"/>
      <c r="S1255" s="3"/>
      <c r="T1255" s="3"/>
      <c r="U1255" s="3"/>
      <c r="V1255" s="3"/>
      <c r="W1255" s="3"/>
      <c r="X1255" s="3"/>
      <c r="Y1255" s="3"/>
      <c r="Z1255" s="3"/>
    </row>
    <row r="1256" spans="1:26">
      <c r="A1256" s="5">
        <v>43592</v>
      </c>
      <c r="B1256" s="4" t="s">
        <v>3082</v>
      </c>
      <c r="C1256" s="4" t="s">
        <v>3083</v>
      </c>
      <c r="D1256" s="3"/>
      <c r="E1256" s="3"/>
      <c r="F1256" s="3"/>
      <c r="G1256" s="3"/>
      <c r="H1256" s="3"/>
      <c r="I1256" s="3"/>
      <c r="J1256" s="3"/>
      <c r="K1256" s="3"/>
      <c r="L1256" s="3"/>
      <c r="M1256" s="3"/>
      <c r="N1256" s="3"/>
      <c r="O1256" s="3"/>
      <c r="P1256" s="3"/>
      <c r="Q1256" s="3"/>
      <c r="R1256" s="3"/>
      <c r="S1256" s="3"/>
      <c r="T1256" s="3"/>
      <c r="U1256" s="3"/>
      <c r="V1256" s="3"/>
      <c r="W1256" s="3"/>
      <c r="X1256" s="3"/>
      <c r="Y1256" s="3"/>
      <c r="Z1256" s="3"/>
    </row>
    <row r="1257" spans="1:26">
      <c r="A1257" s="5">
        <v>43531</v>
      </c>
      <c r="B1257" s="4" t="s">
        <v>3084</v>
      </c>
      <c r="C1257" s="4" t="s">
        <v>3085</v>
      </c>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spans="1:26">
      <c r="A1258" s="5">
        <v>43503</v>
      </c>
      <c r="B1258" s="4" t="s">
        <v>3086</v>
      </c>
      <c r="C1258" s="4" t="s">
        <v>3087</v>
      </c>
      <c r="D1258" s="3"/>
      <c r="E1258" s="3"/>
      <c r="F1258" s="3"/>
      <c r="G1258" s="3"/>
      <c r="H1258" s="3"/>
      <c r="I1258" s="3"/>
      <c r="J1258" s="3"/>
      <c r="K1258" s="3"/>
      <c r="L1258" s="3"/>
      <c r="M1258" s="3"/>
      <c r="N1258" s="3"/>
      <c r="O1258" s="3"/>
      <c r="P1258" s="3"/>
      <c r="Q1258" s="3"/>
      <c r="R1258" s="3"/>
      <c r="S1258" s="3"/>
      <c r="T1258" s="3"/>
      <c r="U1258" s="3"/>
      <c r="V1258" s="3"/>
      <c r="W1258" s="3"/>
      <c r="X1258" s="3"/>
      <c r="Y1258" s="3"/>
      <c r="Z1258" s="3"/>
    </row>
    <row r="1259" spans="1:26">
      <c r="A1259" s="5">
        <v>43472</v>
      </c>
      <c r="B1259" s="4" t="s">
        <v>3088</v>
      </c>
      <c r="C1259" s="4" t="s">
        <v>2430</v>
      </c>
      <c r="D1259" s="3"/>
      <c r="E1259" s="3"/>
      <c r="F1259" s="3"/>
      <c r="G1259" s="3"/>
      <c r="H1259" s="3"/>
      <c r="I1259" s="3"/>
      <c r="J1259" s="3"/>
      <c r="K1259" s="3"/>
      <c r="L1259" s="3"/>
      <c r="M1259" s="3"/>
      <c r="N1259" s="3"/>
      <c r="O1259" s="3"/>
      <c r="P1259" s="3"/>
      <c r="Q1259" s="3"/>
      <c r="R1259" s="3"/>
      <c r="S1259" s="3"/>
      <c r="T1259" s="3"/>
      <c r="U1259" s="3"/>
      <c r="V1259" s="3"/>
      <c r="W1259" s="3"/>
      <c r="X1259" s="3"/>
      <c r="Y1259" s="3"/>
      <c r="Z1259" s="3"/>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59"/>
  <sheetViews>
    <sheetView workbookViewId="0">
      <selection activeCell="C2" sqref="C2"/>
    </sheetView>
  </sheetViews>
  <sheetFormatPr defaultColWidth="12.6640625" defaultRowHeight="15" customHeight="1"/>
  <cols>
    <col min="1" max="1" width="10.109375" customWidth="1"/>
    <col min="2" max="2" width="15.6640625" customWidth="1"/>
    <col min="3" max="3" width="16.88671875" customWidth="1"/>
    <col min="4" max="4" width="8.88671875" customWidth="1"/>
    <col min="5" max="5" width="17.88671875" customWidth="1"/>
    <col min="6" max="6" width="8.88671875" customWidth="1"/>
    <col min="7" max="26" width="8.6640625" customWidth="1"/>
  </cols>
  <sheetData>
    <row r="1" spans="1:26">
      <c r="A1" s="5" t="s">
        <v>0</v>
      </c>
      <c r="B1" s="6" t="s">
        <v>3089</v>
      </c>
      <c r="C1" s="6" t="s">
        <v>3090</v>
      </c>
      <c r="D1" s="3"/>
      <c r="E1" s="3"/>
      <c r="F1" s="3"/>
      <c r="G1" s="3"/>
      <c r="H1" s="3"/>
      <c r="I1" s="3"/>
      <c r="J1" s="3"/>
      <c r="K1" s="3"/>
      <c r="L1" s="3"/>
      <c r="M1" s="3"/>
      <c r="N1" s="3"/>
      <c r="O1" s="3"/>
      <c r="P1" s="3"/>
      <c r="Q1" s="3"/>
      <c r="R1" s="3"/>
      <c r="S1" s="3"/>
      <c r="T1" s="3"/>
      <c r="U1" s="3"/>
      <c r="V1" s="3"/>
      <c r="W1" s="3"/>
      <c r="X1" s="3"/>
      <c r="Y1" s="3"/>
      <c r="Z1" s="3"/>
    </row>
    <row r="2" spans="1:26">
      <c r="A2" s="5" t="s">
        <v>3</v>
      </c>
      <c r="B2" s="1">
        <v>-2.74333542E-3</v>
      </c>
      <c r="C2" s="1">
        <v>1.7076834990000001E-2</v>
      </c>
      <c r="D2" s="3"/>
      <c r="E2" s="3"/>
      <c r="F2" s="3"/>
      <c r="G2" s="3"/>
      <c r="H2" s="3"/>
      <c r="I2" s="3"/>
      <c r="J2" s="3"/>
      <c r="K2" s="3"/>
      <c r="L2" s="3"/>
      <c r="M2" s="3"/>
      <c r="N2" s="3"/>
      <c r="O2" s="3"/>
      <c r="P2" s="3"/>
      <c r="Q2" s="3"/>
      <c r="R2" s="3"/>
      <c r="S2" s="3"/>
      <c r="T2" s="3"/>
      <c r="U2" s="3"/>
      <c r="V2" s="3"/>
      <c r="W2" s="3"/>
      <c r="X2" s="3"/>
      <c r="Y2" s="3"/>
      <c r="Z2" s="3"/>
    </row>
    <row r="3" spans="1:26">
      <c r="A3" s="5" t="s">
        <v>6</v>
      </c>
      <c r="B3" s="4">
        <v>2.2216364820000001E-2</v>
      </c>
      <c r="C3" s="4">
        <v>2.2317684560000002E-3</v>
      </c>
      <c r="D3" s="3"/>
      <c r="E3" s="3"/>
      <c r="F3" s="3"/>
      <c r="G3" s="3"/>
      <c r="H3" s="3"/>
      <c r="I3" s="3"/>
      <c r="J3" s="3"/>
      <c r="K3" s="3"/>
      <c r="L3" s="3"/>
      <c r="M3" s="3"/>
      <c r="N3" s="3"/>
      <c r="O3" s="3"/>
      <c r="P3" s="3"/>
      <c r="Q3" s="3"/>
      <c r="R3" s="3"/>
      <c r="S3" s="3"/>
      <c r="T3" s="3"/>
      <c r="U3" s="3"/>
      <c r="V3" s="3"/>
      <c r="W3" s="3"/>
      <c r="X3" s="3"/>
      <c r="Y3" s="3"/>
      <c r="Z3" s="3"/>
    </row>
    <row r="4" spans="1:26">
      <c r="A4" s="5" t="s">
        <v>9</v>
      </c>
      <c r="B4" s="4">
        <v>1.923136193E-2</v>
      </c>
      <c r="C4" s="4">
        <v>-2.0485231810000002E-3</v>
      </c>
      <c r="D4" s="3"/>
      <c r="E4" s="3"/>
      <c r="F4" s="3"/>
      <c r="G4" s="3"/>
      <c r="H4" s="3"/>
      <c r="I4" s="3"/>
      <c r="J4" s="3"/>
      <c r="K4" s="3"/>
      <c r="L4" s="3"/>
      <c r="M4" s="3"/>
      <c r="N4" s="3"/>
      <c r="O4" s="3"/>
      <c r="P4" s="3"/>
      <c r="Q4" s="3"/>
      <c r="R4" s="3"/>
      <c r="S4" s="3"/>
      <c r="T4" s="3"/>
      <c r="U4" s="3"/>
      <c r="V4" s="3"/>
      <c r="W4" s="3"/>
      <c r="X4" s="3"/>
      <c r="Y4" s="3"/>
      <c r="Z4" s="3"/>
    </row>
    <row r="5" spans="1:26">
      <c r="A5" s="5" t="s">
        <v>12</v>
      </c>
      <c r="B5" s="4">
        <v>-2.2587069769999999E-2</v>
      </c>
      <c r="C5" s="4">
        <v>-7.9099895230000002E-3</v>
      </c>
      <c r="D5" s="3"/>
      <c r="E5" s="3"/>
      <c r="F5" s="3"/>
      <c r="G5" s="3"/>
      <c r="H5" s="3"/>
      <c r="I5" s="3"/>
      <c r="J5" s="3"/>
      <c r="K5" s="3"/>
      <c r="L5" s="3"/>
      <c r="M5" s="3"/>
      <c r="N5" s="3"/>
      <c r="O5" s="3"/>
      <c r="P5" s="3"/>
      <c r="Q5" s="3"/>
      <c r="R5" s="3"/>
      <c r="S5" s="3"/>
      <c r="T5" s="3"/>
      <c r="U5" s="3"/>
      <c r="V5" s="3"/>
      <c r="W5" s="3"/>
      <c r="X5" s="3"/>
      <c r="Y5" s="3"/>
      <c r="Z5" s="3"/>
    </row>
    <row r="6" spans="1:26">
      <c r="A6" s="5" t="s">
        <v>15</v>
      </c>
      <c r="B6" s="4">
        <v>1.428354712E-2</v>
      </c>
      <c r="C6" s="4">
        <v>6.5669699700000002E-3</v>
      </c>
      <c r="D6" s="3"/>
      <c r="E6" s="3"/>
      <c r="F6" s="3"/>
      <c r="G6" s="3"/>
      <c r="H6" s="3"/>
      <c r="I6" s="3"/>
      <c r="J6" s="3"/>
      <c r="K6" s="3"/>
      <c r="L6" s="3"/>
      <c r="M6" s="3"/>
      <c r="N6" s="3"/>
      <c r="O6" s="3"/>
      <c r="P6" s="3"/>
      <c r="Q6" s="3"/>
      <c r="R6" s="3"/>
      <c r="S6" s="3"/>
      <c r="T6" s="3"/>
      <c r="U6" s="3"/>
      <c r="V6" s="3"/>
      <c r="W6" s="3"/>
      <c r="X6" s="3"/>
      <c r="Y6" s="3"/>
      <c r="Z6" s="3"/>
    </row>
    <row r="7" spans="1:26">
      <c r="A7" s="5" t="s">
        <v>18</v>
      </c>
      <c r="B7" s="4">
        <v>1.4736725450000001E-3</v>
      </c>
      <c r="C7" s="4">
        <v>-3.9271250069999996E-3</v>
      </c>
      <c r="D7" s="3"/>
      <c r="E7" s="3"/>
      <c r="F7" s="3"/>
      <c r="G7" s="3"/>
      <c r="H7" s="3"/>
      <c r="I7" s="3"/>
      <c r="J7" s="3"/>
      <c r="K7" s="3"/>
      <c r="L7" s="3"/>
      <c r="M7" s="3"/>
      <c r="N7" s="3"/>
      <c r="O7" s="3"/>
      <c r="P7" s="3"/>
      <c r="Q7" s="3"/>
      <c r="R7" s="3"/>
      <c r="S7" s="3"/>
      <c r="T7" s="3"/>
      <c r="U7" s="3"/>
      <c r="V7" s="3"/>
      <c r="W7" s="3"/>
      <c r="X7" s="3"/>
      <c r="Y7" s="3"/>
      <c r="Z7" s="3"/>
    </row>
    <row r="8" spans="1:26">
      <c r="A8" s="5" t="s">
        <v>21</v>
      </c>
      <c r="B8" s="4">
        <v>7.4582599699999997E-3</v>
      </c>
      <c r="C8" s="4">
        <v>1.219695069E-2</v>
      </c>
      <c r="D8" s="3"/>
      <c r="E8" s="3"/>
      <c r="F8" s="3"/>
      <c r="G8" s="3"/>
      <c r="H8" s="3"/>
      <c r="I8" s="3"/>
      <c r="J8" s="3"/>
      <c r="K8" s="3"/>
      <c r="L8" s="3"/>
      <c r="M8" s="3"/>
      <c r="N8" s="3"/>
      <c r="O8" s="3"/>
      <c r="P8" s="3"/>
      <c r="Q8" s="3"/>
      <c r="R8" s="3"/>
      <c r="S8" s="3"/>
      <c r="T8" s="3"/>
      <c r="U8" s="3"/>
      <c r="V8" s="3"/>
      <c r="W8" s="3"/>
      <c r="X8" s="3"/>
      <c r="Y8" s="3"/>
      <c r="Z8" s="3"/>
    </row>
    <row r="9" spans="1:26">
      <c r="A9" s="5" t="s">
        <v>24</v>
      </c>
      <c r="B9" s="4">
        <v>-1.924333533E-2</v>
      </c>
      <c r="C9" s="4">
        <v>8.4628481740000004E-3</v>
      </c>
      <c r="D9" s="3"/>
      <c r="E9" s="3"/>
      <c r="F9" s="3"/>
      <c r="G9" s="3"/>
      <c r="H9" s="3"/>
      <c r="I9" s="3"/>
      <c r="J9" s="3"/>
      <c r="K9" s="3"/>
      <c r="L9" s="3"/>
      <c r="M9" s="3"/>
      <c r="N9" s="3"/>
      <c r="O9" s="3"/>
      <c r="P9" s="3"/>
      <c r="Q9" s="3"/>
      <c r="R9" s="3"/>
      <c r="S9" s="3"/>
      <c r="T9" s="3"/>
      <c r="U9" s="3"/>
      <c r="V9" s="3"/>
      <c r="W9" s="3"/>
      <c r="X9" s="3"/>
      <c r="Y9" s="3"/>
      <c r="Z9" s="3"/>
    </row>
    <row r="10" spans="1:26">
      <c r="A10" s="5" t="s">
        <v>27</v>
      </c>
      <c r="B10" s="4">
        <v>6.2981707369999997E-3</v>
      </c>
      <c r="C10" s="4">
        <v>2.8887839060000001E-3</v>
      </c>
      <c r="D10" s="3"/>
      <c r="E10" s="3"/>
      <c r="F10" s="3"/>
      <c r="G10" s="3"/>
      <c r="H10" s="3"/>
      <c r="I10" s="3"/>
      <c r="J10" s="3"/>
      <c r="K10" s="3"/>
      <c r="L10" s="3"/>
      <c r="M10" s="3"/>
      <c r="N10" s="3"/>
      <c r="O10" s="3"/>
      <c r="P10" s="3"/>
      <c r="Q10" s="3"/>
      <c r="R10" s="3"/>
      <c r="S10" s="3"/>
      <c r="T10" s="3"/>
      <c r="U10" s="3"/>
      <c r="V10" s="3"/>
      <c r="W10" s="3"/>
      <c r="X10" s="3"/>
      <c r="Y10" s="3"/>
      <c r="Z10" s="3"/>
    </row>
    <row r="11" spans="1:26">
      <c r="A11" s="5" t="s">
        <v>30</v>
      </c>
      <c r="B11" s="4">
        <v>-1.916420357E-2</v>
      </c>
      <c r="C11" s="4">
        <v>-1.509683983E-2</v>
      </c>
      <c r="D11" s="3"/>
      <c r="E11" s="3"/>
      <c r="F11" s="3"/>
      <c r="G11" s="3"/>
      <c r="H11" s="3"/>
      <c r="I11" s="3"/>
      <c r="J11" s="3"/>
      <c r="K11" s="3"/>
      <c r="L11" s="3"/>
      <c r="M11" s="3"/>
      <c r="N11" s="3"/>
      <c r="O11" s="3"/>
      <c r="P11" s="3"/>
      <c r="Q11" s="3"/>
      <c r="R11" s="3"/>
      <c r="S11" s="3"/>
      <c r="T11" s="3"/>
      <c r="U11" s="3"/>
      <c r="V11" s="3"/>
      <c r="W11" s="3"/>
      <c r="X11" s="3"/>
      <c r="Y11" s="3"/>
      <c r="Z11" s="3"/>
    </row>
    <row r="12" spans="1:26">
      <c r="A12" s="5" t="s">
        <v>33</v>
      </c>
      <c r="B12" s="4">
        <v>-1.0843048690000001E-2</v>
      </c>
      <c r="C12" s="4">
        <v>-7.2356785789999996E-3</v>
      </c>
      <c r="D12" s="3"/>
      <c r="E12" s="3"/>
      <c r="F12" s="3"/>
      <c r="G12" s="3"/>
      <c r="H12" s="3"/>
      <c r="I12" s="3"/>
      <c r="J12" s="3"/>
      <c r="K12" s="3"/>
      <c r="L12" s="3"/>
      <c r="M12" s="3"/>
      <c r="N12" s="3"/>
      <c r="O12" s="3"/>
      <c r="P12" s="3"/>
      <c r="Q12" s="3"/>
      <c r="R12" s="3"/>
      <c r="S12" s="3"/>
      <c r="T12" s="3"/>
      <c r="U12" s="3"/>
      <c r="V12" s="3"/>
      <c r="W12" s="3"/>
      <c r="X12" s="3"/>
      <c r="Y12" s="3"/>
      <c r="Z12" s="3"/>
    </row>
    <row r="13" spans="1:26">
      <c r="A13" s="5">
        <v>45632</v>
      </c>
      <c r="B13" s="4">
        <v>-1.5373635760000001E-2</v>
      </c>
      <c r="C13" s="4">
        <v>4.3290110900000003E-3</v>
      </c>
      <c r="D13" s="3"/>
      <c r="E13" s="3"/>
      <c r="F13" s="3"/>
      <c r="G13" s="3"/>
      <c r="H13" s="3"/>
      <c r="I13" s="3"/>
      <c r="J13" s="3"/>
      <c r="K13" s="3"/>
      <c r="L13" s="3"/>
      <c r="M13" s="3"/>
      <c r="N13" s="3"/>
      <c r="O13" s="3"/>
      <c r="P13" s="3"/>
      <c r="Q13" s="3"/>
      <c r="R13" s="3"/>
      <c r="S13" s="3"/>
      <c r="T13" s="3"/>
      <c r="U13" s="3"/>
      <c r="V13" s="3"/>
      <c r="W13" s="3"/>
      <c r="X13" s="3"/>
      <c r="Y13" s="3"/>
      <c r="Z13" s="3"/>
    </row>
    <row r="14" spans="1:26">
      <c r="A14" s="5">
        <v>45602</v>
      </c>
      <c r="B14" s="4">
        <v>-2.4600569700000002E-2</v>
      </c>
      <c r="C14" s="4">
        <v>-7.0024033309999999E-3</v>
      </c>
      <c r="D14" s="3"/>
      <c r="E14" s="3"/>
      <c r="F14" s="3"/>
      <c r="G14" s="3"/>
      <c r="H14" s="3"/>
      <c r="I14" s="3"/>
      <c r="J14" s="3"/>
      <c r="K14" s="3"/>
      <c r="L14" s="3"/>
      <c r="M14" s="3"/>
      <c r="N14" s="3"/>
      <c r="O14" s="3"/>
      <c r="P14" s="3"/>
      <c r="Q14" s="3"/>
      <c r="R14" s="3"/>
      <c r="S14" s="3"/>
      <c r="T14" s="3"/>
      <c r="U14" s="3"/>
      <c r="V14" s="3"/>
      <c r="W14" s="3"/>
      <c r="X14" s="3"/>
      <c r="Y14" s="3"/>
      <c r="Z14" s="3"/>
    </row>
    <row r="15" spans="1:26">
      <c r="A15" s="5">
        <v>45571</v>
      </c>
      <c r="B15" s="4">
        <v>-6.3098119670000001E-4</v>
      </c>
      <c r="C15" s="4">
        <v>2.0347740680000002E-3</v>
      </c>
      <c r="D15" s="3"/>
      <c r="E15" s="3"/>
      <c r="F15" s="3"/>
      <c r="G15" s="3"/>
      <c r="H15" s="3"/>
      <c r="I15" s="3"/>
      <c r="J15" s="3"/>
      <c r="K15" s="3"/>
      <c r="L15" s="3"/>
      <c r="M15" s="3"/>
      <c r="N15" s="3"/>
      <c r="O15" s="3"/>
      <c r="P15" s="3"/>
      <c r="Q15" s="3"/>
      <c r="R15" s="3"/>
      <c r="S15" s="3"/>
      <c r="T15" s="3"/>
      <c r="U15" s="3"/>
      <c r="V15" s="3"/>
      <c r="W15" s="3"/>
      <c r="X15" s="3"/>
      <c r="Y15" s="3"/>
      <c r="Z15" s="3"/>
    </row>
    <row r="16" spans="1:26">
      <c r="A16" s="5">
        <v>45479</v>
      </c>
      <c r="B16" s="4">
        <v>-6.1835338250000003E-3</v>
      </c>
      <c r="C16" s="4">
        <v>1.9779992149999998E-3</v>
      </c>
      <c r="D16" s="3"/>
      <c r="E16" s="3"/>
      <c r="F16" s="3"/>
      <c r="G16" s="3"/>
      <c r="H16" s="3"/>
      <c r="I16" s="3"/>
      <c r="J16" s="3"/>
      <c r="K16" s="3"/>
      <c r="L16" s="3"/>
      <c r="M16" s="3"/>
      <c r="N16" s="3"/>
      <c r="O16" s="3"/>
      <c r="P16" s="3"/>
      <c r="Q16" s="3"/>
      <c r="R16" s="3"/>
      <c r="S16" s="3"/>
      <c r="T16" s="3"/>
      <c r="U16" s="3"/>
      <c r="V16" s="3"/>
      <c r="W16" s="3"/>
      <c r="X16" s="3"/>
      <c r="Y16" s="3"/>
      <c r="Z16" s="3"/>
    </row>
    <row r="17" spans="1:26">
      <c r="A17" s="5">
        <v>45449</v>
      </c>
      <c r="B17" s="4">
        <v>8.2356800899999992E-3</v>
      </c>
      <c r="C17" s="4">
        <v>-3.5272332610000001E-3</v>
      </c>
      <c r="D17" s="3"/>
      <c r="E17" s="3"/>
      <c r="F17" s="3"/>
      <c r="G17" s="3"/>
      <c r="H17" s="3"/>
      <c r="I17" s="3"/>
      <c r="J17" s="3"/>
      <c r="K17" s="3"/>
      <c r="L17" s="3"/>
      <c r="M17" s="3"/>
      <c r="N17" s="3"/>
      <c r="O17" s="3"/>
      <c r="P17" s="3"/>
      <c r="Q17" s="3"/>
      <c r="R17" s="3"/>
      <c r="S17" s="3"/>
      <c r="T17" s="3"/>
      <c r="U17" s="3"/>
      <c r="V17" s="3"/>
      <c r="W17" s="3"/>
      <c r="X17" s="3"/>
      <c r="Y17" s="3"/>
      <c r="Z17" s="3"/>
    </row>
    <row r="18" spans="1:26">
      <c r="A18" s="5">
        <v>45418</v>
      </c>
      <c r="B18" s="4">
        <v>6.4998775619999997E-3</v>
      </c>
      <c r="C18" s="4">
        <v>5.7228246660000004E-3</v>
      </c>
      <c r="D18" s="3"/>
      <c r="E18" s="3"/>
      <c r="F18" s="3"/>
      <c r="G18" s="3"/>
      <c r="H18" s="3"/>
      <c r="I18" s="3"/>
      <c r="J18" s="3"/>
      <c r="K18" s="3"/>
      <c r="L18" s="3"/>
      <c r="M18" s="3"/>
      <c r="N18" s="3"/>
      <c r="O18" s="3"/>
      <c r="P18" s="3"/>
      <c r="Q18" s="3"/>
      <c r="R18" s="3"/>
      <c r="S18" s="3"/>
      <c r="T18" s="3"/>
      <c r="U18" s="3"/>
      <c r="V18" s="3"/>
      <c r="W18" s="3"/>
      <c r="X18" s="3"/>
      <c r="Y18" s="3"/>
      <c r="Z18" s="3"/>
    </row>
    <row r="19" spans="1:26">
      <c r="A19" s="5">
        <v>45388</v>
      </c>
      <c r="B19" s="4">
        <v>2.1705613799999999E-2</v>
      </c>
      <c r="C19" s="4">
        <v>-1.1503624949999999E-2</v>
      </c>
      <c r="D19" s="3"/>
      <c r="E19" s="3"/>
      <c r="F19" s="3"/>
      <c r="G19" s="3"/>
      <c r="H19" s="3"/>
      <c r="I19" s="3"/>
      <c r="J19" s="3"/>
      <c r="K19" s="3"/>
      <c r="L19" s="3"/>
      <c r="M19" s="3"/>
      <c r="N19" s="3"/>
      <c r="O19" s="3"/>
      <c r="P19" s="3"/>
      <c r="Q19" s="3"/>
      <c r="R19" s="3"/>
      <c r="S19" s="3"/>
      <c r="T19" s="3"/>
      <c r="U19" s="3"/>
      <c r="V19" s="3"/>
      <c r="W19" s="3"/>
      <c r="X19" s="3"/>
      <c r="Y19" s="3"/>
      <c r="Z19" s="3"/>
    </row>
    <row r="20" spans="1:26">
      <c r="A20" s="5">
        <v>45357</v>
      </c>
      <c r="B20" s="4">
        <v>3.8438660040000003E-2</v>
      </c>
      <c r="C20" s="4">
        <v>-2.1377777149999999E-2</v>
      </c>
      <c r="D20" s="3"/>
      <c r="E20" s="3"/>
      <c r="F20" s="3"/>
      <c r="G20" s="3"/>
      <c r="H20" s="3"/>
      <c r="I20" s="3"/>
      <c r="J20" s="3"/>
      <c r="K20" s="3"/>
      <c r="L20" s="3"/>
      <c r="M20" s="3"/>
      <c r="N20" s="3"/>
      <c r="O20" s="3"/>
      <c r="P20" s="3"/>
      <c r="Q20" s="3"/>
      <c r="R20" s="3"/>
      <c r="S20" s="3"/>
      <c r="T20" s="3"/>
      <c r="U20" s="3"/>
      <c r="V20" s="3"/>
      <c r="W20" s="3"/>
      <c r="X20" s="3"/>
      <c r="Y20" s="3"/>
      <c r="Z20" s="3"/>
    </row>
    <row r="21" spans="1:26">
      <c r="A21" s="5" t="s">
        <v>52</v>
      </c>
      <c r="B21" s="4">
        <v>2.7744672630000002E-2</v>
      </c>
      <c r="C21" s="4">
        <v>-2.1541239129999998E-3</v>
      </c>
      <c r="D21" s="3"/>
      <c r="E21" s="3"/>
      <c r="F21" s="3"/>
      <c r="G21" s="3"/>
      <c r="H21" s="3"/>
      <c r="I21" s="3"/>
      <c r="J21" s="3"/>
      <c r="K21" s="3"/>
      <c r="L21" s="3"/>
      <c r="M21" s="3"/>
      <c r="N21" s="3"/>
      <c r="O21" s="3"/>
      <c r="P21" s="3"/>
      <c r="Q21" s="3"/>
      <c r="R21" s="3"/>
      <c r="S21" s="3"/>
      <c r="T21" s="3"/>
      <c r="U21" s="3"/>
      <c r="V21" s="3"/>
      <c r="W21" s="3"/>
      <c r="X21" s="3"/>
      <c r="Y21" s="3"/>
      <c r="Z21" s="3"/>
    </row>
    <row r="22" spans="1:26">
      <c r="A22" s="5" t="s">
        <v>55</v>
      </c>
      <c r="B22" s="4">
        <v>6.3879427440000002E-3</v>
      </c>
      <c r="C22" s="4">
        <v>3.36601239E-3</v>
      </c>
      <c r="D22" s="3"/>
      <c r="E22" s="3"/>
      <c r="F22" s="3"/>
      <c r="G22" s="3"/>
      <c r="H22" s="3"/>
      <c r="I22" s="3"/>
      <c r="J22" s="3"/>
      <c r="K22" s="3"/>
      <c r="L22" s="3"/>
      <c r="M22" s="3"/>
      <c r="N22" s="3"/>
      <c r="O22" s="3"/>
      <c r="P22" s="3"/>
      <c r="Q22" s="3"/>
      <c r="R22" s="3"/>
      <c r="S22" s="3"/>
      <c r="T22" s="3"/>
      <c r="U22" s="3"/>
      <c r="V22" s="3"/>
      <c r="W22" s="3"/>
      <c r="X22" s="3"/>
      <c r="Y22" s="3"/>
      <c r="Z22" s="3"/>
    </row>
    <row r="23" spans="1:26">
      <c r="A23" s="5" t="s">
        <v>58</v>
      </c>
      <c r="B23" s="4">
        <v>-1.9785492419999998E-2</v>
      </c>
      <c r="C23" s="4">
        <v>-2.4424948469999999E-2</v>
      </c>
      <c r="D23" s="3"/>
      <c r="E23" s="3"/>
      <c r="F23" s="3"/>
      <c r="G23" s="3"/>
      <c r="H23" s="3"/>
      <c r="I23" s="3"/>
      <c r="J23" s="3"/>
      <c r="K23" s="3"/>
      <c r="L23" s="3"/>
      <c r="M23" s="3"/>
      <c r="N23" s="3"/>
      <c r="O23" s="3"/>
      <c r="P23" s="3"/>
      <c r="Q23" s="3"/>
      <c r="R23" s="3"/>
      <c r="S23" s="3"/>
      <c r="T23" s="3"/>
      <c r="U23" s="3"/>
      <c r="V23" s="3"/>
      <c r="W23" s="3"/>
      <c r="X23" s="3"/>
      <c r="Y23" s="3"/>
      <c r="Z23" s="3"/>
    </row>
    <row r="24" spans="1:26">
      <c r="A24" s="5" t="s">
        <v>61</v>
      </c>
      <c r="B24" s="4">
        <v>3.2036640669999999E-3</v>
      </c>
      <c r="C24" s="4">
        <v>-6.9891133980000001E-3</v>
      </c>
      <c r="D24" s="3"/>
      <c r="E24" s="3"/>
      <c r="F24" s="3"/>
      <c r="G24" s="3"/>
      <c r="H24" s="3"/>
      <c r="I24" s="3"/>
      <c r="J24" s="3"/>
      <c r="K24" s="3"/>
      <c r="L24" s="3"/>
      <c r="M24" s="3"/>
      <c r="N24" s="3"/>
      <c r="O24" s="3"/>
      <c r="P24" s="3"/>
      <c r="Q24" s="3"/>
      <c r="R24" s="3"/>
      <c r="S24" s="3"/>
      <c r="T24" s="3"/>
      <c r="U24" s="3"/>
      <c r="V24" s="3"/>
      <c r="W24" s="3"/>
      <c r="X24" s="3"/>
      <c r="Y24" s="3"/>
      <c r="Z24" s="3"/>
    </row>
    <row r="25" spans="1:26">
      <c r="A25" s="5" t="s">
        <v>64</v>
      </c>
      <c r="B25" s="4">
        <v>1.3324685940000001E-2</v>
      </c>
      <c r="C25" s="4">
        <v>-5.1458089530000001E-3</v>
      </c>
      <c r="D25" s="3"/>
      <c r="E25" s="3"/>
      <c r="F25" s="3"/>
      <c r="G25" s="3"/>
      <c r="H25" s="3"/>
      <c r="I25" s="3"/>
      <c r="J25" s="3"/>
      <c r="K25" s="3"/>
      <c r="L25" s="3"/>
      <c r="M25" s="3"/>
      <c r="N25" s="3"/>
      <c r="O25" s="3"/>
      <c r="P25" s="3"/>
      <c r="Q25" s="3"/>
      <c r="R25" s="3"/>
      <c r="S25" s="3"/>
      <c r="T25" s="3"/>
      <c r="U25" s="3"/>
      <c r="V25" s="3"/>
      <c r="W25" s="3"/>
      <c r="X25" s="3"/>
      <c r="Y25" s="3"/>
      <c r="Z25" s="3"/>
    </row>
    <row r="26" spans="1:26">
      <c r="A26" s="5" t="s">
        <v>67</v>
      </c>
      <c r="B26" s="4">
        <v>-7.8536255799999996E-2</v>
      </c>
      <c r="C26" s="4">
        <v>-1.483102018E-2</v>
      </c>
      <c r="D26" s="3"/>
      <c r="E26" s="3"/>
      <c r="F26" s="3"/>
      <c r="G26" s="3"/>
      <c r="H26" s="3"/>
      <c r="I26" s="3"/>
      <c r="J26" s="3"/>
      <c r="K26" s="3"/>
      <c r="L26" s="3"/>
      <c r="M26" s="3"/>
      <c r="N26" s="3"/>
      <c r="O26" s="3"/>
      <c r="P26" s="3"/>
      <c r="Q26" s="3"/>
      <c r="R26" s="3"/>
      <c r="S26" s="3"/>
      <c r="T26" s="3"/>
      <c r="U26" s="3"/>
      <c r="V26" s="3"/>
      <c r="W26" s="3"/>
      <c r="X26" s="3"/>
      <c r="Y26" s="3"/>
      <c r="Z26" s="3"/>
    </row>
    <row r="27" spans="1:26">
      <c r="A27" s="5" t="s">
        <v>70</v>
      </c>
      <c r="B27" s="4">
        <v>8.0849898720000007E-3</v>
      </c>
      <c r="C27" s="4">
        <v>-8.7551782319999997E-3</v>
      </c>
      <c r="D27" s="3"/>
      <c r="E27" s="3"/>
      <c r="F27" s="3"/>
      <c r="G27" s="3"/>
      <c r="H27" s="3"/>
      <c r="I27" s="3"/>
      <c r="J27" s="3"/>
      <c r="K27" s="3"/>
      <c r="L27" s="3"/>
      <c r="M27" s="3"/>
      <c r="N27" s="3"/>
      <c r="O27" s="3"/>
      <c r="P27" s="3"/>
      <c r="Q27" s="3"/>
      <c r="R27" s="3"/>
      <c r="S27" s="3"/>
      <c r="T27" s="3"/>
      <c r="U27" s="3"/>
      <c r="V27" s="3"/>
      <c r="W27" s="3"/>
      <c r="X27" s="3"/>
      <c r="Y27" s="3"/>
      <c r="Z27" s="3"/>
    </row>
    <row r="28" spans="1:26">
      <c r="A28" s="5" t="s">
        <v>73</v>
      </c>
      <c r="B28" s="4">
        <v>-9.8549493030000001E-3</v>
      </c>
      <c r="C28" s="4">
        <v>-1.0196536210000001E-2</v>
      </c>
      <c r="D28" s="3"/>
      <c r="E28" s="3"/>
      <c r="F28" s="3"/>
      <c r="G28" s="3"/>
      <c r="H28" s="3"/>
      <c r="I28" s="3"/>
      <c r="J28" s="3"/>
      <c r="K28" s="3"/>
      <c r="L28" s="3"/>
      <c r="M28" s="3"/>
      <c r="N28" s="3"/>
      <c r="O28" s="3"/>
      <c r="P28" s="3"/>
      <c r="Q28" s="3"/>
      <c r="R28" s="3"/>
      <c r="S28" s="3"/>
      <c r="T28" s="3"/>
      <c r="U28" s="3"/>
      <c r="V28" s="3"/>
      <c r="W28" s="3"/>
      <c r="X28" s="3"/>
      <c r="Y28" s="3"/>
      <c r="Z28" s="3"/>
    </row>
    <row r="29" spans="1:26">
      <c r="A29" s="5" t="s">
        <v>76</v>
      </c>
      <c r="B29" s="4">
        <v>8.9353592670000006E-3</v>
      </c>
      <c r="C29" s="4">
        <v>1.8025021410000001E-2</v>
      </c>
      <c r="D29" s="3"/>
      <c r="E29" s="3"/>
      <c r="F29" s="3"/>
      <c r="G29" s="3"/>
      <c r="H29" s="3"/>
      <c r="I29" s="3"/>
      <c r="J29" s="3"/>
      <c r="K29" s="3"/>
      <c r="L29" s="3"/>
      <c r="M29" s="3"/>
      <c r="N29" s="3"/>
      <c r="O29" s="3"/>
      <c r="P29" s="3"/>
      <c r="Q29" s="3"/>
      <c r="R29" s="3"/>
      <c r="S29" s="3"/>
      <c r="T29" s="3"/>
      <c r="U29" s="3"/>
      <c r="V29" s="3"/>
      <c r="W29" s="3"/>
      <c r="X29" s="3"/>
      <c r="Y29" s="3"/>
      <c r="Z29" s="3"/>
    </row>
    <row r="30" spans="1:26">
      <c r="A30" s="5" t="s">
        <v>79</v>
      </c>
      <c r="B30" s="4">
        <v>1.081796856E-2</v>
      </c>
      <c r="C30" s="4">
        <v>1.5700686040000002E-2</v>
      </c>
      <c r="D30" s="3"/>
      <c r="E30" s="3"/>
      <c r="F30" s="3"/>
      <c r="G30" s="3"/>
      <c r="H30" s="3"/>
      <c r="I30" s="3"/>
      <c r="J30" s="3"/>
      <c r="K30" s="3"/>
      <c r="L30" s="3"/>
      <c r="M30" s="3"/>
      <c r="N30" s="3"/>
      <c r="O30" s="3"/>
      <c r="P30" s="3"/>
      <c r="Q30" s="3"/>
      <c r="R30" s="3"/>
      <c r="S30" s="3"/>
      <c r="T30" s="3"/>
      <c r="U30" s="3"/>
      <c r="V30" s="3"/>
      <c r="W30" s="3"/>
      <c r="X30" s="3"/>
      <c r="Y30" s="3"/>
      <c r="Z30" s="3"/>
    </row>
    <row r="31" spans="1:26">
      <c r="A31" s="5" t="s">
        <v>82</v>
      </c>
      <c r="B31" s="4">
        <v>3.3174315910000002E-2</v>
      </c>
      <c r="C31" s="4">
        <v>-2.622695207E-2</v>
      </c>
      <c r="D31" s="3"/>
      <c r="E31" s="3"/>
      <c r="F31" s="3"/>
      <c r="G31" s="3"/>
      <c r="H31" s="3"/>
      <c r="I31" s="3"/>
      <c r="J31" s="3"/>
      <c r="K31" s="3"/>
      <c r="L31" s="3"/>
      <c r="M31" s="3"/>
      <c r="N31" s="3"/>
      <c r="O31" s="3"/>
      <c r="P31" s="3"/>
      <c r="Q31" s="3"/>
      <c r="R31" s="3"/>
      <c r="S31" s="3"/>
      <c r="T31" s="3"/>
      <c r="U31" s="3"/>
      <c r="V31" s="3"/>
      <c r="W31" s="3"/>
      <c r="X31" s="3"/>
      <c r="Y31" s="3"/>
      <c r="Z31" s="3"/>
    </row>
    <row r="32" spans="1:26">
      <c r="A32" s="5" t="s">
        <v>85</v>
      </c>
      <c r="B32" s="4">
        <v>-2.1076950739999999E-2</v>
      </c>
      <c r="C32" s="4">
        <v>5.1794830500000002E-3</v>
      </c>
      <c r="D32" s="3"/>
      <c r="E32" s="3"/>
      <c r="F32" s="3"/>
      <c r="G32" s="3"/>
      <c r="H32" s="3"/>
      <c r="I32" s="3"/>
      <c r="J32" s="3"/>
      <c r="K32" s="3"/>
      <c r="L32" s="3"/>
      <c r="M32" s="3"/>
      <c r="N32" s="3"/>
      <c r="O32" s="3"/>
      <c r="P32" s="3"/>
      <c r="Q32" s="3"/>
      <c r="R32" s="3"/>
      <c r="S32" s="3"/>
      <c r="T32" s="3"/>
      <c r="U32" s="3"/>
      <c r="V32" s="3"/>
      <c r="W32" s="3"/>
      <c r="X32" s="3"/>
      <c r="Y32" s="3"/>
      <c r="Z32" s="3"/>
    </row>
    <row r="33" spans="1:26">
      <c r="A33" s="5" t="s">
        <v>88</v>
      </c>
      <c r="B33" s="4">
        <v>1.2917774280000001E-2</v>
      </c>
      <c r="C33" s="4">
        <v>4.1966320720000002E-3</v>
      </c>
      <c r="D33" s="3"/>
      <c r="E33" s="3"/>
      <c r="F33" s="3"/>
      <c r="G33" s="3"/>
      <c r="H33" s="3"/>
      <c r="I33" s="3"/>
      <c r="J33" s="3"/>
      <c r="K33" s="3"/>
      <c r="L33" s="3"/>
      <c r="M33" s="3"/>
      <c r="N33" s="3"/>
      <c r="O33" s="3"/>
      <c r="P33" s="3"/>
      <c r="Q33" s="3"/>
      <c r="R33" s="3"/>
      <c r="S33" s="3"/>
      <c r="T33" s="3"/>
      <c r="U33" s="3"/>
      <c r="V33" s="3"/>
      <c r="W33" s="3"/>
      <c r="X33" s="3"/>
      <c r="Y33" s="3"/>
      <c r="Z33" s="3"/>
    </row>
    <row r="34" spans="1:26">
      <c r="A34" s="5" t="s">
        <v>91</v>
      </c>
      <c r="B34" s="4">
        <v>-3.9221179939999997E-4</v>
      </c>
      <c r="C34" s="4">
        <v>5.3129561209999997E-3</v>
      </c>
      <c r="D34" s="3"/>
      <c r="E34" s="3"/>
      <c r="F34" s="3"/>
      <c r="G34" s="3"/>
      <c r="H34" s="3"/>
      <c r="I34" s="3"/>
      <c r="J34" s="3"/>
      <c r="K34" s="3"/>
      <c r="L34" s="3"/>
      <c r="M34" s="3"/>
      <c r="N34" s="3"/>
      <c r="O34" s="3"/>
      <c r="P34" s="3"/>
      <c r="Q34" s="3"/>
      <c r="R34" s="3"/>
      <c r="S34" s="3"/>
      <c r="T34" s="3"/>
      <c r="U34" s="3"/>
      <c r="V34" s="3"/>
      <c r="W34" s="3"/>
      <c r="X34" s="3"/>
      <c r="Y34" s="3"/>
      <c r="Z34" s="3"/>
    </row>
    <row r="35" spans="1:26">
      <c r="A35" s="5">
        <v>45570</v>
      </c>
      <c r="B35" s="4">
        <v>-1.523267168E-2</v>
      </c>
      <c r="C35" s="4">
        <v>8.5200849410000008E-3</v>
      </c>
      <c r="D35" s="3"/>
      <c r="E35" s="3"/>
      <c r="F35" s="3"/>
      <c r="G35" s="3"/>
      <c r="H35" s="3"/>
      <c r="I35" s="3"/>
      <c r="J35" s="3"/>
      <c r="K35" s="3"/>
      <c r="L35" s="3"/>
      <c r="M35" s="3"/>
      <c r="N35" s="3"/>
      <c r="O35" s="3"/>
      <c r="P35" s="3"/>
      <c r="Q35" s="3"/>
      <c r="R35" s="3"/>
      <c r="S35" s="3"/>
      <c r="T35" s="3"/>
      <c r="U35" s="3"/>
      <c r="V35" s="3"/>
      <c r="W35" s="3"/>
      <c r="X35" s="3"/>
      <c r="Y35" s="3"/>
      <c r="Z35" s="3"/>
    </row>
    <row r="36" spans="1:26">
      <c r="A36" s="5">
        <v>45540</v>
      </c>
      <c r="B36" s="4">
        <v>4.9778863849999997E-3</v>
      </c>
      <c r="C36" s="4">
        <v>2.0911889749999999E-2</v>
      </c>
      <c r="D36" s="3"/>
      <c r="E36" s="3"/>
      <c r="F36" s="3"/>
      <c r="G36" s="3"/>
      <c r="H36" s="3"/>
      <c r="I36" s="3"/>
      <c r="J36" s="3"/>
      <c r="K36" s="3"/>
      <c r="L36" s="3"/>
      <c r="M36" s="3"/>
      <c r="N36" s="3"/>
      <c r="O36" s="3"/>
      <c r="P36" s="3"/>
      <c r="Q36" s="3"/>
      <c r="R36" s="3"/>
      <c r="S36" s="3"/>
      <c r="T36" s="3"/>
      <c r="U36" s="3"/>
      <c r="V36" s="3"/>
      <c r="W36" s="3"/>
      <c r="X36" s="3"/>
      <c r="Y36" s="3"/>
      <c r="Z36" s="3"/>
    </row>
    <row r="37" spans="1:26">
      <c r="A37" s="5">
        <v>45509</v>
      </c>
      <c r="B37" s="4">
        <v>2.0389436529999999E-2</v>
      </c>
      <c r="C37" s="4">
        <v>-1.4503265779999999E-3</v>
      </c>
      <c r="D37" s="3"/>
      <c r="E37" s="3"/>
      <c r="F37" s="3"/>
      <c r="G37" s="3"/>
      <c r="H37" s="3"/>
      <c r="I37" s="3"/>
      <c r="J37" s="3"/>
      <c r="K37" s="3"/>
      <c r="L37" s="3"/>
      <c r="M37" s="3"/>
      <c r="N37" s="3"/>
      <c r="O37" s="3"/>
      <c r="P37" s="3"/>
      <c r="Q37" s="3"/>
      <c r="R37" s="3"/>
      <c r="S37" s="3"/>
      <c r="T37" s="3"/>
      <c r="U37" s="3"/>
      <c r="V37" s="3"/>
      <c r="W37" s="3"/>
      <c r="X37" s="3"/>
      <c r="Y37" s="3"/>
      <c r="Z37" s="3"/>
    </row>
    <row r="38" spans="1:26">
      <c r="A38" s="5">
        <v>45478</v>
      </c>
      <c r="B38" s="4">
        <v>-9.237940985E-3</v>
      </c>
      <c r="C38" s="4">
        <v>8.4413250479999993E-3</v>
      </c>
      <c r="D38" s="3"/>
      <c r="E38" s="3"/>
      <c r="F38" s="3"/>
      <c r="G38" s="3"/>
      <c r="H38" s="3"/>
      <c r="I38" s="3"/>
      <c r="J38" s="3"/>
      <c r="K38" s="3"/>
      <c r="L38" s="3"/>
      <c r="M38" s="3"/>
      <c r="N38" s="3"/>
      <c r="O38" s="3"/>
      <c r="P38" s="3"/>
      <c r="Q38" s="3"/>
      <c r="R38" s="3"/>
      <c r="S38" s="3"/>
      <c r="T38" s="3"/>
      <c r="U38" s="3"/>
      <c r="V38" s="3"/>
      <c r="W38" s="3"/>
      <c r="X38" s="3"/>
      <c r="Y38" s="3"/>
      <c r="Z38" s="3"/>
    </row>
    <row r="39" spans="1:26">
      <c r="A39" s="5">
        <v>45448</v>
      </c>
      <c r="B39" s="4">
        <v>-8.0415913329999998E-3</v>
      </c>
      <c r="C39" s="4">
        <v>1.576227669E-2</v>
      </c>
      <c r="D39" s="3"/>
      <c r="E39" s="3"/>
      <c r="F39" s="3"/>
      <c r="G39" s="3"/>
      <c r="H39" s="3"/>
      <c r="I39" s="3"/>
      <c r="J39" s="3"/>
      <c r="K39" s="3"/>
      <c r="L39" s="3"/>
      <c r="M39" s="3"/>
      <c r="N39" s="3"/>
      <c r="O39" s="3"/>
      <c r="P39" s="3"/>
      <c r="Q39" s="3"/>
      <c r="R39" s="3"/>
      <c r="S39" s="3"/>
      <c r="T39" s="3"/>
      <c r="U39" s="3"/>
      <c r="V39" s="3"/>
      <c r="W39" s="3"/>
      <c r="X39" s="3"/>
      <c r="Y39" s="3"/>
      <c r="Z39" s="3"/>
    </row>
    <row r="40" spans="1:26">
      <c r="A40" s="5">
        <v>45356</v>
      </c>
      <c r="B40" s="4">
        <v>5.2420374330000002E-3</v>
      </c>
      <c r="C40" s="4">
        <v>3.8977124279999998E-3</v>
      </c>
      <c r="D40" s="3"/>
      <c r="E40" s="3"/>
      <c r="F40" s="3"/>
      <c r="G40" s="3"/>
      <c r="H40" s="3"/>
      <c r="I40" s="3"/>
      <c r="J40" s="3"/>
      <c r="K40" s="3"/>
      <c r="L40" s="3"/>
      <c r="M40" s="3"/>
      <c r="N40" s="3"/>
      <c r="O40" s="3"/>
      <c r="P40" s="3"/>
      <c r="Q40" s="3"/>
      <c r="R40" s="3"/>
      <c r="S40" s="3"/>
      <c r="T40" s="3"/>
      <c r="U40" s="3"/>
      <c r="V40" s="3"/>
      <c r="W40" s="3"/>
      <c r="X40" s="3"/>
      <c r="Y40" s="3"/>
      <c r="Z40" s="3"/>
    </row>
    <row r="41" spans="1:26">
      <c r="A41" s="5">
        <v>45327</v>
      </c>
      <c r="B41" s="4">
        <v>4.2197462450000001E-2</v>
      </c>
      <c r="C41" s="4">
        <v>1.311326948E-2</v>
      </c>
      <c r="D41" s="3"/>
      <c r="E41" s="3"/>
      <c r="F41" s="3"/>
      <c r="G41" s="3"/>
      <c r="H41" s="3"/>
      <c r="I41" s="3"/>
      <c r="J41" s="3"/>
      <c r="K41" s="3"/>
      <c r="L41" s="3"/>
      <c r="M41" s="3"/>
      <c r="N41" s="3"/>
      <c r="O41" s="3"/>
      <c r="P41" s="3"/>
      <c r="Q41" s="3"/>
      <c r="R41" s="3"/>
      <c r="S41" s="3"/>
      <c r="T41" s="3"/>
      <c r="U41" s="3"/>
      <c r="V41" s="3"/>
      <c r="W41" s="3"/>
      <c r="X41" s="3"/>
      <c r="Y41" s="3"/>
      <c r="Z41" s="3"/>
    </row>
    <row r="42" spans="1:26">
      <c r="A42" s="5">
        <v>45296</v>
      </c>
      <c r="B42" s="4">
        <v>2.13388586E-2</v>
      </c>
      <c r="C42" s="4">
        <v>-1.0516291860000001E-2</v>
      </c>
      <c r="D42" s="3"/>
      <c r="E42" s="3"/>
      <c r="F42" s="3"/>
      <c r="G42" s="3"/>
      <c r="H42" s="3"/>
      <c r="I42" s="3"/>
      <c r="J42" s="3"/>
      <c r="K42" s="3"/>
      <c r="L42" s="3"/>
      <c r="M42" s="3"/>
      <c r="N42" s="3"/>
      <c r="O42" s="3"/>
      <c r="P42" s="3"/>
      <c r="Q42" s="3"/>
      <c r="R42" s="3"/>
      <c r="S42" s="3"/>
      <c r="T42" s="3"/>
      <c r="U42" s="3"/>
      <c r="V42" s="3"/>
      <c r="W42" s="3"/>
      <c r="X42" s="3"/>
      <c r="Y42" s="3"/>
      <c r="Z42" s="3"/>
    </row>
    <row r="43" spans="1:26">
      <c r="A43" s="5" t="s">
        <v>110</v>
      </c>
      <c r="B43" s="4">
        <v>-3.3108816190000001E-2</v>
      </c>
      <c r="C43" s="4">
        <v>-4.4515437349999999E-2</v>
      </c>
      <c r="D43" s="3"/>
      <c r="E43" s="3"/>
      <c r="F43" s="3"/>
      <c r="G43" s="3"/>
      <c r="H43" s="3"/>
      <c r="I43" s="3"/>
      <c r="J43" s="3"/>
      <c r="K43" s="3"/>
      <c r="L43" s="3"/>
      <c r="M43" s="3"/>
      <c r="N43" s="3"/>
      <c r="O43" s="3"/>
      <c r="P43" s="3"/>
      <c r="Q43" s="3"/>
      <c r="R43" s="3"/>
      <c r="S43" s="3"/>
      <c r="T43" s="3"/>
      <c r="U43" s="3"/>
      <c r="V43" s="3"/>
      <c r="W43" s="3"/>
      <c r="X43" s="3"/>
      <c r="Y43" s="3"/>
      <c r="Z43" s="3"/>
    </row>
    <row r="44" spans="1:26">
      <c r="A44" s="5" t="s">
        <v>113</v>
      </c>
      <c r="B44" s="4">
        <v>3.6809650120000002E-2</v>
      </c>
      <c r="C44" s="4">
        <v>1.852385694E-2</v>
      </c>
      <c r="D44" s="3"/>
      <c r="E44" s="3"/>
      <c r="F44" s="3"/>
      <c r="G44" s="3"/>
      <c r="H44" s="3"/>
      <c r="I44" s="3"/>
      <c r="J44" s="3"/>
      <c r="K44" s="3"/>
      <c r="L44" s="3"/>
      <c r="M44" s="3"/>
      <c r="N44" s="3"/>
      <c r="O44" s="3"/>
      <c r="P44" s="3"/>
      <c r="Q44" s="3"/>
      <c r="R44" s="3"/>
      <c r="S44" s="3"/>
      <c r="T44" s="3"/>
      <c r="U44" s="3"/>
      <c r="V44" s="3"/>
      <c r="W44" s="3"/>
      <c r="X44" s="3"/>
      <c r="Y44" s="3"/>
      <c r="Z44" s="3"/>
    </row>
    <row r="45" spans="1:26">
      <c r="A45" s="5" t="s">
        <v>116</v>
      </c>
      <c r="B45" s="4">
        <v>2.454870556E-3</v>
      </c>
      <c r="C45" s="4">
        <v>1.579181017E-2</v>
      </c>
      <c r="D45" s="3"/>
      <c r="E45" s="3"/>
      <c r="F45" s="3"/>
      <c r="G45" s="3"/>
      <c r="H45" s="3"/>
      <c r="I45" s="3"/>
      <c r="J45" s="3"/>
      <c r="K45" s="3"/>
      <c r="L45" s="3"/>
      <c r="M45" s="3"/>
      <c r="N45" s="3"/>
      <c r="O45" s="3"/>
      <c r="P45" s="3"/>
      <c r="Q45" s="3"/>
      <c r="R45" s="3"/>
      <c r="S45" s="3"/>
      <c r="T45" s="3"/>
      <c r="U45" s="3"/>
      <c r="V45" s="3"/>
      <c r="W45" s="3"/>
      <c r="X45" s="3"/>
      <c r="Y45" s="3"/>
      <c r="Z45" s="3"/>
    </row>
    <row r="46" spans="1:26">
      <c r="A46" s="5" t="s">
        <v>119</v>
      </c>
      <c r="B46" s="4">
        <v>1.497883897E-2</v>
      </c>
      <c r="C46" s="4">
        <v>-7.2788420610000001E-2</v>
      </c>
      <c r="D46" s="3"/>
      <c r="E46" s="3"/>
      <c r="F46" s="3"/>
      <c r="G46" s="3"/>
      <c r="H46" s="3"/>
      <c r="I46" s="3"/>
      <c r="J46" s="3"/>
      <c r="K46" s="3"/>
      <c r="L46" s="3"/>
      <c r="M46" s="3"/>
      <c r="N46" s="3"/>
      <c r="O46" s="3"/>
      <c r="P46" s="3"/>
      <c r="Q46" s="3"/>
      <c r="R46" s="3"/>
      <c r="S46" s="3"/>
      <c r="T46" s="3"/>
      <c r="U46" s="3"/>
      <c r="V46" s="3"/>
      <c r="W46" s="3"/>
      <c r="X46" s="3"/>
      <c r="Y46" s="3"/>
      <c r="Z46" s="3"/>
    </row>
    <row r="47" spans="1:26">
      <c r="A47" s="5" t="s">
        <v>122</v>
      </c>
      <c r="B47" s="4">
        <v>-2.908663568E-2</v>
      </c>
      <c r="C47" s="4">
        <v>7.4301364230000002E-4</v>
      </c>
      <c r="D47" s="3"/>
      <c r="E47" s="3"/>
      <c r="F47" s="3"/>
      <c r="G47" s="3"/>
      <c r="H47" s="3"/>
      <c r="I47" s="3"/>
      <c r="J47" s="3"/>
      <c r="K47" s="3"/>
      <c r="L47" s="3"/>
      <c r="M47" s="3"/>
      <c r="N47" s="3"/>
      <c r="O47" s="3"/>
      <c r="P47" s="3"/>
      <c r="Q47" s="3"/>
      <c r="R47" s="3"/>
      <c r="S47" s="3"/>
      <c r="T47" s="3"/>
      <c r="U47" s="3"/>
      <c r="V47" s="3"/>
      <c r="W47" s="3"/>
      <c r="X47" s="3"/>
      <c r="Y47" s="3"/>
      <c r="Z47" s="3"/>
    </row>
    <row r="48" spans="1:26">
      <c r="A48" s="5" t="s">
        <v>125</v>
      </c>
      <c r="B48" s="4">
        <v>-7.6547509139999999E-3</v>
      </c>
      <c r="C48" s="4">
        <v>1.564829534E-2</v>
      </c>
      <c r="D48" s="3"/>
      <c r="E48" s="3"/>
      <c r="F48" s="3"/>
      <c r="G48" s="3"/>
      <c r="H48" s="3"/>
      <c r="I48" s="3"/>
      <c r="J48" s="3"/>
      <c r="K48" s="3"/>
      <c r="L48" s="3"/>
      <c r="M48" s="3"/>
      <c r="N48" s="3"/>
      <c r="O48" s="3"/>
      <c r="P48" s="3"/>
      <c r="Q48" s="3"/>
      <c r="R48" s="3"/>
      <c r="S48" s="3"/>
      <c r="T48" s="3"/>
      <c r="U48" s="3"/>
      <c r="V48" s="3"/>
      <c r="W48" s="3"/>
      <c r="X48" s="3"/>
      <c r="Y48" s="3"/>
      <c r="Z48" s="3"/>
    </row>
    <row r="49" spans="1:26">
      <c r="A49" s="5" t="s">
        <v>128</v>
      </c>
      <c r="B49" s="4">
        <v>3.878935219E-3</v>
      </c>
      <c r="C49" s="4">
        <v>8.2834230500000005E-3</v>
      </c>
      <c r="D49" s="3"/>
      <c r="E49" s="3"/>
      <c r="F49" s="3"/>
      <c r="G49" s="3"/>
      <c r="H49" s="3"/>
      <c r="I49" s="3"/>
      <c r="J49" s="3"/>
      <c r="K49" s="3"/>
      <c r="L49" s="3"/>
      <c r="M49" s="3"/>
      <c r="N49" s="3"/>
      <c r="O49" s="3"/>
      <c r="P49" s="3"/>
      <c r="Q49" s="3"/>
      <c r="R49" s="3"/>
      <c r="S49" s="3"/>
      <c r="T49" s="3"/>
      <c r="U49" s="3"/>
      <c r="V49" s="3"/>
      <c r="W49" s="3"/>
      <c r="X49" s="3"/>
      <c r="Y49" s="3"/>
      <c r="Z49" s="3"/>
    </row>
    <row r="50" spans="1:26">
      <c r="A50" s="5" t="s">
        <v>131</v>
      </c>
      <c r="B50" s="4">
        <v>-2.4114112549999999E-3</v>
      </c>
      <c r="C50" s="4">
        <v>-9.1778524909999996E-3</v>
      </c>
      <c r="D50" s="3"/>
      <c r="E50" s="3"/>
      <c r="F50" s="3"/>
      <c r="G50" s="3"/>
      <c r="H50" s="3"/>
      <c r="I50" s="3"/>
      <c r="J50" s="3"/>
      <c r="K50" s="3"/>
      <c r="L50" s="3"/>
      <c r="M50" s="3"/>
      <c r="N50" s="3"/>
      <c r="O50" s="3"/>
      <c r="P50" s="3"/>
      <c r="Q50" s="3"/>
      <c r="R50" s="3"/>
      <c r="S50" s="3"/>
      <c r="T50" s="3"/>
      <c r="U50" s="3"/>
      <c r="V50" s="3"/>
      <c r="W50" s="3"/>
      <c r="X50" s="3"/>
      <c r="Y50" s="3"/>
      <c r="Z50" s="3"/>
    </row>
    <row r="51" spans="1:26">
      <c r="A51" s="5" t="s">
        <v>134</v>
      </c>
      <c r="B51" s="4">
        <v>1.1749500660000001E-4</v>
      </c>
      <c r="C51" s="4">
        <v>-1.089005343E-3</v>
      </c>
      <c r="D51" s="3"/>
      <c r="E51" s="3"/>
      <c r="F51" s="3"/>
      <c r="G51" s="3"/>
      <c r="H51" s="3"/>
      <c r="I51" s="3"/>
      <c r="J51" s="3"/>
      <c r="K51" s="3"/>
      <c r="L51" s="3"/>
      <c r="M51" s="3"/>
      <c r="N51" s="3"/>
      <c r="O51" s="3"/>
      <c r="P51" s="3"/>
      <c r="Q51" s="3"/>
      <c r="R51" s="3"/>
      <c r="S51" s="3"/>
      <c r="T51" s="3"/>
      <c r="U51" s="3"/>
      <c r="V51" s="3"/>
      <c r="W51" s="3"/>
      <c r="X51" s="3"/>
      <c r="Y51" s="3"/>
      <c r="Z51" s="3"/>
    </row>
    <row r="52" spans="1:26">
      <c r="A52" s="5" t="s">
        <v>137</v>
      </c>
      <c r="B52" s="4">
        <v>-1.9955400449999999E-3</v>
      </c>
      <c r="C52" s="4">
        <v>-4.3442006500000003E-3</v>
      </c>
      <c r="D52" s="3"/>
      <c r="E52" s="3"/>
      <c r="F52" s="3"/>
      <c r="G52" s="3"/>
      <c r="H52" s="3"/>
      <c r="I52" s="3"/>
      <c r="J52" s="3"/>
      <c r="K52" s="3"/>
      <c r="L52" s="3"/>
      <c r="M52" s="3"/>
      <c r="N52" s="3"/>
      <c r="O52" s="3"/>
      <c r="P52" s="3"/>
      <c r="Q52" s="3"/>
      <c r="R52" s="3"/>
      <c r="S52" s="3"/>
      <c r="T52" s="3"/>
      <c r="U52" s="3"/>
      <c r="V52" s="3"/>
      <c r="W52" s="3"/>
      <c r="X52" s="3"/>
      <c r="Y52" s="3"/>
      <c r="Z52" s="3"/>
    </row>
    <row r="53" spans="1:26">
      <c r="A53" s="5" t="s">
        <v>140</v>
      </c>
      <c r="B53" s="4">
        <v>1.6136532419999999E-2</v>
      </c>
      <c r="C53" s="4">
        <v>-1.1135941769999999E-2</v>
      </c>
      <c r="D53" s="3"/>
      <c r="E53" s="3"/>
      <c r="F53" s="3"/>
      <c r="G53" s="3"/>
      <c r="H53" s="3"/>
      <c r="I53" s="3"/>
      <c r="J53" s="3"/>
      <c r="K53" s="3"/>
      <c r="L53" s="3"/>
      <c r="M53" s="3"/>
      <c r="N53" s="3"/>
      <c r="O53" s="3"/>
      <c r="P53" s="3"/>
      <c r="Q53" s="3"/>
      <c r="R53" s="3"/>
      <c r="S53" s="3"/>
      <c r="T53" s="3"/>
      <c r="U53" s="3"/>
      <c r="V53" s="3"/>
      <c r="W53" s="3"/>
      <c r="X53" s="3"/>
      <c r="Y53" s="3"/>
      <c r="Z53" s="3"/>
    </row>
    <row r="54" spans="1:26">
      <c r="A54" s="5" t="s">
        <v>143</v>
      </c>
      <c r="B54" s="4">
        <v>-1.0255892129999999E-2</v>
      </c>
      <c r="C54" s="4">
        <v>-4.7153087890000004E-3</v>
      </c>
      <c r="D54" s="3"/>
      <c r="E54" s="3"/>
      <c r="F54" s="3"/>
      <c r="G54" s="3"/>
      <c r="H54" s="3"/>
      <c r="I54" s="3"/>
      <c r="J54" s="3"/>
      <c r="K54" s="3"/>
      <c r="L54" s="3"/>
      <c r="M54" s="3"/>
      <c r="N54" s="3"/>
      <c r="O54" s="3"/>
      <c r="P54" s="3"/>
      <c r="Q54" s="3"/>
      <c r="R54" s="3"/>
      <c r="S54" s="3"/>
      <c r="T54" s="3"/>
      <c r="U54" s="3"/>
      <c r="V54" s="3"/>
      <c r="W54" s="3"/>
      <c r="X54" s="3"/>
      <c r="Y54" s="3"/>
      <c r="Z54" s="3"/>
    </row>
    <row r="55" spans="1:26">
      <c r="A55" s="5">
        <v>45630</v>
      </c>
      <c r="B55" s="4">
        <v>-2.2222488660000001E-2</v>
      </c>
      <c r="C55" s="4">
        <v>-1.721819628E-2</v>
      </c>
      <c r="D55" s="3"/>
      <c r="E55" s="3"/>
      <c r="F55" s="3"/>
      <c r="G55" s="3"/>
      <c r="H55" s="3"/>
      <c r="I55" s="3"/>
      <c r="J55" s="3"/>
      <c r="K55" s="3"/>
      <c r="L55" s="3"/>
      <c r="M55" s="3"/>
      <c r="N55" s="3"/>
      <c r="O55" s="3"/>
      <c r="P55" s="3"/>
      <c r="Q55" s="3"/>
      <c r="R55" s="3"/>
      <c r="S55" s="3"/>
      <c r="T55" s="3"/>
      <c r="U55" s="3"/>
      <c r="V55" s="3"/>
      <c r="W55" s="3"/>
      <c r="X55" s="3"/>
      <c r="Y55" s="3"/>
      <c r="Z55" s="3"/>
    </row>
    <row r="56" spans="1:26">
      <c r="A56" s="5">
        <v>45600</v>
      </c>
      <c r="B56" s="4">
        <v>-7.2990927239999998E-3</v>
      </c>
      <c r="C56" s="4">
        <v>-2.4191922699999999E-4</v>
      </c>
      <c r="D56" s="3"/>
      <c r="E56" s="3"/>
      <c r="F56" s="3"/>
      <c r="G56" s="3"/>
      <c r="H56" s="3"/>
      <c r="I56" s="3"/>
      <c r="J56" s="3"/>
      <c r="K56" s="3"/>
      <c r="L56" s="3"/>
      <c r="M56" s="3"/>
      <c r="N56" s="3"/>
      <c r="O56" s="3"/>
      <c r="P56" s="3"/>
      <c r="Q56" s="3"/>
      <c r="R56" s="3"/>
      <c r="S56" s="3"/>
      <c r="T56" s="3"/>
      <c r="U56" s="3"/>
      <c r="V56" s="3"/>
      <c r="W56" s="3"/>
      <c r="X56" s="3"/>
      <c r="Y56" s="3"/>
      <c r="Z56" s="3"/>
    </row>
    <row r="57" spans="1:26">
      <c r="A57" s="5">
        <v>45569</v>
      </c>
      <c r="B57" s="4">
        <v>-1.9788030500000001E-2</v>
      </c>
      <c r="C57" s="4">
        <v>4.5700768299999998E-4</v>
      </c>
      <c r="D57" s="3"/>
      <c r="E57" s="3"/>
      <c r="F57" s="3"/>
      <c r="G57" s="3"/>
      <c r="H57" s="3"/>
      <c r="I57" s="3"/>
      <c r="J57" s="3"/>
      <c r="K57" s="3"/>
      <c r="L57" s="3"/>
      <c r="M57" s="3"/>
      <c r="N57" s="3"/>
      <c r="O57" s="3"/>
      <c r="P57" s="3"/>
      <c r="Q57" s="3"/>
      <c r="R57" s="3"/>
      <c r="S57" s="3"/>
      <c r="T57" s="3"/>
      <c r="U57" s="3"/>
      <c r="V57" s="3"/>
      <c r="W57" s="3"/>
      <c r="X57" s="3"/>
      <c r="Y57" s="3"/>
      <c r="Z57" s="3"/>
    </row>
    <row r="58" spans="1:26">
      <c r="A58" s="5">
        <v>45539</v>
      </c>
      <c r="B58" s="4">
        <v>-1.912869713E-2</v>
      </c>
      <c r="C58" s="4">
        <v>-4.2126791310000003E-3</v>
      </c>
      <c r="D58" s="3"/>
      <c r="E58" s="3"/>
      <c r="F58" s="3"/>
      <c r="G58" s="3"/>
      <c r="H58" s="3"/>
      <c r="I58" s="3"/>
      <c r="J58" s="3"/>
      <c r="K58" s="3"/>
      <c r="L58" s="3"/>
      <c r="M58" s="3"/>
      <c r="N58" s="3"/>
      <c r="O58" s="3"/>
      <c r="P58" s="3"/>
      <c r="Q58" s="3"/>
      <c r="R58" s="3"/>
      <c r="S58" s="3"/>
      <c r="T58" s="3"/>
      <c r="U58" s="3"/>
      <c r="V58" s="3"/>
      <c r="W58" s="3"/>
      <c r="X58" s="3"/>
      <c r="Y58" s="3"/>
      <c r="Z58" s="3"/>
    </row>
    <row r="59" spans="1:26">
      <c r="A59" s="5">
        <v>45508</v>
      </c>
      <c r="B59" s="4">
        <v>-8.664710091E-3</v>
      </c>
      <c r="C59" s="4">
        <v>-1.5489768629999999E-2</v>
      </c>
      <c r="D59" s="3"/>
      <c r="E59" s="3"/>
      <c r="F59" s="3"/>
      <c r="G59" s="3"/>
      <c r="H59" s="3"/>
      <c r="I59" s="3"/>
      <c r="J59" s="3"/>
      <c r="K59" s="3"/>
      <c r="L59" s="3"/>
      <c r="M59" s="3"/>
      <c r="N59" s="3"/>
      <c r="O59" s="3"/>
      <c r="P59" s="3"/>
      <c r="Q59" s="3"/>
      <c r="R59" s="3"/>
      <c r="S59" s="3"/>
      <c r="T59" s="3"/>
      <c r="U59" s="3"/>
      <c r="V59" s="3"/>
      <c r="W59" s="3"/>
      <c r="X59" s="3"/>
      <c r="Y59" s="3"/>
      <c r="Z59" s="3"/>
    </row>
    <row r="60" spans="1:26">
      <c r="A60" s="5">
        <v>45416</v>
      </c>
      <c r="B60" s="4">
        <v>-8.1871030419999999E-4</v>
      </c>
      <c r="C60" s="4">
        <v>2.5392171750000001E-2</v>
      </c>
      <c r="D60" s="3"/>
      <c r="E60" s="3"/>
      <c r="F60" s="3"/>
      <c r="G60" s="3"/>
      <c r="H60" s="3"/>
      <c r="I60" s="3"/>
      <c r="J60" s="3"/>
      <c r="K60" s="3"/>
      <c r="L60" s="3"/>
      <c r="M60" s="3"/>
      <c r="N60" s="3"/>
      <c r="O60" s="3"/>
      <c r="P60" s="3"/>
      <c r="Q60" s="3"/>
      <c r="R60" s="3"/>
      <c r="S60" s="3"/>
      <c r="T60" s="3"/>
      <c r="U60" s="3"/>
      <c r="V60" s="3"/>
      <c r="W60" s="3"/>
      <c r="X60" s="3"/>
      <c r="Y60" s="3"/>
      <c r="Z60" s="3"/>
    </row>
    <row r="61" spans="1:26">
      <c r="A61" s="5">
        <v>45386</v>
      </c>
      <c r="B61" s="4">
        <v>-8.8537011359999997E-3</v>
      </c>
      <c r="C61" s="4">
        <v>-1.609519978E-2</v>
      </c>
      <c r="D61" s="3"/>
      <c r="E61" s="3"/>
      <c r="F61" s="3"/>
      <c r="G61" s="3"/>
      <c r="H61" s="3"/>
      <c r="I61" s="3"/>
      <c r="J61" s="3"/>
      <c r="K61" s="3"/>
      <c r="L61" s="3"/>
      <c r="M61" s="3"/>
      <c r="N61" s="3"/>
      <c r="O61" s="3"/>
      <c r="P61" s="3"/>
      <c r="Q61" s="3"/>
      <c r="R61" s="3"/>
      <c r="S61" s="3"/>
      <c r="T61" s="3"/>
      <c r="U61" s="3"/>
      <c r="V61" s="3"/>
      <c r="W61" s="3"/>
      <c r="X61" s="3"/>
      <c r="Y61" s="3"/>
      <c r="Z61" s="3"/>
    </row>
    <row r="62" spans="1:26">
      <c r="A62" s="5">
        <v>45355</v>
      </c>
      <c r="B62" s="4">
        <v>-1.673140704E-2</v>
      </c>
      <c r="C62" s="4">
        <v>2.959898507E-2</v>
      </c>
      <c r="D62" s="3"/>
      <c r="E62" s="3"/>
      <c r="F62" s="3"/>
      <c r="G62" s="3"/>
      <c r="H62" s="3"/>
      <c r="I62" s="3"/>
      <c r="J62" s="3"/>
      <c r="K62" s="3"/>
      <c r="L62" s="3"/>
      <c r="M62" s="3"/>
      <c r="N62" s="3"/>
      <c r="O62" s="3"/>
      <c r="P62" s="3"/>
      <c r="Q62" s="3"/>
      <c r="R62" s="3"/>
      <c r="S62" s="3"/>
      <c r="T62" s="3"/>
      <c r="U62" s="3"/>
      <c r="V62" s="3"/>
      <c r="W62" s="3"/>
      <c r="X62" s="3"/>
      <c r="Y62" s="3"/>
      <c r="Z62" s="3"/>
    </row>
    <row r="63" spans="1:26">
      <c r="A63" s="5">
        <v>45326</v>
      </c>
      <c r="B63" s="4">
        <v>-7.7343183670000003E-3</v>
      </c>
      <c r="C63" s="4">
        <v>2.9921649619999999E-3</v>
      </c>
      <c r="D63" s="3"/>
      <c r="E63" s="3"/>
      <c r="F63" s="3"/>
      <c r="G63" s="3"/>
      <c r="H63" s="3"/>
      <c r="I63" s="3"/>
      <c r="J63" s="3"/>
      <c r="K63" s="3"/>
      <c r="L63" s="3"/>
      <c r="M63" s="3"/>
      <c r="N63" s="3"/>
      <c r="O63" s="3"/>
      <c r="P63" s="3"/>
      <c r="Q63" s="3"/>
      <c r="R63" s="3"/>
      <c r="S63" s="3"/>
      <c r="T63" s="3"/>
      <c r="U63" s="3"/>
      <c r="V63" s="3"/>
      <c r="W63" s="3"/>
      <c r="X63" s="3"/>
      <c r="Y63" s="3"/>
      <c r="Z63" s="3"/>
    </row>
    <row r="64" spans="1:26">
      <c r="A64" s="5">
        <v>45295</v>
      </c>
      <c r="B64" s="4">
        <v>-1.824934957E-2</v>
      </c>
      <c r="C64" s="4">
        <v>-7.3681804789999996E-3</v>
      </c>
      <c r="D64" s="3"/>
      <c r="E64" s="3"/>
      <c r="F64" s="3"/>
      <c r="G64" s="3"/>
      <c r="H64" s="3"/>
      <c r="I64" s="3"/>
      <c r="J64" s="3"/>
      <c r="K64" s="3"/>
      <c r="L64" s="3"/>
      <c r="M64" s="3"/>
      <c r="N64" s="3"/>
      <c r="O64" s="3"/>
      <c r="P64" s="3"/>
      <c r="Q64" s="3"/>
      <c r="R64" s="3"/>
      <c r="S64" s="3"/>
      <c r="T64" s="3"/>
      <c r="U64" s="3"/>
      <c r="V64" s="3"/>
      <c r="W64" s="3"/>
      <c r="X64" s="3"/>
      <c r="Y64" s="3"/>
      <c r="Z64" s="3"/>
    </row>
    <row r="65" spans="1:26">
      <c r="A65" s="5" t="s">
        <v>166</v>
      </c>
      <c r="B65" s="4">
        <v>5.4034526439999996E-3</v>
      </c>
      <c r="C65" s="4">
        <v>4.8695177470000003E-3</v>
      </c>
      <c r="D65" s="3"/>
      <c r="E65" s="3"/>
      <c r="F65" s="3"/>
      <c r="G65" s="3"/>
      <c r="H65" s="3"/>
      <c r="I65" s="3"/>
      <c r="J65" s="3"/>
      <c r="K65" s="3"/>
      <c r="L65" s="3"/>
      <c r="M65" s="3"/>
      <c r="N65" s="3"/>
      <c r="O65" s="3"/>
      <c r="P65" s="3"/>
      <c r="Q65" s="3"/>
      <c r="R65" s="3"/>
      <c r="S65" s="3"/>
      <c r="T65" s="3"/>
      <c r="U65" s="3"/>
      <c r="V65" s="3"/>
      <c r="W65" s="3"/>
      <c r="X65" s="3"/>
      <c r="Y65" s="3"/>
      <c r="Z65" s="3"/>
    </row>
    <row r="66" spans="1:26">
      <c r="A66" s="5" t="s">
        <v>169</v>
      </c>
      <c r="B66" s="4">
        <v>2.3456076039999999E-2</v>
      </c>
      <c r="C66" s="4">
        <v>2.2912352590000001E-2</v>
      </c>
      <c r="D66" s="3"/>
      <c r="E66" s="3"/>
      <c r="F66" s="3"/>
      <c r="G66" s="3"/>
      <c r="H66" s="3"/>
      <c r="I66" s="3"/>
      <c r="J66" s="3"/>
      <c r="K66" s="3"/>
      <c r="L66" s="3"/>
      <c r="M66" s="3"/>
      <c r="N66" s="3"/>
      <c r="O66" s="3"/>
      <c r="P66" s="3"/>
      <c r="Q66" s="3"/>
      <c r="R66" s="3"/>
      <c r="S66" s="3"/>
      <c r="T66" s="3"/>
      <c r="U66" s="3"/>
      <c r="V66" s="3"/>
      <c r="W66" s="3"/>
      <c r="X66" s="3"/>
      <c r="Y66" s="3"/>
      <c r="Z66" s="3"/>
    </row>
    <row r="67" spans="1:26">
      <c r="A67" s="5" t="s">
        <v>172</v>
      </c>
      <c r="B67" s="4">
        <v>-2.063887885E-2</v>
      </c>
      <c r="C67" s="4">
        <v>1.2353652919999999E-3</v>
      </c>
      <c r="D67" s="3"/>
      <c r="E67" s="3"/>
      <c r="F67" s="3"/>
      <c r="G67" s="3"/>
      <c r="H67" s="3"/>
      <c r="I67" s="3"/>
      <c r="J67" s="3"/>
      <c r="K67" s="3"/>
      <c r="L67" s="3"/>
      <c r="M67" s="3"/>
      <c r="N67" s="3"/>
      <c r="O67" s="3"/>
      <c r="P67" s="3"/>
      <c r="Q67" s="3"/>
      <c r="R67" s="3"/>
      <c r="S67" s="3"/>
      <c r="T67" s="3"/>
      <c r="U67" s="3"/>
      <c r="V67" s="3"/>
      <c r="W67" s="3"/>
      <c r="X67" s="3"/>
      <c r="Y67" s="3"/>
      <c r="Z67" s="3"/>
    </row>
    <row r="68" spans="1:26">
      <c r="A68" s="5" t="s">
        <v>175</v>
      </c>
      <c r="B68" s="4">
        <v>1.34646751E-2</v>
      </c>
      <c r="C68" s="4">
        <v>-6.0499302249999998E-3</v>
      </c>
      <c r="D68" s="3"/>
      <c r="E68" s="3"/>
      <c r="F68" s="3"/>
      <c r="G68" s="3"/>
      <c r="H68" s="3"/>
      <c r="I68" s="3"/>
      <c r="J68" s="3"/>
      <c r="K68" s="3"/>
      <c r="L68" s="3"/>
      <c r="M68" s="3"/>
      <c r="N68" s="3"/>
      <c r="O68" s="3"/>
      <c r="P68" s="3"/>
      <c r="Q68" s="3"/>
      <c r="R68" s="3"/>
      <c r="S68" s="3"/>
      <c r="T68" s="3"/>
      <c r="U68" s="3"/>
      <c r="V68" s="3"/>
      <c r="W68" s="3"/>
      <c r="X68" s="3"/>
      <c r="Y68" s="3"/>
      <c r="Z68" s="3"/>
    </row>
    <row r="69" spans="1:26">
      <c r="A69" s="5" t="s">
        <v>178</v>
      </c>
      <c r="B69" s="4">
        <v>6.1081055660000003E-3</v>
      </c>
      <c r="C69" s="4">
        <v>-1.7850945180000001E-2</v>
      </c>
      <c r="D69" s="3"/>
      <c r="E69" s="3"/>
      <c r="F69" s="3"/>
      <c r="G69" s="3"/>
      <c r="H69" s="3"/>
      <c r="I69" s="3"/>
      <c r="J69" s="3"/>
      <c r="K69" s="3"/>
      <c r="L69" s="3"/>
      <c r="M69" s="3"/>
      <c r="N69" s="3"/>
      <c r="O69" s="3"/>
      <c r="P69" s="3"/>
      <c r="Q69" s="3"/>
      <c r="R69" s="3"/>
      <c r="S69" s="3"/>
      <c r="T69" s="3"/>
      <c r="U69" s="3"/>
      <c r="V69" s="3"/>
      <c r="W69" s="3"/>
      <c r="X69" s="3"/>
      <c r="Y69" s="3"/>
      <c r="Z69" s="3"/>
    </row>
    <row r="70" spans="1:26">
      <c r="A70" s="5" t="s">
        <v>181</v>
      </c>
      <c r="B70" s="4">
        <v>-4.261212379E-4</v>
      </c>
      <c r="C70" s="4">
        <v>2.2497169389999998E-2</v>
      </c>
      <c r="D70" s="3"/>
      <c r="E70" s="3"/>
      <c r="F70" s="3"/>
      <c r="G70" s="3"/>
      <c r="H70" s="3"/>
      <c r="I70" s="3"/>
      <c r="J70" s="3"/>
      <c r="K70" s="3"/>
      <c r="L70" s="3"/>
      <c r="M70" s="3"/>
      <c r="N70" s="3"/>
      <c r="O70" s="3"/>
      <c r="P70" s="3"/>
      <c r="Q70" s="3"/>
      <c r="R70" s="3"/>
      <c r="S70" s="3"/>
      <c r="T70" s="3"/>
      <c r="U70" s="3"/>
      <c r="V70" s="3"/>
      <c r="W70" s="3"/>
      <c r="X70" s="3"/>
      <c r="Y70" s="3"/>
      <c r="Z70" s="3"/>
    </row>
    <row r="71" spans="1:26">
      <c r="A71" s="5" t="s">
        <v>184</v>
      </c>
      <c r="B71" s="4">
        <v>3.6000851879999997E-2</v>
      </c>
      <c r="C71" s="4">
        <v>7.1795902119999996E-3</v>
      </c>
      <c r="D71" s="3"/>
      <c r="E71" s="3"/>
      <c r="F71" s="3"/>
      <c r="G71" s="3"/>
      <c r="H71" s="3"/>
      <c r="I71" s="3"/>
      <c r="J71" s="3"/>
      <c r="K71" s="3"/>
      <c r="L71" s="3"/>
      <c r="M71" s="3"/>
      <c r="N71" s="3"/>
      <c r="O71" s="3"/>
      <c r="P71" s="3"/>
      <c r="Q71" s="3"/>
      <c r="R71" s="3"/>
      <c r="S71" s="3"/>
      <c r="T71" s="3"/>
      <c r="U71" s="3"/>
      <c r="V71" s="3"/>
      <c r="W71" s="3"/>
      <c r="X71" s="3"/>
      <c r="Y71" s="3"/>
      <c r="Z71" s="3"/>
    </row>
    <row r="72" spans="1:26">
      <c r="A72" s="5" t="s">
        <v>187</v>
      </c>
      <c r="B72" s="4">
        <v>7.2026462410000004E-3</v>
      </c>
      <c r="C72" s="4">
        <v>5.6673430239999999E-3</v>
      </c>
      <c r="D72" s="3"/>
      <c r="E72" s="3"/>
      <c r="F72" s="3"/>
      <c r="G72" s="3"/>
      <c r="H72" s="3"/>
      <c r="I72" s="3"/>
      <c r="J72" s="3"/>
      <c r="K72" s="3"/>
      <c r="L72" s="3"/>
      <c r="M72" s="3"/>
      <c r="N72" s="3"/>
      <c r="O72" s="3"/>
      <c r="P72" s="3"/>
      <c r="Q72" s="3"/>
      <c r="R72" s="3"/>
      <c r="S72" s="3"/>
      <c r="T72" s="3"/>
      <c r="U72" s="3"/>
      <c r="V72" s="3"/>
      <c r="W72" s="3"/>
      <c r="X72" s="3"/>
      <c r="Y72" s="3"/>
      <c r="Z72" s="3"/>
    </row>
    <row r="73" spans="1:26">
      <c r="A73" s="5" t="s">
        <v>190</v>
      </c>
      <c r="B73" s="4">
        <v>-1.4846976370000001E-2</v>
      </c>
      <c r="C73" s="4">
        <v>1.4108723449999999E-2</v>
      </c>
      <c r="D73" s="3"/>
      <c r="E73" s="3"/>
      <c r="F73" s="3"/>
      <c r="G73" s="3"/>
      <c r="H73" s="3"/>
      <c r="I73" s="3"/>
      <c r="J73" s="3"/>
      <c r="K73" s="3"/>
      <c r="L73" s="3"/>
      <c r="M73" s="3"/>
      <c r="N73" s="3"/>
      <c r="O73" s="3"/>
      <c r="P73" s="3"/>
      <c r="Q73" s="3"/>
      <c r="R73" s="3"/>
      <c r="S73" s="3"/>
      <c r="T73" s="3"/>
      <c r="U73" s="3"/>
      <c r="V73" s="3"/>
      <c r="W73" s="3"/>
      <c r="X73" s="3"/>
      <c r="Y73" s="3"/>
      <c r="Z73" s="3"/>
    </row>
    <row r="74" spans="1:26">
      <c r="A74" s="5" t="s">
        <v>193</v>
      </c>
      <c r="B74" s="4">
        <v>7.5891257340000001E-3</v>
      </c>
      <c r="C74" s="4">
        <v>1.4661529309999999E-2</v>
      </c>
      <c r="D74" s="3"/>
      <c r="E74" s="3"/>
      <c r="F74" s="3"/>
      <c r="G74" s="3"/>
      <c r="H74" s="3"/>
      <c r="I74" s="3"/>
      <c r="J74" s="3"/>
      <c r="K74" s="3"/>
      <c r="L74" s="3"/>
      <c r="M74" s="3"/>
      <c r="N74" s="3"/>
      <c r="O74" s="3"/>
      <c r="P74" s="3"/>
      <c r="Q74" s="3"/>
      <c r="R74" s="3"/>
      <c r="S74" s="3"/>
      <c r="T74" s="3"/>
      <c r="U74" s="3"/>
      <c r="V74" s="3"/>
      <c r="W74" s="3"/>
      <c r="X74" s="3"/>
      <c r="Y74" s="3"/>
      <c r="Z74" s="3"/>
    </row>
    <row r="75" spans="1:26">
      <c r="A75" s="5" t="s">
        <v>196</v>
      </c>
      <c r="B75" s="4">
        <v>-6.6024999140000002E-3</v>
      </c>
      <c r="C75" s="4">
        <v>1.1705491210000001E-3</v>
      </c>
      <c r="D75" s="3"/>
      <c r="E75" s="3"/>
      <c r="F75" s="3"/>
      <c r="G75" s="3"/>
      <c r="H75" s="3"/>
      <c r="I75" s="3"/>
      <c r="J75" s="3"/>
      <c r="K75" s="3"/>
      <c r="L75" s="3"/>
      <c r="M75" s="3"/>
      <c r="N75" s="3"/>
      <c r="O75" s="3"/>
      <c r="P75" s="3"/>
      <c r="Q75" s="3"/>
      <c r="R75" s="3"/>
      <c r="S75" s="3"/>
      <c r="T75" s="3"/>
      <c r="U75" s="3"/>
      <c r="V75" s="3"/>
      <c r="W75" s="3"/>
      <c r="X75" s="3"/>
      <c r="Y75" s="3"/>
      <c r="Z75" s="3"/>
    </row>
    <row r="76" spans="1:26">
      <c r="A76" s="5" t="s">
        <v>199</v>
      </c>
      <c r="B76" s="4">
        <v>-1.031133826E-2</v>
      </c>
      <c r="C76" s="4">
        <v>1.2611399400000001E-2</v>
      </c>
      <c r="D76" s="3"/>
      <c r="E76" s="3"/>
      <c r="F76" s="3"/>
      <c r="G76" s="3"/>
      <c r="H76" s="3"/>
      <c r="I76" s="3"/>
      <c r="J76" s="3"/>
      <c r="K76" s="3"/>
      <c r="L76" s="3"/>
      <c r="M76" s="3"/>
      <c r="N76" s="3"/>
      <c r="O76" s="3"/>
      <c r="P76" s="3"/>
      <c r="Q76" s="3"/>
      <c r="R76" s="3"/>
      <c r="S76" s="3"/>
      <c r="T76" s="3"/>
      <c r="U76" s="3"/>
      <c r="V76" s="3"/>
      <c r="W76" s="3"/>
      <c r="X76" s="3"/>
      <c r="Y76" s="3"/>
      <c r="Z76" s="3"/>
    </row>
    <row r="77" spans="1:26">
      <c r="A77" s="5">
        <v>45629</v>
      </c>
      <c r="B77" s="4">
        <v>-4.3804948810000001E-2</v>
      </c>
      <c r="C77" s="4">
        <v>6.753867478E-3</v>
      </c>
      <c r="D77" s="3"/>
      <c r="E77" s="3"/>
      <c r="F77" s="3"/>
      <c r="G77" s="3"/>
      <c r="H77" s="3"/>
      <c r="I77" s="3"/>
      <c r="J77" s="3"/>
      <c r="K77" s="3"/>
      <c r="L77" s="3"/>
      <c r="M77" s="3"/>
      <c r="N77" s="3"/>
      <c r="O77" s="3"/>
      <c r="P77" s="3"/>
      <c r="Q77" s="3"/>
      <c r="R77" s="3"/>
      <c r="S77" s="3"/>
      <c r="T77" s="3"/>
      <c r="U77" s="3"/>
      <c r="V77" s="3"/>
      <c r="W77" s="3"/>
      <c r="X77" s="3"/>
      <c r="Y77" s="3"/>
      <c r="Z77" s="3"/>
    </row>
    <row r="78" spans="1:26">
      <c r="A78" s="5">
        <v>45599</v>
      </c>
      <c r="B78" s="4">
        <v>-3.06945167E-2</v>
      </c>
      <c r="C78" s="4">
        <v>-1.251944677E-2</v>
      </c>
      <c r="D78" s="3"/>
      <c r="E78" s="3"/>
      <c r="F78" s="3"/>
      <c r="G78" s="3"/>
      <c r="H78" s="3"/>
      <c r="I78" s="3"/>
      <c r="J78" s="3"/>
      <c r="K78" s="3"/>
      <c r="L78" s="3"/>
      <c r="M78" s="3"/>
      <c r="N78" s="3"/>
      <c r="O78" s="3"/>
      <c r="P78" s="3"/>
      <c r="Q78" s="3"/>
      <c r="R78" s="3"/>
      <c r="S78" s="3"/>
      <c r="T78" s="3"/>
      <c r="U78" s="3"/>
      <c r="V78" s="3"/>
      <c r="W78" s="3"/>
      <c r="X78" s="3"/>
      <c r="Y78" s="3"/>
      <c r="Z78" s="3"/>
    </row>
    <row r="79" spans="1:26">
      <c r="A79" s="5">
        <v>45507</v>
      </c>
      <c r="B79" s="4">
        <v>-2.2615030349999999E-2</v>
      </c>
      <c r="C79" s="4">
        <v>-3.03204483E-3</v>
      </c>
      <c r="D79" s="3"/>
      <c r="E79" s="3"/>
      <c r="F79" s="3"/>
      <c r="G79" s="3"/>
      <c r="H79" s="3"/>
      <c r="I79" s="3"/>
      <c r="J79" s="3"/>
      <c r="K79" s="3"/>
      <c r="L79" s="3"/>
      <c r="M79" s="3"/>
      <c r="N79" s="3"/>
      <c r="O79" s="3"/>
      <c r="P79" s="3"/>
      <c r="Q79" s="3"/>
      <c r="R79" s="3"/>
      <c r="S79" s="3"/>
      <c r="T79" s="3"/>
      <c r="U79" s="3"/>
      <c r="V79" s="3"/>
      <c r="W79" s="3"/>
      <c r="X79" s="3"/>
      <c r="Y79" s="3"/>
      <c r="Z79" s="3"/>
    </row>
    <row r="80" spans="1:26">
      <c r="A80" s="5">
        <v>45476</v>
      </c>
      <c r="B80" s="4">
        <v>1.004884332E-2</v>
      </c>
      <c r="C80" s="4">
        <v>1.3583104449999999E-2</v>
      </c>
      <c r="D80" s="3"/>
      <c r="E80" s="3"/>
      <c r="F80" s="3"/>
      <c r="G80" s="3"/>
      <c r="H80" s="3"/>
      <c r="I80" s="3"/>
      <c r="J80" s="3"/>
      <c r="K80" s="3"/>
      <c r="L80" s="3"/>
      <c r="M80" s="3"/>
      <c r="N80" s="3"/>
      <c r="O80" s="3"/>
      <c r="P80" s="3"/>
      <c r="Q80" s="3"/>
      <c r="R80" s="3"/>
      <c r="S80" s="3"/>
      <c r="T80" s="3"/>
      <c r="U80" s="3"/>
      <c r="V80" s="3"/>
      <c r="W80" s="3"/>
      <c r="X80" s="3"/>
      <c r="Y80" s="3"/>
      <c r="Z80" s="3"/>
    </row>
    <row r="81" spans="1:26">
      <c r="A81" s="5">
        <v>45446</v>
      </c>
      <c r="B81" s="4">
        <v>-6.9627495729999999E-4</v>
      </c>
      <c r="C81" s="4">
        <v>6.2765463989999997E-3</v>
      </c>
      <c r="D81" s="3"/>
      <c r="E81" s="3"/>
      <c r="F81" s="3"/>
      <c r="G81" s="3"/>
      <c r="H81" s="3"/>
      <c r="I81" s="3"/>
      <c r="J81" s="3"/>
      <c r="K81" s="3"/>
      <c r="L81" s="3"/>
      <c r="M81" s="3"/>
      <c r="N81" s="3"/>
      <c r="O81" s="3"/>
      <c r="P81" s="3"/>
      <c r="Q81" s="3"/>
      <c r="R81" s="3"/>
      <c r="S81" s="3"/>
      <c r="T81" s="3"/>
      <c r="U81" s="3"/>
      <c r="V81" s="3"/>
      <c r="W81" s="3"/>
      <c r="X81" s="3"/>
      <c r="Y81" s="3"/>
      <c r="Z81" s="3"/>
    </row>
    <row r="82" spans="1:26">
      <c r="A82" s="5">
        <v>45415</v>
      </c>
      <c r="B82" s="4">
        <v>2.9874549209999999E-3</v>
      </c>
      <c r="C82" s="4">
        <v>-1.5234309329999999E-2</v>
      </c>
      <c r="D82" s="3"/>
      <c r="E82" s="3"/>
      <c r="F82" s="3"/>
      <c r="G82" s="3"/>
      <c r="H82" s="3"/>
      <c r="I82" s="3"/>
      <c r="J82" s="3"/>
      <c r="K82" s="3"/>
      <c r="L82" s="3"/>
      <c r="M82" s="3"/>
      <c r="N82" s="3"/>
      <c r="O82" s="3"/>
      <c r="P82" s="3"/>
      <c r="Q82" s="3"/>
      <c r="R82" s="3"/>
      <c r="S82" s="3"/>
      <c r="T82" s="3"/>
      <c r="U82" s="3"/>
      <c r="V82" s="3"/>
      <c r="W82" s="3"/>
      <c r="X82" s="3"/>
      <c r="Y82" s="3"/>
      <c r="Z82" s="3"/>
    </row>
    <row r="83" spans="1:26">
      <c r="A83" s="5">
        <v>45385</v>
      </c>
      <c r="B83" s="4">
        <v>2.696361548E-3</v>
      </c>
      <c r="C83" s="4">
        <v>5.7747994940000004E-3</v>
      </c>
      <c r="D83" s="3"/>
      <c r="E83" s="3"/>
      <c r="F83" s="3"/>
      <c r="G83" s="3"/>
      <c r="H83" s="3"/>
      <c r="I83" s="3"/>
      <c r="J83" s="3"/>
      <c r="K83" s="3"/>
      <c r="L83" s="3"/>
      <c r="M83" s="3"/>
      <c r="N83" s="3"/>
      <c r="O83" s="3"/>
      <c r="P83" s="3"/>
      <c r="Q83" s="3"/>
      <c r="R83" s="3"/>
      <c r="S83" s="3"/>
      <c r="T83" s="3"/>
      <c r="U83" s="3"/>
      <c r="V83" s="3"/>
      <c r="W83" s="3"/>
      <c r="X83" s="3"/>
      <c r="Y83" s="3"/>
      <c r="Z83" s="3"/>
    </row>
    <row r="84" spans="1:26">
      <c r="A84" s="5">
        <v>45294</v>
      </c>
      <c r="B84" s="4">
        <v>-1.842913547E-2</v>
      </c>
      <c r="C84" s="4">
        <v>8.1711008409999994E-3</v>
      </c>
      <c r="D84" s="3"/>
      <c r="E84" s="3"/>
      <c r="F84" s="3"/>
      <c r="G84" s="3"/>
      <c r="H84" s="3"/>
      <c r="I84" s="3"/>
      <c r="J84" s="3"/>
      <c r="K84" s="3"/>
      <c r="L84" s="3"/>
      <c r="M84" s="3"/>
      <c r="N84" s="3"/>
      <c r="O84" s="3"/>
      <c r="P84" s="3"/>
      <c r="Q84" s="3"/>
      <c r="R84" s="3"/>
      <c r="S84" s="3"/>
      <c r="T84" s="3"/>
      <c r="U84" s="3"/>
      <c r="V84" s="3"/>
      <c r="W84" s="3"/>
      <c r="X84" s="3"/>
      <c r="Y84" s="3"/>
      <c r="Z84" s="3"/>
    </row>
    <row r="85" spans="1:26">
      <c r="A85" s="5" t="s">
        <v>218</v>
      </c>
      <c r="B85" s="4">
        <v>-1.5972291249999999E-2</v>
      </c>
      <c r="C85" s="4">
        <v>1.326279388E-2</v>
      </c>
      <c r="D85" s="3"/>
      <c r="E85" s="3"/>
      <c r="F85" s="3"/>
      <c r="G85" s="3"/>
      <c r="H85" s="3"/>
      <c r="I85" s="3"/>
      <c r="J85" s="3"/>
      <c r="K85" s="3"/>
      <c r="L85" s="3"/>
      <c r="M85" s="3"/>
      <c r="N85" s="3"/>
      <c r="O85" s="3"/>
      <c r="P85" s="3"/>
      <c r="Q85" s="3"/>
      <c r="R85" s="3"/>
      <c r="S85" s="3"/>
      <c r="T85" s="3"/>
      <c r="U85" s="3"/>
      <c r="V85" s="3"/>
      <c r="W85" s="3"/>
      <c r="X85" s="3"/>
      <c r="Y85" s="3"/>
      <c r="Z85" s="3"/>
    </row>
    <row r="86" spans="1:26">
      <c r="A86" s="5" t="s">
        <v>221</v>
      </c>
      <c r="B86" s="4">
        <v>2.7425812979999999E-2</v>
      </c>
      <c r="C86" s="4">
        <v>5.8735085699999998E-3</v>
      </c>
      <c r="D86" s="3"/>
      <c r="E86" s="3"/>
      <c r="F86" s="3"/>
      <c r="G86" s="3"/>
      <c r="H86" s="3"/>
      <c r="I86" s="3"/>
      <c r="J86" s="3"/>
      <c r="K86" s="3"/>
      <c r="L86" s="3"/>
      <c r="M86" s="3"/>
      <c r="N86" s="3"/>
      <c r="O86" s="3"/>
      <c r="P86" s="3"/>
      <c r="Q86" s="3"/>
      <c r="R86" s="3"/>
      <c r="S86" s="3"/>
      <c r="T86" s="3"/>
      <c r="U86" s="3"/>
      <c r="V86" s="3"/>
      <c r="W86" s="3"/>
      <c r="X86" s="3"/>
      <c r="Y86" s="3"/>
      <c r="Z86" s="3"/>
    </row>
    <row r="87" spans="1:26">
      <c r="A87" s="5" t="s">
        <v>224</v>
      </c>
      <c r="B87" s="4">
        <v>4.2792521890000004E-3</v>
      </c>
      <c r="C87" s="4">
        <v>6.8911927969999998E-3</v>
      </c>
      <c r="D87" s="3"/>
      <c r="E87" s="3"/>
      <c r="F87" s="3"/>
      <c r="G87" s="3"/>
      <c r="H87" s="3"/>
      <c r="I87" s="3"/>
      <c r="J87" s="3"/>
      <c r="K87" s="3"/>
      <c r="L87" s="3"/>
      <c r="M87" s="3"/>
      <c r="N87" s="3"/>
      <c r="O87" s="3"/>
      <c r="P87" s="3"/>
      <c r="Q87" s="3"/>
      <c r="R87" s="3"/>
      <c r="S87" s="3"/>
      <c r="T87" s="3"/>
      <c r="U87" s="3"/>
      <c r="V87" s="3"/>
      <c r="W87" s="3"/>
      <c r="X87" s="3"/>
      <c r="Y87" s="3"/>
      <c r="Z87" s="3"/>
    </row>
    <row r="88" spans="1:26">
      <c r="A88" s="5" t="s">
        <v>227</v>
      </c>
      <c r="B88" s="4">
        <v>-1.4450509529999999E-3</v>
      </c>
      <c r="C88" s="4">
        <v>4.620653263E-3</v>
      </c>
      <c r="D88" s="3"/>
      <c r="E88" s="3"/>
      <c r="F88" s="3"/>
      <c r="G88" s="3"/>
      <c r="H88" s="3"/>
      <c r="I88" s="3"/>
      <c r="J88" s="3"/>
      <c r="K88" s="3"/>
      <c r="L88" s="3"/>
      <c r="M88" s="3"/>
      <c r="N88" s="3"/>
      <c r="O88" s="3"/>
      <c r="P88" s="3"/>
      <c r="Q88" s="3"/>
      <c r="R88" s="3"/>
      <c r="S88" s="3"/>
      <c r="T88" s="3"/>
      <c r="U88" s="3"/>
      <c r="V88" s="3"/>
      <c r="W88" s="3"/>
      <c r="X88" s="3"/>
      <c r="Y88" s="3"/>
      <c r="Z88" s="3"/>
    </row>
    <row r="89" spans="1:26">
      <c r="A89" s="5" t="s">
        <v>229</v>
      </c>
      <c r="B89" s="4">
        <v>-3.3306023380000002E-3</v>
      </c>
      <c r="C89" s="4">
        <v>5.5420672220000003E-3</v>
      </c>
      <c r="D89" s="3"/>
      <c r="E89" s="3"/>
      <c r="F89" s="3"/>
      <c r="G89" s="3"/>
      <c r="H89" s="3"/>
      <c r="I89" s="3"/>
      <c r="J89" s="3"/>
      <c r="K89" s="3"/>
      <c r="L89" s="3"/>
      <c r="M89" s="3"/>
      <c r="N89" s="3"/>
      <c r="O89" s="3"/>
      <c r="P89" s="3"/>
      <c r="Q89" s="3"/>
      <c r="R89" s="3"/>
      <c r="S89" s="3"/>
      <c r="T89" s="3"/>
      <c r="U89" s="3"/>
      <c r="V89" s="3"/>
      <c r="W89" s="3"/>
      <c r="X89" s="3"/>
      <c r="Y89" s="3"/>
      <c r="Z89" s="3"/>
    </row>
    <row r="90" spans="1:26">
      <c r="A90" s="5" t="s">
        <v>232</v>
      </c>
      <c r="B90" s="4">
        <v>-3.4733421340000001E-4</v>
      </c>
      <c r="C90" s="4">
        <v>1.548769283E-2</v>
      </c>
      <c r="D90" s="3"/>
      <c r="E90" s="3"/>
      <c r="F90" s="3"/>
      <c r="G90" s="3"/>
      <c r="H90" s="3"/>
      <c r="I90" s="3"/>
      <c r="J90" s="3"/>
      <c r="K90" s="3"/>
      <c r="L90" s="3"/>
      <c r="M90" s="3"/>
      <c r="N90" s="3"/>
      <c r="O90" s="3"/>
      <c r="P90" s="3"/>
      <c r="Q90" s="3"/>
      <c r="R90" s="3"/>
      <c r="S90" s="3"/>
      <c r="T90" s="3"/>
      <c r="U90" s="3"/>
      <c r="V90" s="3"/>
      <c r="W90" s="3"/>
      <c r="X90" s="3"/>
      <c r="Y90" s="3"/>
      <c r="Z90" s="3"/>
    </row>
    <row r="91" spans="1:26">
      <c r="A91" s="5" t="s">
        <v>235</v>
      </c>
      <c r="B91" s="4">
        <v>-8.8902645109999994E-3</v>
      </c>
      <c r="C91" s="4">
        <v>1.0778699330000001E-2</v>
      </c>
      <c r="D91" s="3"/>
      <c r="E91" s="3"/>
      <c r="F91" s="3"/>
      <c r="G91" s="3"/>
      <c r="H91" s="3"/>
      <c r="I91" s="3"/>
      <c r="J91" s="3"/>
      <c r="K91" s="3"/>
      <c r="L91" s="3"/>
      <c r="M91" s="3"/>
      <c r="N91" s="3"/>
      <c r="O91" s="3"/>
      <c r="P91" s="3"/>
      <c r="Q91" s="3"/>
      <c r="R91" s="3"/>
      <c r="S91" s="3"/>
      <c r="T91" s="3"/>
      <c r="U91" s="3"/>
      <c r="V91" s="3"/>
      <c r="W91" s="3"/>
      <c r="X91" s="3"/>
      <c r="Y91" s="3"/>
      <c r="Z91" s="3"/>
    </row>
    <row r="92" spans="1:26">
      <c r="A92" s="5" t="s">
        <v>238</v>
      </c>
      <c r="B92" s="4">
        <v>-2.5536526180000001E-3</v>
      </c>
      <c r="C92" s="4">
        <v>-2.5707385940000001E-2</v>
      </c>
      <c r="D92" s="3"/>
      <c r="E92" s="3"/>
      <c r="F92" s="3"/>
      <c r="G92" s="3"/>
      <c r="H92" s="3"/>
      <c r="I92" s="3"/>
      <c r="J92" s="3"/>
      <c r="K92" s="3"/>
      <c r="L92" s="3"/>
      <c r="M92" s="3"/>
      <c r="N92" s="3"/>
      <c r="O92" s="3"/>
      <c r="P92" s="3"/>
      <c r="Q92" s="3"/>
      <c r="R92" s="3"/>
      <c r="S92" s="3"/>
      <c r="T92" s="3"/>
      <c r="U92" s="3"/>
      <c r="V92" s="3"/>
      <c r="W92" s="3"/>
      <c r="X92" s="3"/>
      <c r="Y92" s="3"/>
      <c r="Z92" s="3"/>
    </row>
    <row r="93" spans="1:26">
      <c r="A93" s="5" t="s">
        <v>241</v>
      </c>
      <c r="B93" s="4">
        <v>-7.0378082389999999E-3</v>
      </c>
      <c r="C93" s="4">
        <v>-3.597014638E-3</v>
      </c>
      <c r="D93" s="3"/>
      <c r="E93" s="3"/>
      <c r="F93" s="3"/>
      <c r="G93" s="3"/>
      <c r="H93" s="3"/>
      <c r="I93" s="3"/>
      <c r="J93" s="3"/>
      <c r="K93" s="3"/>
      <c r="L93" s="3"/>
      <c r="M93" s="3"/>
      <c r="N93" s="3"/>
      <c r="O93" s="3"/>
      <c r="P93" s="3"/>
      <c r="Q93" s="3"/>
      <c r="R93" s="3"/>
      <c r="S93" s="3"/>
      <c r="T93" s="3"/>
      <c r="U93" s="3"/>
      <c r="V93" s="3"/>
      <c r="W93" s="3"/>
      <c r="X93" s="3"/>
      <c r="Y93" s="3"/>
      <c r="Z93" s="3"/>
    </row>
    <row r="94" spans="1:26">
      <c r="A94" s="5" t="s">
        <v>244</v>
      </c>
      <c r="B94" s="4">
        <v>9.5422906039999995E-3</v>
      </c>
      <c r="C94" s="4">
        <v>1.988248934E-2</v>
      </c>
      <c r="D94" s="3"/>
      <c r="E94" s="3"/>
      <c r="F94" s="3"/>
      <c r="G94" s="3"/>
      <c r="H94" s="3"/>
      <c r="I94" s="3"/>
      <c r="J94" s="3"/>
      <c r="K94" s="3"/>
      <c r="L94" s="3"/>
      <c r="M94" s="3"/>
      <c r="N94" s="3"/>
      <c r="O94" s="3"/>
      <c r="P94" s="3"/>
      <c r="Q94" s="3"/>
      <c r="R94" s="3"/>
      <c r="S94" s="3"/>
      <c r="T94" s="3"/>
      <c r="U94" s="3"/>
      <c r="V94" s="3"/>
      <c r="W94" s="3"/>
      <c r="X94" s="3"/>
      <c r="Y94" s="3"/>
      <c r="Z94" s="3"/>
    </row>
    <row r="95" spans="1:26">
      <c r="A95" s="5" t="s">
        <v>247</v>
      </c>
      <c r="B95" s="4">
        <v>-5.296206966E-3</v>
      </c>
      <c r="C95" s="4">
        <v>1.229465094E-2</v>
      </c>
      <c r="D95" s="3"/>
      <c r="E95" s="3"/>
      <c r="F95" s="3"/>
      <c r="G95" s="3"/>
      <c r="H95" s="3"/>
      <c r="I95" s="3"/>
      <c r="J95" s="3"/>
      <c r="K95" s="3"/>
      <c r="L95" s="3"/>
      <c r="M95" s="3"/>
      <c r="N95" s="3"/>
      <c r="O95" s="3"/>
      <c r="P95" s="3"/>
      <c r="Q95" s="3"/>
      <c r="R95" s="3"/>
      <c r="S95" s="3"/>
      <c r="T95" s="3"/>
      <c r="U95" s="3"/>
      <c r="V95" s="3"/>
      <c r="W95" s="3"/>
      <c r="X95" s="3"/>
      <c r="Y95" s="3"/>
      <c r="Z95" s="3"/>
    </row>
    <row r="96" spans="1:26">
      <c r="A96" s="5" t="s">
        <v>250</v>
      </c>
      <c r="B96" s="4">
        <v>-2.3539596780000002E-2</v>
      </c>
      <c r="C96" s="4">
        <v>-2.77099388E-2</v>
      </c>
      <c r="D96" s="3"/>
      <c r="E96" s="3"/>
      <c r="F96" s="3"/>
      <c r="G96" s="3"/>
      <c r="H96" s="3"/>
      <c r="I96" s="3"/>
      <c r="J96" s="3"/>
      <c r="K96" s="3"/>
      <c r="L96" s="3"/>
      <c r="M96" s="3"/>
      <c r="N96" s="3"/>
      <c r="O96" s="3"/>
      <c r="P96" s="3"/>
      <c r="Q96" s="3"/>
      <c r="R96" s="3"/>
      <c r="S96" s="3"/>
      <c r="T96" s="3"/>
      <c r="U96" s="3"/>
      <c r="V96" s="3"/>
      <c r="W96" s="3"/>
      <c r="X96" s="3"/>
      <c r="Y96" s="3"/>
      <c r="Z96" s="3"/>
    </row>
    <row r="97" spans="1:26">
      <c r="A97" s="5">
        <v>45628</v>
      </c>
      <c r="B97" s="4">
        <v>6.2122191570000002E-4</v>
      </c>
      <c r="C97" s="4">
        <v>1.3995438129999999E-2</v>
      </c>
      <c r="D97" s="3"/>
      <c r="E97" s="3"/>
      <c r="F97" s="3"/>
      <c r="G97" s="3"/>
      <c r="H97" s="3"/>
      <c r="I97" s="3"/>
      <c r="J97" s="3"/>
      <c r="K97" s="3"/>
      <c r="L97" s="3"/>
      <c r="M97" s="3"/>
      <c r="N97" s="3"/>
      <c r="O97" s="3"/>
      <c r="P97" s="3"/>
      <c r="Q97" s="3"/>
      <c r="R97" s="3"/>
      <c r="S97" s="3"/>
      <c r="T97" s="3"/>
      <c r="U97" s="3"/>
      <c r="V97" s="3"/>
      <c r="W97" s="3"/>
      <c r="X97" s="3"/>
      <c r="Y97" s="3"/>
      <c r="Z97" s="3"/>
    </row>
    <row r="98" spans="1:26">
      <c r="A98" s="5">
        <v>45537</v>
      </c>
      <c r="B98" s="4">
        <v>-9.5597724849999995E-5</v>
      </c>
      <c r="C98" s="4">
        <v>-1.514516714E-2</v>
      </c>
      <c r="D98" s="3"/>
      <c r="E98" s="3"/>
      <c r="F98" s="3"/>
      <c r="G98" s="3"/>
      <c r="H98" s="3"/>
      <c r="I98" s="3"/>
      <c r="J98" s="3"/>
      <c r="K98" s="3"/>
      <c r="L98" s="3"/>
      <c r="M98" s="3"/>
      <c r="N98" s="3"/>
      <c r="O98" s="3"/>
      <c r="P98" s="3"/>
      <c r="Q98" s="3"/>
      <c r="R98" s="3"/>
      <c r="S98" s="3"/>
      <c r="T98" s="3"/>
      <c r="U98" s="3"/>
      <c r="V98" s="3"/>
      <c r="W98" s="3"/>
      <c r="X98" s="3"/>
      <c r="Y98" s="3"/>
      <c r="Z98" s="3"/>
    </row>
    <row r="99" spans="1:26">
      <c r="A99" s="5">
        <v>45506</v>
      </c>
      <c r="B99" s="7">
        <v>-1.282251505E-2</v>
      </c>
      <c r="C99" s="4">
        <v>-4.9257368140000002E-3</v>
      </c>
      <c r="D99" s="3"/>
      <c r="E99" s="3"/>
      <c r="F99" s="3"/>
      <c r="G99" s="3"/>
      <c r="H99" s="3"/>
      <c r="I99" s="3"/>
      <c r="J99" s="3"/>
      <c r="K99" s="3"/>
      <c r="L99" s="3"/>
      <c r="M99" s="3"/>
      <c r="N99" s="3"/>
      <c r="O99" s="3"/>
      <c r="P99" s="3"/>
      <c r="Q99" s="3"/>
      <c r="R99" s="3"/>
      <c r="S99" s="3"/>
      <c r="T99" s="3"/>
      <c r="U99" s="3"/>
      <c r="V99" s="3"/>
      <c r="W99" s="3"/>
      <c r="X99" s="3"/>
      <c r="Y99" s="3"/>
      <c r="Z99" s="3"/>
    </row>
    <row r="100" spans="1:26">
      <c r="A100" s="5">
        <v>45475</v>
      </c>
      <c r="B100" s="4">
        <v>1.5886184269999999E-2</v>
      </c>
      <c r="C100" s="4">
        <v>2.692208152E-3</v>
      </c>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5">
        <v>45445</v>
      </c>
      <c r="B101" s="4">
        <v>9.3929064180000004E-3</v>
      </c>
      <c r="C101" s="4">
        <v>4.0986209019999997E-3</v>
      </c>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5">
        <v>45414</v>
      </c>
      <c r="B102" s="4">
        <v>-1.322102862E-2</v>
      </c>
      <c r="C102" s="4">
        <v>1.9828141000000001E-2</v>
      </c>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5">
        <v>45324</v>
      </c>
      <c r="B103" s="4">
        <v>-2.0515763770000001E-3</v>
      </c>
      <c r="C103" s="4">
        <v>2.3765529689999999E-2</v>
      </c>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5">
        <v>45293</v>
      </c>
      <c r="B104" s="4">
        <v>-5.8453296999999996E-3</v>
      </c>
      <c r="C104" s="4">
        <v>2.4277508140000001E-2</v>
      </c>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5" t="s">
        <v>269</v>
      </c>
      <c r="B105" s="4">
        <v>5.1532738879999998E-2</v>
      </c>
      <c r="C105" s="4">
        <v>-1.4709307140000001E-2</v>
      </c>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5" t="s">
        <v>272</v>
      </c>
      <c r="B106" s="4">
        <v>-2.3421429069999999E-2</v>
      </c>
      <c r="C106" s="4">
        <v>4.967033781E-3</v>
      </c>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5" t="s">
        <v>275</v>
      </c>
      <c r="B107" s="4">
        <v>-1.363658712E-3</v>
      </c>
      <c r="C107" s="4">
        <v>1.267688046E-2</v>
      </c>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5" t="s">
        <v>278</v>
      </c>
      <c r="B108" s="4">
        <v>1.7626576410000001E-2</v>
      </c>
      <c r="C108" s="4">
        <v>-4.4651856930000003E-3</v>
      </c>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5" t="s">
        <v>281</v>
      </c>
      <c r="B109" s="4">
        <v>-5.8909845750000002E-2</v>
      </c>
      <c r="C109" s="4">
        <v>3.4122847310000003E-2</v>
      </c>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5" t="s">
        <v>284</v>
      </c>
      <c r="B110" s="4">
        <v>1.235830873E-2</v>
      </c>
      <c r="C110" s="4">
        <v>6.3847260080000003E-3</v>
      </c>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5" t="s">
        <v>287</v>
      </c>
      <c r="B111" s="4">
        <v>-1.6087395229999999E-2</v>
      </c>
      <c r="C111" s="4">
        <v>5.5411256829999999E-4</v>
      </c>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5" t="s">
        <v>290</v>
      </c>
      <c r="B112" s="4">
        <v>-4.1865333789999998E-4</v>
      </c>
      <c r="C112" s="4">
        <v>1.181301306E-2</v>
      </c>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5" t="s">
        <v>293</v>
      </c>
      <c r="B113" s="4">
        <v>1.5986089209999998E-2</v>
      </c>
      <c r="C113" s="4">
        <v>1.191875599E-2</v>
      </c>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5" t="s">
        <v>296</v>
      </c>
      <c r="B114" s="4">
        <v>4.1243455970000002E-2</v>
      </c>
      <c r="C114" s="4">
        <v>1.1667661310000001E-2</v>
      </c>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5" t="s">
        <v>299</v>
      </c>
      <c r="B115" s="4">
        <v>1.258750948E-2</v>
      </c>
      <c r="C115" s="4">
        <v>-3.0398551730000001E-2</v>
      </c>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5" t="s">
        <v>302</v>
      </c>
      <c r="B116" s="4">
        <v>-8.220397585E-2</v>
      </c>
      <c r="C116" s="4">
        <v>-1.101042908E-2</v>
      </c>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5">
        <v>45627</v>
      </c>
      <c r="B117" s="4">
        <v>-2.252797606E-2</v>
      </c>
      <c r="C117" s="4">
        <v>-5.6655429929999999E-3</v>
      </c>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5">
        <v>45597</v>
      </c>
      <c r="B118" s="4">
        <v>-2.2997683920000001E-2</v>
      </c>
      <c r="C118" s="4">
        <v>-4.4071747600000002E-3</v>
      </c>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5">
        <v>45566</v>
      </c>
      <c r="B119" s="4">
        <v>9.1711401190000003E-3</v>
      </c>
      <c r="C119" s="4">
        <v>3.6199752669999999E-3</v>
      </c>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5">
        <v>45536</v>
      </c>
      <c r="B120" s="4">
        <v>-1.424951545E-2</v>
      </c>
      <c r="C120" s="4">
        <v>1.3685975320000001E-4</v>
      </c>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5">
        <v>45505</v>
      </c>
      <c r="B121" s="4">
        <v>-8.3730892909999993E-2</v>
      </c>
      <c r="C121" s="4">
        <v>1.1425156109999999E-2</v>
      </c>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5">
        <v>45413</v>
      </c>
      <c r="B122" s="4">
        <v>1.6439613870000001E-2</v>
      </c>
      <c r="C122" s="4">
        <v>9.8430441850000001E-3</v>
      </c>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5">
        <v>45383</v>
      </c>
      <c r="B123" s="4">
        <v>4.2139778020000001E-3</v>
      </c>
      <c r="C123" s="4">
        <v>6.3113813990000002E-3</v>
      </c>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5">
        <v>45352</v>
      </c>
      <c r="B124" s="4">
        <v>-3.167694796E-2</v>
      </c>
      <c r="C124" s="4">
        <v>-2.915233913E-2</v>
      </c>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5">
        <v>45323</v>
      </c>
      <c r="B125" s="4">
        <v>-3.4740623349999999E-2</v>
      </c>
      <c r="C125" s="4">
        <v>-1.006160975E-2</v>
      </c>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5" t="s">
        <v>323</v>
      </c>
      <c r="B126" s="4">
        <v>1.189996494E-3</v>
      </c>
      <c r="C126" s="4">
        <v>-4.0840492169999998E-3</v>
      </c>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5" t="s">
        <v>326</v>
      </c>
      <c r="B127" s="4">
        <v>-6.6992307200000002E-3</v>
      </c>
      <c r="C127" s="4">
        <v>-4.1680732609999998E-3</v>
      </c>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5" t="s">
        <v>329</v>
      </c>
      <c r="B128" s="4">
        <v>-2.6291238069999999E-3</v>
      </c>
      <c r="C128" s="4">
        <v>8.3874175910000001E-3</v>
      </c>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5" t="s">
        <v>332</v>
      </c>
      <c r="B129" s="4">
        <v>8.9827257670000004E-3</v>
      </c>
      <c r="C129" s="4">
        <v>1.798714001E-2</v>
      </c>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5" t="s">
        <v>335</v>
      </c>
      <c r="B130" s="4">
        <v>-6.0483283570000003E-3</v>
      </c>
      <c r="C130" s="4">
        <v>9.992592530999999E-4</v>
      </c>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5" t="s">
        <v>338</v>
      </c>
      <c r="B131" s="4">
        <v>6.7781292299999999E-3</v>
      </c>
      <c r="C131" s="4">
        <v>1.241850517E-3</v>
      </c>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5" t="s">
        <v>341</v>
      </c>
      <c r="B132" s="4">
        <v>-1.244861043E-2</v>
      </c>
      <c r="C132" s="4">
        <v>-1.1155658279999999E-2</v>
      </c>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5" t="s">
        <v>344</v>
      </c>
      <c r="B133" s="4">
        <v>1.1834005870000001E-2</v>
      </c>
      <c r="C133" s="4">
        <v>2.5058770550000001E-2</v>
      </c>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5" t="s">
        <v>347</v>
      </c>
      <c r="B134" s="4">
        <v>-1.471399573E-2</v>
      </c>
      <c r="C134" s="4">
        <v>-1.049960627E-4</v>
      </c>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5" t="s">
        <v>350</v>
      </c>
      <c r="B135" s="4">
        <v>3.0856802490000002E-2</v>
      </c>
      <c r="C135" s="4">
        <v>1.9968127700000001E-3</v>
      </c>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5" t="s">
        <v>353</v>
      </c>
      <c r="B136" s="4">
        <v>2.1020196210000001E-2</v>
      </c>
      <c r="C136" s="4">
        <v>6.221045972E-2</v>
      </c>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5" t="s">
        <v>356</v>
      </c>
      <c r="B137" s="4">
        <v>9.1284615139999997E-3</v>
      </c>
      <c r="C137" s="4">
        <v>2.4708472700000001E-2</v>
      </c>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5">
        <v>45272</v>
      </c>
      <c r="B138" s="4">
        <v>2.214572788E-3</v>
      </c>
      <c r="C138" s="4">
        <v>1.952714318E-3</v>
      </c>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5">
        <v>45242</v>
      </c>
      <c r="B139" s="4">
        <v>1.3718304339999999E-2</v>
      </c>
      <c r="C139" s="4">
        <v>5.4571443220000002E-3</v>
      </c>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5">
        <v>45150</v>
      </c>
      <c r="B140" s="4">
        <v>3.0581392749999999E-2</v>
      </c>
      <c r="C140" s="4">
        <v>8.08655816E-3</v>
      </c>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5">
        <v>45119</v>
      </c>
      <c r="B141" s="4">
        <v>1.855679331E-3</v>
      </c>
      <c r="C141" s="4">
        <v>5.6098943340000002E-3</v>
      </c>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5">
        <v>45089</v>
      </c>
      <c r="B142" s="4">
        <v>1.159125599E-2</v>
      </c>
      <c r="C142" s="4">
        <v>3.0518843629999998E-3</v>
      </c>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5">
        <v>45058</v>
      </c>
      <c r="B143" s="4">
        <v>-3.027527204E-3</v>
      </c>
      <c r="C143" s="4">
        <v>1.7256936469999999E-3</v>
      </c>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5">
        <v>45028</v>
      </c>
      <c r="B144" s="4">
        <v>4.2667641640000004E-3</v>
      </c>
      <c r="C144" s="4">
        <v>-7.8591243409999994E-3</v>
      </c>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5">
        <v>44938</v>
      </c>
      <c r="B145" s="4">
        <v>9.6241344350000008E-3</v>
      </c>
      <c r="C145" s="4">
        <v>2.3805017840000001E-2</v>
      </c>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5" t="s">
        <v>375</v>
      </c>
      <c r="B146" s="4">
        <v>3.1577416439999999E-2</v>
      </c>
      <c r="C146" s="4">
        <v>5.0782843009999998E-3</v>
      </c>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5" t="s">
        <v>378</v>
      </c>
      <c r="B147" s="4">
        <v>9.2211933609999998E-3</v>
      </c>
      <c r="C147" s="4">
        <v>7.847912298E-3</v>
      </c>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5" t="s">
        <v>381</v>
      </c>
      <c r="B148" s="4">
        <v>1.390200577E-2</v>
      </c>
      <c r="C148" s="4">
        <v>4.4454323920000002E-4</v>
      </c>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5" t="s">
        <v>384</v>
      </c>
      <c r="B149" s="4">
        <v>-3.1868909290000001E-3</v>
      </c>
      <c r="C149" s="4">
        <v>1.212733705E-4</v>
      </c>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5" t="s">
        <v>387</v>
      </c>
      <c r="B150" s="4">
        <v>4.0917460959999998E-4</v>
      </c>
      <c r="C150" s="4">
        <v>5.4725798859999999E-3</v>
      </c>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5" t="s">
        <v>390</v>
      </c>
      <c r="B151" s="4">
        <v>7.485543192E-3</v>
      </c>
      <c r="C151" s="4">
        <v>-1.372594316E-2</v>
      </c>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5" t="s">
        <v>393</v>
      </c>
      <c r="B152" s="4">
        <v>2.5689265929999998E-3</v>
      </c>
      <c r="C152" s="4">
        <v>-4.1611711309999999E-3</v>
      </c>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5" t="s">
        <v>396</v>
      </c>
      <c r="B153" s="4">
        <v>4.5433533050000002E-2</v>
      </c>
      <c r="C153" s="4">
        <v>-1.04068305E-2</v>
      </c>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5" t="s">
        <v>399</v>
      </c>
      <c r="B154" s="4">
        <v>6.9458122190000004E-3</v>
      </c>
      <c r="C154" s="4">
        <v>1.9390968250000001E-2</v>
      </c>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5" t="s">
        <v>402</v>
      </c>
      <c r="B155" s="4">
        <v>-1.016117192E-2</v>
      </c>
      <c r="C155" s="4">
        <v>-1.1536278549999999E-2</v>
      </c>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5" t="s">
        <v>405</v>
      </c>
      <c r="B156" s="4">
        <v>5.9589776990000001E-3</v>
      </c>
      <c r="C156" s="4">
        <v>1.294736996E-2</v>
      </c>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5" t="s">
        <v>408</v>
      </c>
      <c r="B157" s="4">
        <v>1.422319553E-2</v>
      </c>
      <c r="C157" s="4">
        <v>2.5290911440000001E-2</v>
      </c>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5" t="s">
        <v>411</v>
      </c>
      <c r="B158" s="4">
        <v>3.9338056500000003E-2</v>
      </c>
      <c r="C158" s="4">
        <v>8.2684588660000002E-3</v>
      </c>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5">
        <v>45210</v>
      </c>
      <c r="B159" s="4">
        <v>1.7026925530000001E-2</v>
      </c>
      <c r="C159" s="4">
        <v>2.3342764700000001E-2</v>
      </c>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5">
        <v>45180</v>
      </c>
      <c r="B160" s="4">
        <v>7.7890101959999999E-3</v>
      </c>
      <c r="C160" s="4">
        <v>-2.8573275730000001E-3</v>
      </c>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5">
        <v>45149</v>
      </c>
      <c r="B161" s="4">
        <v>2.1918388900000001E-3</v>
      </c>
      <c r="C161" s="4">
        <v>-4.2576745229999999E-4</v>
      </c>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5">
        <v>45118</v>
      </c>
      <c r="B162" s="4">
        <v>-8.0133637260000005E-3</v>
      </c>
      <c r="C162" s="4">
        <v>-1.420142211E-2</v>
      </c>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5">
        <v>45088</v>
      </c>
      <c r="B163" s="4">
        <v>-1.0824847970000001E-2</v>
      </c>
      <c r="C163" s="4">
        <v>-1.031259792E-2</v>
      </c>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5">
        <v>44996</v>
      </c>
      <c r="B164" s="4">
        <v>1.5708481949999999E-2</v>
      </c>
      <c r="C164" s="4">
        <v>6.7935327029999999E-3</v>
      </c>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5">
        <v>44968</v>
      </c>
      <c r="B165" s="4">
        <v>1.3791875449999999E-2</v>
      </c>
      <c r="C165" s="4">
        <v>3.096117353E-2</v>
      </c>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5">
        <v>44937</v>
      </c>
      <c r="B166" s="4">
        <v>1.360999211E-2</v>
      </c>
      <c r="C166" s="4">
        <v>2.524813071E-2</v>
      </c>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5" t="s">
        <v>429</v>
      </c>
      <c r="B167" s="4">
        <v>2.4217669189999999E-2</v>
      </c>
      <c r="C167" s="4">
        <v>-6.8842450969999996E-2</v>
      </c>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5" t="s">
        <v>432</v>
      </c>
      <c r="B168" s="4">
        <v>1.469477332E-2</v>
      </c>
      <c r="C168" s="4">
        <v>1.49778137E-2</v>
      </c>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5" t="s">
        <v>434</v>
      </c>
      <c r="B169" s="4">
        <v>3.3446711599999998E-3</v>
      </c>
      <c r="C169" s="4">
        <v>-1.6092157900000001E-2</v>
      </c>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5" t="s">
        <v>437</v>
      </c>
      <c r="B170" s="4">
        <v>7.6229280069999997E-3</v>
      </c>
      <c r="C170" s="4">
        <v>-1.0300273679999999E-2</v>
      </c>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5" t="s">
        <v>440</v>
      </c>
      <c r="B171" s="4">
        <v>-2.5717210569999999E-2</v>
      </c>
      <c r="C171" s="4">
        <v>-1.8646013320000002E-2</v>
      </c>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5" t="s">
        <v>442</v>
      </c>
      <c r="B172" s="4">
        <v>7.3199919569999997E-3</v>
      </c>
      <c r="C172" s="4">
        <v>8.9762512250000006E-3</v>
      </c>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5" t="s">
        <v>445</v>
      </c>
      <c r="B173" s="4">
        <v>5.4837149629999998E-3</v>
      </c>
      <c r="C173" s="4">
        <v>-7.5727422229999999E-3</v>
      </c>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5" t="s">
        <v>448</v>
      </c>
      <c r="B174" s="4">
        <v>-1.5158904500000001E-2</v>
      </c>
      <c r="C174" s="4">
        <v>-1.469882466E-2</v>
      </c>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5" t="s">
        <v>451</v>
      </c>
      <c r="B175" s="4">
        <v>-1.5740663679999999E-2</v>
      </c>
      <c r="C175" s="4">
        <v>-2.472251042E-2</v>
      </c>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5" t="s">
        <v>454</v>
      </c>
      <c r="B176" s="4">
        <v>4.8479626040000002E-4</v>
      </c>
      <c r="C176" s="4">
        <v>-5.051179938E-2</v>
      </c>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5" t="s">
        <v>457</v>
      </c>
      <c r="B177" s="4">
        <v>3.6164452550000001E-3</v>
      </c>
      <c r="C177" s="4">
        <v>6.8453086379999997E-3</v>
      </c>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5" t="s">
        <v>460</v>
      </c>
      <c r="B178" s="4">
        <v>1.0815487790000001E-4</v>
      </c>
      <c r="C178" s="4">
        <v>1.058053789E-2</v>
      </c>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5" t="s">
        <v>463</v>
      </c>
      <c r="B179" s="4">
        <v>-3.3973656230000003E-2</v>
      </c>
      <c r="C179" s="4">
        <v>-6.2133954899999998E-3</v>
      </c>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5">
        <v>45270</v>
      </c>
      <c r="B180" s="4">
        <v>-2.4628861879999998E-2</v>
      </c>
      <c r="C180" s="4">
        <v>-1.1872420260000001E-2</v>
      </c>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5">
        <v>45240</v>
      </c>
      <c r="B181" s="4">
        <v>1.3039199120000001E-2</v>
      </c>
      <c r="C181" s="4">
        <v>-1.39183965E-3</v>
      </c>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5">
        <v>45209</v>
      </c>
      <c r="B182" s="4">
        <v>2.6387584129999999E-2</v>
      </c>
      <c r="C182" s="4">
        <v>7.0155105829999998E-3</v>
      </c>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5">
        <v>45179</v>
      </c>
      <c r="B183" s="4">
        <v>5.9063145599999997E-3</v>
      </c>
      <c r="C183" s="4">
        <v>1.9578546249999999E-2</v>
      </c>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5">
        <v>45087</v>
      </c>
      <c r="B184" s="4">
        <v>5.8340412210000003E-3</v>
      </c>
      <c r="C184" s="4">
        <v>1.9892843359999999E-2</v>
      </c>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5">
        <v>45056</v>
      </c>
      <c r="B185" s="4">
        <v>-2.3591239290000001E-3</v>
      </c>
      <c r="C185" s="4">
        <v>-1.6089197069999998E-2</v>
      </c>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5">
        <v>45026</v>
      </c>
      <c r="B186" s="4">
        <v>-1.16599218E-2</v>
      </c>
      <c r="C186" s="4">
        <v>-1.475682209E-2</v>
      </c>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5">
        <v>44995</v>
      </c>
      <c r="B187" s="4">
        <v>5.7863466030000001E-3</v>
      </c>
      <c r="C187" s="4">
        <v>-1.0172275099999999E-2</v>
      </c>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5">
        <v>44967</v>
      </c>
      <c r="B188" s="4">
        <v>-2.0290016500000001E-2</v>
      </c>
      <c r="C188" s="4">
        <v>-4.6996708619999996E-3</v>
      </c>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5" t="s">
        <v>484</v>
      </c>
      <c r="B189" s="4">
        <v>6.5426419559999997E-3</v>
      </c>
      <c r="C189" s="4">
        <v>-1.1798257899999999E-2</v>
      </c>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5" t="s">
        <v>487</v>
      </c>
      <c r="B190" s="4">
        <v>-2.6071081940000001E-2</v>
      </c>
      <c r="C190" s="4">
        <v>1.2861093570000001E-2</v>
      </c>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5" t="s">
        <v>490</v>
      </c>
      <c r="B191" s="4">
        <v>-9.2048076049999999E-4</v>
      </c>
      <c r="C191" s="4">
        <v>1.1766360409999999E-2</v>
      </c>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5" t="s">
        <v>493</v>
      </c>
      <c r="B192" s="4">
        <v>-1.5922449870000001E-2</v>
      </c>
      <c r="C192" s="4">
        <v>-1.747042356E-2</v>
      </c>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5" t="s">
        <v>496</v>
      </c>
      <c r="B193" s="4">
        <v>5.397374953E-3</v>
      </c>
      <c r="C193" s="4">
        <v>4.4214714019999999E-3</v>
      </c>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5" t="s">
        <v>499</v>
      </c>
      <c r="B194" s="4">
        <v>-1.1266024709999999E-2</v>
      </c>
      <c r="C194" s="4">
        <v>3.7791969250000001E-3</v>
      </c>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5" t="s">
        <v>502</v>
      </c>
      <c r="B195" s="4">
        <v>-1.203036979E-2</v>
      </c>
      <c r="C195" s="4">
        <v>-2.3900600120000001E-2</v>
      </c>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5" t="s">
        <v>505</v>
      </c>
      <c r="B196" s="4">
        <v>-1.0372466110000001E-2</v>
      </c>
      <c r="C196" s="4">
        <v>-3.7973822230000002E-3</v>
      </c>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5" t="s">
        <v>508</v>
      </c>
      <c r="B197" s="4">
        <v>-3.125002543E-3</v>
      </c>
      <c r="C197" s="4">
        <v>-4.5307867239999999E-3</v>
      </c>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5" t="s">
        <v>511</v>
      </c>
      <c r="B198" s="4">
        <v>-1.447161233E-2</v>
      </c>
      <c r="C198" s="4">
        <v>6.3918516459999996E-3</v>
      </c>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5" t="s">
        <v>514</v>
      </c>
      <c r="B199" s="4">
        <v>-4.5066717370000004E-3</v>
      </c>
      <c r="C199" s="4">
        <v>-1.214164566E-2</v>
      </c>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5" t="s">
        <v>517</v>
      </c>
      <c r="B200" s="4">
        <v>3.1141479230000001E-3</v>
      </c>
      <c r="C200" s="4">
        <v>2.3779948790000002E-2</v>
      </c>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5" t="s">
        <v>520</v>
      </c>
      <c r="B201" s="4">
        <v>-1.073867855E-2</v>
      </c>
      <c r="C201" s="4">
        <v>-2.1122116369999999E-2</v>
      </c>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5">
        <v>45269</v>
      </c>
      <c r="B202" s="4">
        <v>-1.707537293E-3</v>
      </c>
      <c r="C202" s="4">
        <v>-8.5127519060000005E-4</v>
      </c>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5">
        <v>45239</v>
      </c>
      <c r="B203" s="4">
        <v>-1.2314105940000001E-3</v>
      </c>
      <c r="C203" s="4">
        <v>-8.1512594659999998E-4</v>
      </c>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5">
        <v>45147</v>
      </c>
      <c r="B204" s="4">
        <v>-2.237292607E-2</v>
      </c>
      <c r="C204" s="4">
        <v>3.0157373270000001E-3</v>
      </c>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5">
        <v>45116</v>
      </c>
      <c r="B205" s="4">
        <v>-8.7558163059999992E-3</v>
      </c>
      <c r="C205" s="4">
        <v>-5.2097295020000003E-3</v>
      </c>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5">
        <v>45086</v>
      </c>
      <c r="B206" s="4">
        <v>-2.097598019E-2</v>
      </c>
      <c r="C206" s="4">
        <v>4.4993256069999999E-3</v>
      </c>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5">
        <v>45055</v>
      </c>
      <c r="B207" s="4">
        <v>-3.7222277659999998E-3</v>
      </c>
      <c r="C207" s="4">
        <v>-1.6271402170000001E-2</v>
      </c>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5">
        <v>44935</v>
      </c>
      <c r="B208" s="4">
        <v>-2.8160848240000001E-3</v>
      </c>
      <c r="C208" s="4">
        <v>1.8048359060000001E-2</v>
      </c>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5" t="s">
        <v>537</v>
      </c>
      <c r="B209" s="4">
        <v>-2.1286795640000002E-2</v>
      </c>
      <c r="C209" s="4">
        <v>-4.2594037350000002E-3</v>
      </c>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5" t="s">
        <v>540</v>
      </c>
      <c r="B210" s="4">
        <v>7.0160340419999998E-3</v>
      </c>
      <c r="C210" s="4">
        <v>8.1798592520000001E-3</v>
      </c>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5" t="s">
        <v>543</v>
      </c>
      <c r="B211" s="4">
        <v>8.3643332120000001E-4</v>
      </c>
      <c r="C211" s="4">
        <v>1.88895707E-2</v>
      </c>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5" t="s">
        <v>546</v>
      </c>
      <c r="B212" s="4">
        <v>1.6205651349999999E-2</v>
      </c>
      <c r="C212" s="4">
        <v>8.1483962310000008E-3</v>
      </c>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5" t="s">
        <v>549</v>
      </c>
      <c r="B213" s="4">
        <v>2.7683742859999999E-2</v>
      </c>
      <c r="C213" s="4">
        <v>1.203277354E-2</v>
      </c>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5" t="s">
        <v>552</v>
      </c>
      <c r="B214" s="4">
        <v>-5.0561352939999998E-2</v>
      </c>
      <c r="C214" s="4">
        <v>-1.375567944E-2</v>
      </c>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5" t="s">
        <v>555</v>
      </c>
      <c r="B215" s="4">
        <v>-6.4973519750000002E-3</v>
      </c>
      <c r="C215" s="4">
        <v>1.041925373E-2</v>
      </c>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5" t="s">
        <v>558</v>
      </c>
      <c r="B216" s="4">
        <v>1.24648993E-2</v>
      </c>
      <c r="C216" s="4">
        <v>-9.3931991870000002E-3</v>
      </c>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5" t="s">
        <v>561</v>
      </c>
      <c r="B217" s="4">
        <v>2.511733755E-3</v>
      </c>
      <c r="C217" s="4">
        <v>-3.842288141E-3</v>
      </c>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5" t="s">
        <v>564</v>
      </c>
      <c r="B218" s="4">
        <v>9.3531123560000005E-3</v>
      </c>
      <c r="C218" s="4">
        <v>-4.9911756350000001E-3</v>
      </c>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5" t="s">
        <v>567</v>
      </c>
      <c r="B219" s="4">
        <v>-2.3808028960000002E-2</v>
      </c>
      <c r="C219" s="4">
        <v>2.4013983309999999E-3</v>
      </c>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5" t="s">
        <v>570</v>
      </c>
      <c r="B220" s="4">
        <v>-9.9955398319999996E-3</v>
      </c>
      <c r="C220" s="4">
        <v>-1.036466479E-2</v>
      </c>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5" t="s">
        <v>573</v>
      </c>
      <c r="B221" s="4">
        <v>-1.8978329379999999E-2</v>
      </c>
      <c r="C221" s="4">
        <v>-2.5521486270000001E-2</v>
      </c>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5" t="s">
        <v>576</v>
      </c>
      <c r="B222" s="4">
        <v>4.1911032290000002E-3</v>
      </c>
      <c r="C222" s="4">
        <v>-2.386971086E-3</v>
      </c>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5">
        <v>45238</v>
      </c>
      <c r="B223" s="4">
        <v>-1.0717854400000001E-2</v>
      </c>
      <c r="C223" s="4">
        <v>4.9205779019999996E-3</v>
      </c>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5">
        <v>45207</v>
      </c>
      <c r="B224" s="4">
        <v>1.6802490719999999E-3</v>
      </c>
      <c r="C224" s="4">
        <v>-2.498461755E-3</v>
      </c>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5">
        <v>45177</v>
      </c>
      <c r="B225" s="4">
        <v>-7.5646147759999996E-4</v>
      </c>
      <c r="C225" s="4">
        <v>5.7805666590000004E-3</v>
      </c>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5">
        <v>45146</v>
      </c>
      <c r="B226" s="4">
        <v>-8.8181575769999995E-4</v>
      </c>
      <c r="C226" s="4">
        <v>4.3929641620000003E-3</v>
      </c>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5">
        <v>45115</v>
      </c>
      <c r="B227" s="4">
        <v>2.9345603559999999E-2</v>
      </c>
      <c r="C227" s="4">
        <v>1.8671366120000001E-2</v>
      </c>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5">
        <v>45024</v>
      </c>
      <c r="B228" s="4">
        <v>0</v>
      </c>
      <c r="C228" s="4">
        <v>-1.796101269E-2</v>
      </c>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5">
        <v>44993</v>
      </c>
      <c r="B229" s="4">
        <v>-8.6441630339999999E-5</v>
      </c>
      <c r="C229" s="4">
        <v>-2.151149695E-2</v>
      </c>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5">
        <v>44965</v>
      </c>
      <c r="B230" s="7">
        <v>-2.8251308990000001E-2</v>
      </c>
      <c r="C230" s="4">
        <v>-3.748572645E-3</v>
      </c>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5">
        <v>44934</v>
      </c>
      <c r="B231" s="4">
        <v>-3.5230502400000001E-3</v>
      </c>
      <c r="C231" s="4">
        <v>8.4843751770000003E-2</v>
      </c>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5" t="s">
        <v>596</v>
      </c>
      <c r="B232" s="4">
        <v>6.7010095900000004E-4</v>
      </c>
      <c r="C232" s="4">
        <v>1.8037018669999998E-2</v>
      </c>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5" t="s">
        <v>599</v>
      </c>
      <c r="B233" s="4">
        <v>2.091347071E-2</v>
      </c>
      <c r="C233" s="4">
        <v>8.2124109700000003E-3</v>
      </c>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5" t="s">
        <v>602</v>
      </c>
      <c r="B234" s="4">
        <v>4.0724523120000003E-3</v>
      </c>
      <c r="C234" s="4">
        <v>-7.7426348219999995E-5</v>
      </c>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5" t="s">
        <v>605</v>
      </c>
      <c r="B235" s="4">
        <v>8.3643110330000006E-2</v>
      </c>
      <c r="C235" s="7">
        <v>-1.437435873E-2</v>
      </c>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5" t="s">
        <v>608</v>
      </c>
      <c r="B236" s="4">
        <v>-8.1397691220000002E-3</v>
      </c>
      <c r="C236" s="4">
        <v>1.031787149E-2</v>
      </c>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5" t="s">
        <v>611</v>
      </c>
      <c r="B237" s="4">
        <v>1.903394148E-2</v>
      </c>
      <c r="C237" s="4">
        <v>6.6535389160000003E-3</v>
      </c>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5" t="s">
        <v>614</v>
      </c>
      <c r="B238" s="4">
        <v>-8.5094893019999999E-3</v>
      </c>
      <c r="C238" s="4">
        <v>-1.3263100700000001E-2</v>
      </c>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5" t="s">
        <v>617</v>
      </c>
      <c r="B239" s="4">
        <v>2.3733379900000001E-2</v>
      </c>
      <c r="C239" s="4">
        <v>-6.3378342880000002E-3</v>
      </c>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5" t="s">
        <v>620</v>
      </c>
      <c r="B240" s="4">
        <v>-1.4137370430000001E-2</v>
      </c>
      <c r="C240" s="4">
        <v>-4.026137313E-3</v>
      </c>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5" t="s">
        <v>623</v>
      </c>
      <c r="B241" s="4">
        <v>-1.416966041E-3</v>
      </c>
      <c r="C241" s="4">
        <v>2.436477884E-2</v>
      </c>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5" t="s">
        <v>626</v>
      </c>
      <c r="B242" s="4">
        <v>-5.8825083160000003E-3</v>
      </c>
      <c r="C242" s="4">
        <v>7.1724015279999997E-3</v>
      </c>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5" t="s">
        <v>629</v>
      </c>
      <c r="B243" s="4">
        <v>-1.7350482930000001E-2</v>
      </c>
      <c r="C243" s="4">
        <v>-9.3845318529999996E-4</v>
      </c>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5" t="s">
        <v>632</v>
      </c>
      <c r="B244" s="4">
        <v>-1.1982672650000001E-3</v>
      </c>
      <c r="C244" s="4">
        <v>8.8721973259999996E-3</v>
      </c>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5">
        <v>45267</v>
      </c>
      <c r="B245" s="4">
        <v>-7.5711009319999996E-3</v>
      </c>
      <c r="C245" s="4">
        <v>2.961795037E-3</v>
      </c>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5">
        <v>45237</v>
      </c>
      <c r="B246" s="4">
        <v>2.5228731769999999E-2</v>
      </c>
      <c r="C246" s="4">
        <v>1.610687454E-2</v>
      </c>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5">
        <v>45206</v>
      </c>
      <c r="B247" s="4">
        <v>5.6886451329999999E-3</v>
      </c>
      <c r="C247" s="4">
        <v>1.469691832E-2</v>
      </c>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5">
        <v>45114</v>
      </c>
      <c r="B248" s="4">
        <v>-2.4486732899999999E-3</v>
      </c>
      <c r="C248" s="4">
        <v>1.89399601E-2</v>
      </c>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5">
        <v>45084</v>
      </c>
      <c r="B249" s="4">
        <v>-3.239971843E-3</v>
      </c>
      <c r="C249" s="4">
        <v>-1.7511417580000001E-2</v>
      </c>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5">
        <v>45053</v>
      </c>
      <c r="B250" s="4">
        <v>1.126759204E-2</v>
      </c>
      <c r="C250" s="4">
        <v>-1.015938517E-2</v>
      </c>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5">
        <v>44992</v>
      </c>
      <c r="B251" s="4">
        <v>-1.1372252930000001E-3</v>
      </c>
      <c r="C251" s="4">
        <v>5.188710008E-3</v>
      </c>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5" t="s">
        <v>648</v>
      </c>
      <c r="B252" s="4">
        <v>-3.1679262410000001E-3</v>
      </c>
      <c r="C252" s="4">
        <v>7.3834188849999996E-3</v>
      </c>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5" t="s">
        <v>651</v>
      </c>
      <c r="B253" s="4">
        <v>5.2538282009999999E-3</v>
      </c>
      <c r="C253" s="4">
        <v>9.7509566910000001E-3</v>
      </c>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5" t="s">
        <v>654</v>
      </c>
      <c r="B254" s="4">
        <v>6.140683345E-3</v>
      </c>
      <c r="C254" s="4">
        <v>4.890593302E-3</v>
      </c>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5" t="s">
        <v>657</v>
      </c>
      <c r="B255" s="4">
        <v>1.8554302070000001E-2</v>
      </c>
      <c r="C255" s="4">
        <v>1.566065002E-2</v>
      </c>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5" t="s">
        <v>660</v>
      </c>
      <c r="B256" s="4">
        <v>8.2727078370000004E-4</v>
      </c>
      <c r="C256" s="4">
        <v>1.0649456809999999E-2</v>
      </c>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5" t="s">
        <v>663</v>
      </c>
      <c r="B257" s="4">
        <v>-9.7318872939999997E-4</v>
      </c>
      <c r="C257" s="4">
        <v>-1.2294020629999999E-2</v>
      </c>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5" t="s">
        <v>666</v>
      </c>
      <c r="B258" s="4">
        <v>-3.0982391450000001E-2</v>
      </c>
      <c r="C258" s="4">
        <v>-1.7292941690000001E-2</v>
      </c>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5" t="s">
        <v>669</v>
      </c>
      <c r="B259" s="4">
        <v>-1.366474473E-3</v>
      </c>
      <c r="C259" s="4">
        <v>1.3675074130000001E-3</v>
      </c>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5" t="s">
        <v>672</v>
      </c>
      <c r="B260" s="4">
        <v>-3.5252054319999997E-2</v>
      </c>
      <c r="C260" s="4">
        <v>-1.6940498040000002E-2</v>
      </c>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5" t="s">
        <v>675</v>
      </c>
      <c r="B261" s="4">
        <v>2.6399651200000001E-3</v>
      </c>
      <c r="C261" s="4">
        <v>-9.737570349E-3</v>
      </c>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5" t="s">
        <v>678</v>
      </c>
      <c r="B262" s="4">
        <v>1.1505707820000001E-2</v>
      </c>
      <c r="C262" s="4">
        <v>1.7719765459999998E-2</v>
      </c>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5" t="s">
        <v>681</v>
      </c>
      <c r="B263" s="4">
        <v>-1.5916911230000001E-2</v>
      </c>
      <c r="C263" s="4">
        <v>-8.6750687260000008E-3</v>
      </c>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5" t="s">
        <v>684</v>
      </c>
      <c r="B264" s="4">
        <v>-5.340104105E-3</v>
      </c>
      <c r="C264" s="4">
        <v>3.1202100869999999E-2</v>
      </c>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5">
        <v>45266</v>
      </c>
      <c r="B265" s="4">
        <v>1.936852763E-2</v>
      </c>
      <c r="C265" s="4">
        <v>1.213725174E-2</v>
      </c>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5">
        <v>45175</v>
      </c>
      <c r="B266" s="4">
        <v>-3.6746171520000001E-3</v>
      </c>
      <c r="C266" s="4">
        <v>2.4708200350000002E-3</v>
      </c>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5">
        <v>45144</v>
      </c>
      <c r="B267" s="4">
        <v>2.874349122E-2</v>
      </c>
      <c r="C267" s="4">
        <v>-4.6808596100000001E-3</v>
      </c>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5">
        <v>45113</v>
      </c>
      <c r="B268" s="4">
        <v>2.213725246E-2</v>
      </c>
      <c r="C268" s="4">
        <v>3.8383873839999999E-2</v>
      </c>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5">
        <v>45083</v>
      </c>
      <c r="B269" s="4">
        <v>-7.1622869690000004E-3</v>
      </c>
      <c r="C269" s="4">
        <v>1.8747070250000001E-2</v>
      </c>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5">
        <v>45052</v>
      </c>
      <c r="B270" s="4">
        <v>-2.1512319750000002E-2</v>
      </c>
      <c r="C270" s="4">
        <v>-1.8526470659999999E-2</v>
      </c>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5">
        <v>44963</v>
      </c>
      <c r="B271" s="4">
        <v>2.5447632219999999E-2</v>
      </c>
      <c r="C271" s="4">
        <v>8.0649607590000005E-2</v>
      </c>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5">
        <v>44932</v>
      </c>
      <c r="B272" s="4">
        <v>1.092695686E-2</v>
      </c>
      <c r="C272" s="4">
        <v>1.6007284560000001E-2</v>
      </c>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5" t="s">
        <v>702</v>
      </c>
      <c r="B273" s="4">
        <v>4.9221571629999997E-3</v>
      </c>
      <c r="C273" s="4">
        <v>-1.996938727E-2</v>
      </c>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5" t="s">
        <v>705</v>
      </c>
      <c r="B274" s="4">
        <v>5.1920179330000003E-3</v>
      </c>
      <c r="C274" s="4">
        <v>-9.0112063409999998E-3</v>
      </c>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5" t="s">
        <v>708</v>
      </c>
      <c r="B275" s="4">
        <v>1.364668892E-2</v>
      </c>
      <c r="C275" s="4">
        <v>8.6301450810000006E-3</v>
      </c>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5" t="s">
        <v>710</v>
      </c>
      <c r="B276" s="4">
        <v>7.9972436019999996E-3</v>
      </c>
      <c r="C276" s="4">
        <v>1.3343501789999999E-3</v>
      </c>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5" t="s">
        <v>713</v>
      </c>
      <c r="B277" s="4">
        <v>-1.6572902770000002E-2</v>
      </c>
      <c r="C277" s="4">
        <v>-1.425179777E-2</v>
      </c>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5" t="s">
        <v>716</v>
      </c>
      <c r="B278" s="4">
        <v>-1.6205588310000001E-2</v>
      </c>
      <c r="C278" s="4">
        <v>-7.2604951590000003E-3</v>
      </c>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5" t="s">
        <v>719</v>
      </c>
      <c r="B279" s="4">
        <v>2.0418091680000001E-3</v>
      </c>
      <c r="C279" s="4">
        <v>-2.4240175959999999E-3</v>
      </c>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5" t="s">
        <v>722</v>
      </c>
      <c r="B280" s="4">
        <v>-8.4801709949999995E-3</v>
      </c>
      <c r="C280" s="4">
        <v>2.7939464679999998E-4</v>
      </c>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5" t="s">
        <v>725</v>
      </c>
      <c r="B281" s="4">
        <v>1.7869652920000001E-3</v>
      </c>
      <c r="C281" s="4">
        <v>1.227699221E-2</v>
      </c>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5" t="s">
        <v>728</v>
      </c>
      <c r="B282" s="4">
        <v>2.9432644010000002E-2</v>
      </c>
      <c r="C282" s="4">
        <v>2.3373351189999999E-2</v>
      </c>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5" t="s">
        <v>730</v>
      </c>
      <c r="B283" s="4">
        <v>-9.4143991340000007E-3</v>
      </c>
      <c r="C283" s="4">
        <v>-1.9547087040000001E-2</v>
      </c>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5" t="s">
        <v>732</v>
      </c>
      <c r="B284" s="4">
        <v>1.0261075979999999E-2</v>
      </c>
      <c r="C284" s="4">
        <v>8.3169455009999994E-3</v>
      </c>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5">
        <v>45265</v>
      </c>
      <c r="B285" s="4">
        <v>-5.6640485309999997E-3</v>
      </c>
      <c r="C285" s="4">
        <v>-2.335725732E-3</v>
      </c>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5">
        <v>45235</v>
      </c>
      <c r="B286" s="4">
        <v>4.9667331660000003E-3</v>
      </c>
      <c r="C286" s="4">
        <v>-1.483959179E-2</v>
      </c>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5">
        <v>45204</v>
      </c>
      <c r="B287" s="4">
        <v>-5.1648903059999998E-3</v>
      </c>
      <c r="C287" s="4">
        <v>-1.500023719E-3</v>
      </c>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5">
        <v>45174</v>
      </c>
      <c r="B288" s="4">
        <v>2.3150805949999999E-2</v>
      </c>
      <c r="C288" s="4">
        <v>-6.0708134520000004E-3</v>
      </c>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5">
        <v>45143</v>
      </c>
      <c r="B289" s="4">
        <v>-5.4600742319999996E-3</v>
      </c>
      <c r="C289" s="4">
        <v>-1.395738572E-3</v>
      </c>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5">
        <v>45051</v>
      </c>
      <c r="B290" s="4">
        <v>6.5252261170000003E-3</v>
      </c>
      <c r="C290" s="4">
        <v>2.2141125880000001E-2</v>
      </c>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5">
        <v>45021</v>
      </c>
      <c r="B291" s="4">
        <v>-1.9499085060000001E-2</v>
      </c>
      <c r="C291" s="4">
        <v>-2.4694931270000001E-2</v>
      </c>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5">
        <v>44990</v>
      </c>
      <c r="B292" s="4">
        <v>-1.148015973E-2</v>
      </c>
      <c r="C292" s="4">
        <v>2.2748912989999999E-3</v>
      </c>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5">
        <v>44962</v>
      </c>
      <c r="B293" s="4">
        <v>-3.0457873810000001E-3</v>
      </c>
      <c r="C293" s="4">
        <v>-9.8053604630000003E-3</v>
      </c>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5">
        <v>44931</v>
      </c>
      <c r="B294" s="4">
        <v>-1.417289035E-2</v>
      </c>
      <c r="C294" s="4">
        <v>-7.0172508009999999E-3</v>
      </c>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5" t="s">
        <v>754</v>
      </c>
      <c r="B295" s="4">
        <v>3.5851014610000002E-3</v>
      </c>
      <c r="C295" s="4">
        <v>2.0641187200000001E-2</v>
      </c>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5" t="s">
        <v>757</v>
      </c>
      <c r="B296" s="4">
        <v>1.4716573320000001E-2</v>
      </c>
      <c r="C296" s="4">
        <v>-8.6407673169999998E-3</v>
      </c>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5" t="s">
        <v>760</v>
      </c>
      <c r="B297" s="4">
        <v>4.1459019950000004E-3</v>
      </c>
      <c r="C297" s="4">
        <v>-1.1223152619999999E-2</v>
      </c>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5" t="s">
        <v>762</v>
      </c>
      <c r="B298" s="4">
        <v>-1.7551190800000002E-2</v>
      </c>
      <c r="C298" s="4">
        <v>-2.1717362600000002E-2</v>
      </c>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5" t="s">
        <v>765</v>
      </c>
      <c r="B299" s="4">
        <v>3.017621291E-3</v>
      </c>
      <c r="C299" s="4">
        <v>1.42440993E-2</v>
      </c>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5" t="s">
        <v>768</v>
      </c>
      <c r="B300" s="4">
        <v>-1.0087868660000001E-2</v>
      </c>
      <c r="C300" s="4">
        <v>-9.0387925010000005E-3</v>
      </c>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5" t="s">
        <v>771</v>
      </c>
      <c r="B301" s="4">
        <v>-7.116441054E-3</v>
      </c>
      <c r="C301" s="4">
        <v>-1.0650776420000001E-2</v>
      </c>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5" t="s">
        <v>774</v>
      </c>
      <c r="B302" s="4">
        <v>1.6303830219999999E-3</v>
      </c>
      <c r="C302" s="4">
        <v>-2.4452607489999999E-3</v>
      </c>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5" t="s">
        <v>776</v>
      </c>
      <c r="B303" s="4">
        <v>1.615903569E-2</v>
      </c>
      <c r="C303" s="4">
        <v>-1.7760412089999999E-4</v>
      </c>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5" t="s">
        <v>779</v>
      </c>
      <c r="B304" s="4">
        <v>1.632528758E-2</v>
      </c>
      <c r="C304" s="4">
        <v>6.9500413409999996E-3</v>
      </c>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5" t="s">
        <v>782</v>
      </c>
      <c r="B305" s="4">
        <v>-5.7227267200000001E-2</v>
      </c>
      <c r="C305" s="4">
        <v>9.0266695769999992E-3</v>
      </c>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5" t="s">
        <v>785</v>
      </c>
      <c r="B306" s="4">
        <v>5.8695259249999998E-3</v>
      </c>
      <c r="C306" s="4">
        <v>5.2920945820000001E-3</v>
      </c>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5">
        <v>45264</v>
      </c>
      <c r="B307" s="4">
        <v>9.4193001530000001E-5</v>
      </c>
      <c r="C307" s="4">
        <v>-4.5341193249999999E-4</v>
      </c>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5">
        <v>45234</v>
      </c>
      <c r="B308" s="7">
        <v>7.2796350780000001E-3</v>
      </c>
      <c r="C308" s="4">
        <v>2.3250995829999999E-2</v>
      </c>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5">
        <v>45203</v>
      </c>
      <c r="B309" s="4">
        <v>-2.795216791E-3</v>
      </c>
      <c r="C309" s="4">
        <v>2.9952792530000001E-2</v>
      </c>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5">
        <v>45081</v>
      </c>
      <c r="B310" s="4">
        <v>6.502621579E-3</v>
      </c>
      <c r="C310" s="4">
        <v>-2.063001955E-2</v>
      </c>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5">
        <v>45050</v>
      </c>
      <c r="B311" s="4">
        <v>-1.840108537E-2</v>
      </c>
      <c r="C311" s="4">
        <v>-1.819160102E-2</v>
      </c>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5">
        <v>45020</v>
      </c>
      <c r="B312" s="4">
        <v>-6.9417223010000001E-3</v>
      </c>
      <c r="C312" s="4">
        <v>-5.5544992690000003E-2</v>
      </c>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5">
        <v>44989</v>
      </c>
      <c r="B313" s="4">
        <v>1.3837816060000001E-2</v>
      </c>
      <c r="C313" s="4">
        <v>4.4908623360000004E-3</v>
      </c>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5" t="s">
        <v>802</v>
      </c>
      <c r="B314" s="4">
        <v>6.5648333629999998E-3</v>
      </c>
      <c r="C314" s="4">
        <v>1.8969204369999999E-2</v>
      </c>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5" t="s">
        <v>805</v>
      </c>
      <c r="B315" s="4">
        <v>1.4653850439999999E-2</v>
      </c>
      <c r="C315" s="4">
        <v>6.8820935709999996E-3</v>
      </c>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5" t="s">
        <v>806</v>
      </c>
      <c r="B316" s="4">
        <v>1.457900038E-2</v>
      </c>
      <c r="C316" s="4">
        <v>1.281721672E-2</v>
      </c>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5" t="s">
        <v>809</v>
      </c>
      <c r="B317" s="4">
        <v>2.165152515E-2</v>
      </c>
      <c r="C317" s="4">
        <v>9.8594919559999994E-3</v>
      </c>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5" t="s">
        <v>812</v>
      </c>
      <c r="B318" s="4">
        <v>1.527284146E-2</v>
      </c>
      <c r="C318" s="4">
        <v>4.5516273609999998E-3</v>
      </c>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5" t="s">
        <v>815</v>
      </c>
      <c r="B319" s="4">
        <v>-1.871381069E-3</v>
      </c>
      <c r="C319" s="4">
        <v>-1.1135411200000001E-2</v>
      </c>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5" t="s">
        <v>818</v>
      </c>
      <c r="B320" s="4">
        <v>8.8311998610000001E-3</v>
      </c>
      <c r="C320" s="4">
        <v>-2.3214011650000001E-3</v>
      </c>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5" t="s">
        <v>821</v>
      </c>
      <c r="B321" s="4">
        <v>-4.2614839920000001E-2</v>
      </c>
      <c r="C321" s="4">
        <v>-2.2344535629999999E-2</v>
      </c>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5" t="s">
        <v>824</v>
      </c>
      <c r="B322" s="4">
        <v>-3.419053932E-4</v>
      </c>
      <c r="C322" s="4">
        <v>2.0709137999999998E-2</v>
      </c>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5" t="s">
        <v>827</v>
      </c>
      <c r="B323" s="4">
        <v>1.833376472E-2</v>
      </c>
      <c r="C323" s="4">
        <v>2.435110675E-2</v>
      </c>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5" t="s">
        <v>830</v>
      </c>
      <c r="B324" s="4">
        <v>-1.0587868550000001E-2</v>
      </c>
      <c r="C324" s="4">
        <v>-1.70621127E-2</v>
      </c>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5" t="s">
        <v>833</v>
      </c>
      <c r="B325" s="4">
        <v>2.4814427189999998E-2</v>
      </c>
      <c r="C325" s="4">
        <v>6.6518583689999999E-3</v>
      </c>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5" t="s">
        <v>836</v>
      </c>
      <c r="B326" s="4">
        <v>-4.4743461540000001E-2</v>
      </c>
      <c r="C326" s="4">
        <v>-3.7978962179999999E-2</v>
      </c>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5" t="s">
        <v>839</v>
      </c>
      <c r="B327" s="4">
        <v>1.9043556140000001E-2</v>
      </c>
      <c r="C327" s="4">
        <v>4.3075759930000001E-3</v>
      </c>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5" t="s">
        <v>842</v>
      </c>
      <c r="B328" s="4">
        <v>1.4762329220000001E-3</v>
      </c>
      <c r="C328" s="4">
        <v>-1.0227890179999999E-2</v>
      </c>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5">
        <v>45202</v>
      </c>
      <c r="B329" s="4">
        <v>9.0525215659999995E-3</v>
      </c>
      <c r="C329" s="4">
        <v>-5.9636875239999998E-2</v>
      </c>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5">
        <v>45172</v>
      </c>
      <c r="B330" s="4">
        <v>-2.918628476E-2</v>
      </c>
      <c r="C330" s="4">
        <v>-3.1696821139999998E-2</v>
      </c>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5">
        <v>45141</v>
      </c>
      <c r="B331" s="4">
        <v>-3.4688799479999999E-3</v>
      </c>
      <c r="C331" s="4">
        <v>1.042728601E-2</v>
      </c>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5">
        <v>45110</v>
      </c>
      <c r="B332" s="4">
        <v>-1.905545463E-2</v>
      </c>
      <c r="C332" s="4">
        <v>-3.135504402E-2</v>
      </c>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5">
        <v>45080</v>
      </c>
      <c r="B333" s="4">
        <v>-1.494068023E-2</v>
      </c>
      <c r="C333" s="4">
        <v>-5.2229693239999996E-3</v>
      </c>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5">
        <v>44988</v>
      </c>
      <c r="B334" s="4">
        <v>2.3756321E-2</v>
      </c>
      <c r="C334" s="4">
        <v>1.233537484E-2</v>
      </c>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5">
        <v>44960</v>
      </c>
      <c r="B335" s="4">
        <v>2.6580759820000001E-2</v>
      </c>
      <c r="C335" s="4">
        <v>1.401640197E-2</v>
      </c>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5">
        <v>44929</v>
      </c>
      <c r="B336" s="4">
        <v>1.4774954809999999E-2</v>
      </c>
      <c r="C336" s="4">
        <v>3.7364552939999997E-2</v>
      </c>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5" t="s">
        <v>858</v>
      </c>
      <c r="B337" s="4">
        <v>5.4227639660000002E-3</v>
      </c>
      <c r="C337" s="4">
        <v>-1.793423207E-3</v>
      </c>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5" t="s">
        <v>861</v>
      </c>
      <c r="B338" s="4">
        <v>1.1590405959999999E-2</v>
      </c>
      <c r="C338" s="4">
        <v>1.600370185E-2</v>
      </c>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5" t="s">
        <v>864</v>
      </c>
      <c r="B339" s="4">
        <v>-4.9138564830000002E-2</v>
      </c>
      <c r="C339" s="4">
        <v>-7.508682878E-3</v>
      </c>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5" t="s">
        <v>867</v>
      </c>
      <c r="B340" s="4">
        <v>1.145244342E-2</v>
      </c>
      <c r="C340" s="4">
        <v>2.5218560990000001E-4</v>
      </c>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5" t="s">
        <v>870</v>
      </c>
      <c r="B341" s="4">
        <v>1.167088248E-3</v>
      </c>
      <c r="C341" s="4">
        <v>-1.178450746E-2</v>
      </c>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5" t="s">
        <v>873</v>
      </c>
      <c r="B342" s="4">
        <v>-2.9437860860000001E-2</v>
      </c>
      <c r="C342" s="4">
        <v>-2.8988723840000001E-2</v>
      </c>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5" t="s">
        <v>876</v>
      </c>
      <c r="B343" s="4">
        <v>-2.5951367570000001E-3</v>
      </c>
      <c r="C343" s="4">
        <v>5.138487162E-3</v>
      </c>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5" t="s">
        <v>879</v>
      </c>
      <c r="B344" s="4">
        <v>-2.4346599980000001E-2</v>
      </c>
      <c r="C344" s="4">
        <v>-8.8042247149999996E-3</v>
      </c>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5" t="s">
        <v>882</v>
      </c>
      <c r="B345" s="4">
        <v>-4.6342049950000002E-3</v>
      </c>
      <c r="C345" s="4">
        <v>1.7604803030000001E-2</v>
      </c>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5" t="s">
        <v>885</v>
      </c>
      <c r="B346" s="4">
        <v>1.29004323E-2</v>
      </c>
      <c r="C346" s="4">
        <v>-1.5390854250000001E-2</v>
      </c>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5" t="s">
        <v>888</v>
      </c>
      <c r="B347" s="4">
        <v>1.288112271E-2</v>
      </c>
      <c r="C347" s="4">
        <v>1.936187124E-3</v>
      </c>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5">
        <v>45201</v>
      </c>
      <c r="B348" s="4">
        <v>4.2364966389999998E-3</v>
      </c>
      <c r="C348" s="4">
        <v>5.628114866E-3</v>
      </c>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5">
        <v>45171</v>
      </c>
      <c r="B349" s="4">
        <v>-7.0977289210000004E-3</v>
      </c>
      <c r="C349" s="4">
        <v>-1.0461571730000001E-2</v>
      </c>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5">
        <v>45140</v>
      </c>
      <c r="B350" s="4">
        <v>-5.8842928860000001E-3</v>
      </c>
      <c r="C350" s="4">
        <v>-3.1693204470000002E-3</v>
      </c>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5">
        <v>45109</v>
      </c>
      <c r="B351" s="4">
        <v>3.7720628190000001E-2</v>
      </c>
      <c r="C351" s="4">
        <v>-7.0248552639999998E-3</v>
      </c>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5">
        <v>45079</v>
      </c>
      <c r="B352" s="4">
        <v>3.8757860640000002E-3</v>
      </c>
      <c r="C352" s="4">
        <v>1.466431182E-2</v>
      </c>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5">
        <v>44987</v>
      </c>
      <c r="B353" s="4">
        <v>-1.6035013130000001E-2</v>
      </c>
      <c r="C353" s="4">
        <v>1.161057171E-2</v>
      </c>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5">
        <v>44959</v>
      </c>
      <c r="B354" s="4">
        <v>-2.5514836440000001E-2</v>
      </c>
      <c r="C354" s="4">
        <v>-1.8769259020000002E-2</v>
      </c>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5">
        <v>44928</v>
      </c>
      <c r="B355" s="4">
        <v>8.1823951549999992E-3</v>
      </c>
      <c r="C355" s="4">
        <v>-1.0959996519999999E-2</v>
      </c>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5" t="s">
        <v>906</v>
      </c>
      <c r="B356" s="4">
        <v>1.5757299549999999E-2</v>
      </c>
      <c r="C356" s="4">
        <v>-3.5855063999999999E-2</v>
      </c>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5" t="s">
        <v>909</v>
      </c>
      <c r="B357" s="4">
        <v>-7.1286301310000003E-3</v>
      </c>
      <c r="C357" s="4">
        <v>-1.1558185090000001E-2</v>
      </c>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5" t="s">
        <v>912</v>
      </c>
      <c r="B358" s="4">
        <v>-7.3602596959999999E-3</v>
      </c>
      <c r="C358" s="4">
        <v>9.1900544269999992E-3</v>
      </c>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5" t="s">
        <v>915</v>
      </c>
      <c r="B359" s="4">
        <v>2.350673479E-4</v>
      </c>
      <c r="C359" s="4">
        <v>1.413885548E-2</v>
      </c>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5" t="s">
        <v>918</v>
      </c>
      <c r="B360" s="4">
        <v>3.2967580370000002E-3</v>
      </c>
      <c r="C360" s="4">
        <v>3.216745337E-3</v>
      </c>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5" t="s">
        <v>921</v>
      </c>
      <c r="B361" s="4">
        <v>9.5272672300000007E-3</v>
      </c>
      <c r="C361" s="4">
        <v>1.9243798959999999E-2</v>
      </c>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5" t="s">
        <v>924</v>
      </c>
      <c r="B362" s="4">
        <v>1.540596304E-2</v>
      </c>
      <c r="C362" s="4">
        <v>1.190276985E-2</v>
      </c>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5" t="s">
        <v>927</v>
      </c>
      <c r="B363" s="4">
        <v>-1.594781056E-3</v>
      </c>
      <c r="C363" s="4">
        <v>1.5985485510000001E-2</v>
      </c>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5" t="s">
        <v>930</v>
      </c>
      <c r="B364" s="4">
        <v>-1.11405714E-2</v>
      </c>
      <c r="C364" s="4">
        <v>-2.8363014039999999E-2</v>
      </c>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5" t="s">
        <v>933</v>
      </c>
      <c r="B365" s="4">
        <v>-9.505323219E-3</v>
      </c>
      <c r="C365" s="4">
        <v>-1.3514781010000001E-2</v>
      </c>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5" t="s">
        <v>936</v>
      </c>
      <c r="B366" s="4">
        <v>-1.278393121E-2</v>
      </c>
      <c r="C366" s="4">
        <v>-8.5483890159999999E-3</v>
      </c>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5" t="s">
        <v>939</v>
      </c>
      <c r="B367" s="4">
        <v>-8.8691801819999999E-4</v>
      </c>
      <c r="C367" s="4">
        <v>1.320292581E-2</v>
      </c>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5">
        <v>45261</v>
      </c>
      <c r="B368" s="4">
        <v>2.978792517E-2</v>
      </c>
      <c r="C368" s="4">
        <v>1.7161354350000001E-2</v>
      </c>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5">
        <v>45231</v>
      </c>
      <c r="B369" s="4">
        <v>6.4622138470000002E-3</v>
      </c>
      <c r="C369" s="4">
        <v>8.7782305530000005E-4</v>
      </c>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5">
        <v>45200</v>
      </c>
      <c r="B370" s="4">
        <v>-9.0546300849999994E-3</v>
      </c>
      <c r="C370" s="4">
        <v>1.5650149450000001E-2</v>
      </c>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5">
        <v>45170</v>
      </c>
      <c r="B371" s="4">
        <v>-2.1017449399999999E-2</v>
      </c>
      <c r="C371" s="4">
        <v>-9.0417989050000005E-3</v>
      </c>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5">
        <v>45078</v>
      </c>
      <c r="B372" s="4">
        <v>3.833096825E-2</v>
      </c>
      <c r="C372" s="4">
        <v>3.5085579370000002E-2</v>
      </c>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5">
        <v>45047</v>
      </c>
      <c r="B373" s="4">
        <v>6.6074684269999996E-3</v>
      </c>
      <c r="C373" s="4">
        <v>-4.4846848689999996E-3</v>
      </c>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5">
        <v>45017</v>
      </c>
      <c r="B374" s="4">
        <v>4.1356167809999997E-2</v>
      </c>
      <c r="C374" s="4">
        <v>1.032826106E-2</v>
      </c>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5">
        <v>44986</v>
      </c>
      <c r="B375" s="4">
        <v>2.5397861479999999E-2</v>
      </c>
      <c r="C375" s="4">
        <v>-2.8425736049999999E-3</v>
      </c>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5" t="s">
        <v>956</v>
      </c>
      <c r="B376" s="4">
        <v>8.3289885819999993E-3</v>
      </c>
      <c r="C376" s="4">
        <v>-2.6680022499999999E-3</v>
      </c>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5" t="s">
        <v>959</v>
      </c>
      <c r="B377" s="4">
        <v>2.8095117740000002E-3</v>
      </c>
      <c r="C377" s="4">
        <v>3.419662201E-3</v>
      </c>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5" t="s">
        <v>962</v>
      </c>
      <c r="B378" s="4">
        <v>-5.3999813569999998E-3</v>
      </c>
      <c r="C378" s="4">
        <v>-1.5585161679999999E-2</v>
      </c>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5" t="s">
        <v>965</v>
      </c>
      <c r="B379" s="4">
        <v>1.7967557549999999E-3</v>
      </c>
      <c r="C379" s="4">
        <v>1.354029921E-2</v>
      </c>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5" t="s">
        <v>968</v>
      </c>
      <c r="B380" s="4">
        <v>4.2935583170000003E-3</v>
      </c>
      <c r="C380" s="4">
        <v>9.7610795749999996E-3</v>
      </c>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5" t="s">
        <v>971</v>
      </c>
      <c r="B381" s="4">
        <v>-4.034379255E-2</v>
      </c>
      <c r="C381" s="4">
        <v>-1.7485370470000001E-2</v>
      </c>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5" t="s">
        <v>974</v>
      </c>
      <c r="B382" s="4">
        <v>4.0131331720000003E-2</v>
      </c>
      <c r="C382" s="4">
        <v>2.764031938E-2</v>
      </c>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5" t="s">
        <v>977</v>
      </c>
      <c r="B383" s="4">
        <v>1.395856554E-2</v>
      </c>
      <c r="C383" s="4">
        <v>1.219449037E-2</v>
      </c>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5" t="s">
        <v>980</v>
      </c>
      <c r="B384" s="4">
        <v>5.2918747610000002E-3</v>
      </c>
      <c r="C384" s="4">
        <v>-1.8494231199999999E-3</v>
      </c>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5" t="s">
        <v>983</v>
      </c>
      <c r="B385" s="4">
        <v>5.3200277480000002E-3</v>
      </c>
      <c r="C385" s="4">
        <v>8.8912493889999993E-3</v>
      </c>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5" t="s">
        <v>986</v>
      </c>
      <c r="B386" s="4">
        <v>-2.4358007219999998E-2</v>
      </c>
      <c r="C386" s="4">
        <v>-1.6425531600000001E-2</v>
      </c>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5" t="s">
        <v>989</v>
      </c>
      <c r="B387" s="4">
        <v>5.9673041899999998E-3</v>
      </c>
      <c r="C387" s="4">
        <v>-4.2981533069999999E-3</v>
      </c>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5" t="s">
        <v>991</v>
      </c>
      <c r="B388" s="4">
        <v>4.6063284450000002E-3</v>
      </c>
      <c r="C388" s="4">
        <v>1.037251856E-2</v>
      </c>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5">
        <v>44907</v>
      </c>
      <c r="B389" s="4">
        <v>3.6799209720000003E-2</v>
      </c>
      <c r="C389" s="4">
        <v>2.506919598E-2</v>
      </c>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5">
        <v>44816</v>
      </c>
      <c r="B390" s="4">
        <v>2.5653909559999999E-3</v>
      </c>
      <c r="C390" s="4">
        <v>-1.5844595020000001E-2</v>
      </c>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5">
        <v>44785</v>
      </c>
      <c r="B391" s="4">
        <v>1.4511757E-2</v>
      </c>
      <c r="C391" s="4">
        <v>8.436666697E-3</v>
      </c>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5">
        <v>44754</v>
      </c>
      <c r="B392" s="4">
        <v>-1.087549107E-2</v>
      </c>
      <c r="C392" s="4">
        <v>3.0179129339999999E-3</v>
      </c>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5">
        <v>44724</v>
      </c>
      <c r="B393" s="4">
        <v>-3.6699852140000003E-2</v>
      </c>
      <c r="C393" s="4">
        <v>-1.8574504419999999E-2</v>
      </c>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5">
        <v>44693</v>
      </c>
      <c r="B394" s="4">
        <v>1.2120701689999999E-2</v>
      </c>
      <c r="C394" s="4">
        <v>-1.5191245839999999E-2</v>
      </c>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5">
        <v>44604</v>
      </c>
      <c r="B395" s="4">
        <v>3.954230475E-2</v>
      </c>
      <c r="C395" s="4">
        <v>1.865118594E-3</v>
      </c>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5">
        <v>44573</v>
      </c>
      <c r="B396" s="4">
        <v>-1.7481976829999999E-2</v>
      </c>
      <c r="C396" s="4">
        <v>-3.0502035929999998E-3</v>
      </c>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5" t="s">
        <v>1010</v>
      </c>
      <c r="B397" s="4">
        <v>2.010231442E-2</v>
      </c>
      <c r="C397" s="4">
        <v>5.4715637109999998E-3</v>
      </c>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5" t="s">
        <v>1013</v>
      </c>
      <c r="B398" s="4">
        <v>2.0107259589999999E-2</v>
      </c>
      <c r="C398" s="4">
        <v>1.206638233E-2</v>
      </c>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5" t="s">
        <v>1016</v>
      </c>
      <c r="B399" s="4">
        <v>-3.7298363799999998E-2</v>
      </c>
      <c r="C399" s="4">
        <v>-1.453017017E-2</v>
      </c>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5" t="s">
        <v>1019</v>
      </c>
      <c r="B400" s="4">
        <v>1.9875516249999999E-2</v>
      </c>
      <c r="C400" s="4">
        <v>-5.1627214669999998E-3</v>
      </c>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5" t="s">
        <v>1022</v>
      </c>
      <c r="B401" s="4">
        <v>1.353122704E-2</v>
      </c>
      <c r="C401" s="4">
        <v>-1.4340548240000001E-3</v>
      </c>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5" t="s">
        <v>1025</v>
      </c>
      <c r="B402" s="4">
        <v>-2.547477061E-3</v>
      </c>
      <c r="C402" s="4">
        <v>2.168672428E-2</v>
      </c>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5" t="s">
        <v>1028</v>
      </c>
      <c r="B403" s="4">
        <v>-5.4782018620000003E-3</v>
      </c>
      <c r="C403" s="4">
        <v>3.1924099589999999E-3</v>
      </c>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5" t="s">
        <v>1031</v>
      </c>
      <c r="B404" s="4">
        <v>6.4038064630000001E-3</v>
      </c>
      <c r="C404" s="4">
        <v>4.2869271270000002E-3</v>
      </c>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5" t="s">
        <v>1034</v>
      </c>
      <c r="B405" s="4">
        <v>5.2102933420000003E-4</v>
      </c>
      <c r="C405" s="4">
        <v>-8.5555549309999993E-3</v>
      </c>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5" t="s">
        <v>1037</v>
      </c>
      <c r="B406" s="4">
        <v>-1.5285896990000001E-2</v>
      </c>
      <c r="C406" s="4">
        <v>-9.2932297699999996E-3</v>
      </c>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5" t="s">
        <v>1040</v>
      </c>
      <c r="B407" s="4">
        <v>1.031823428E-2</v>
      </c>
      <c r="C407" s="4">
        <v>-8.1088983669999996E-3</v>
      </c>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5" t="s">
        <v>1043</v>
      </c>
      <c r="B408" s="4">
        <v>-2.2448526989999999E-2</v>
      </c>
      <c r="C408" s="4">
        <v>4.2284192060000001E-5</v>
      </c>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5">
        <v>44876</v>
      </c>
      <c r="B409" s="4">
        <v>-5.0694230390000003E-4</v>
      </c>
      <c r="C409" s="7">
        <v>1.7230775600000001E-2</v>
      </c>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5">
        <v>44845</v>
      </c>
      <c r="B410" s="4">
        <v>5.106214287E-2</v>
      </c>
      <c r="C410" s="4">
        <v>3.0177621330000001E-2</v>
      </c>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5">
        <v>44815</v>
      </c>
      <c r="B411" s="4">
        <v>-5.2015721959999999E-3</v>
      </c>
      <c r="C411" s="4">
        <v>-1.8755353759999999E-2</v>
      </c>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5">
        <v>44784</v>
      </c>
      <c r="B412" s="4">
        <v>2.8160770389999999E-2</v>
      </c>
      <c r="C412" s="4">
        <v>5.235385633E-3</v>
      </c>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5">
        <v>44753</v>
      </c>
      <c r="B413" s="4">
        <v>3.0163557260000001E-2</v>
      </c>
      <c r="C413" s="4">
        <v>3.329977226E-3</v>
      </c>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5">
        <v>44662</v>
      </c>
      <c r="B414" s="4">
        <v>2.0584133769999999E-2</v>
      </c>
      <c r="C414" s="4">
        <v>3.8429277460000001E-2</v>
      </c>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5">
        <v>44631</v>
      </c>
      <c r="B415" s="4">
        <v>6.1434359450000003E-2</v>
      </c>
      <c r="C415" s="4">
        <v>2.176203908E-2</v>
      </c>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5">
        <v>44603</v>
      </c>
      <c r="B416" s="4">
        <v>2.771937163E-2</v>
      </c>
      <c r="C416" s="4">
        <v>-1.8289813370000001E-2</v>
      </c>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5">
        <v>44572</v>
      </c>
      <c r="B417" s="4">
        <v>6.08627574E-3</v>
      </c>
      <c r="C417" s="4">
        <v>9.3802416690000005E-3</v>
      </c>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5" t="s">
        <v>1064</v>
      </c>
      <c r="B418" s="4">
        <v>-9.2893980379999998E-3</v>
      </c>
      <c r="C418" s="4">
        <v>-1.321726447E-2</v>
      </c>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5" t="s">
        <v>1067</v>
      </c>
      <c r="B419" s="4">
        <v>2.8774904899999999E-2</v>
      </c>
      <c r="C419" s="4">
        <v>3.3376603249999998E-2</v>
      </c>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5" t="s">
        <v>1070</v>
      </c>
      <c r="B420" s="4">
        <v>4.3655259340000002E-2</v>
      </c>
      <c r="C420" s="4">
        <v>7.424577164E-2</v>
      </c>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5" t="s">
        <v>1073</v>
      </c>
      <c r="B421" s="4">
        <v>-9.1777388939999996E-2</v>
      </c>
      <c r="C421" s="4">
        <v>1.08219535E-2</v>
      </c>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5" t="s">
        <v>1076</v>
      </c>
      <c r="B422" s="4">
        <v>3.1869687119999997E-2</v>
      </c>
      <c r="C422" s="4">
        <v>1.8335832489999999E-2</v>
      </c>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5" t="s">
        <v>1079</v>
      </c>
      <c r="B423" s="4">
        <v>5.1522858090000002E-3</v>
      </c>
      <c r="C423" s="4">
        <v>5.6615793920000001E-3</v>
      </c>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5" t="s">
        <v>1081</v>
      </c>
      <c r="B424" s="4">
        <v>1.561807464E-2</v>
      </c>
      <c r="C424" s="4">
        <v>5.2228937179999997E-2</v>
      </c>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5" t="s">
        <v>1084</v>
      </c>
      <c r="B425" s="4">
        <v>5.3329616159999999E-3</v>
      </c>
      <c r="C425" s="4">
        <v>-2.1209179719999999E-2</v>
      </c>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5" t="s">
        <v>1087</v>
      </c>
      <c r="B426" s="4">
        <v>7.6161830449999997E-3</v>
      </c>
      <c r="C426" s="4">
        <v>4.6744296439999999E-3</v>
      </c>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5" t="s">
        <v>1090</v>
      </c>
      <c r="B427" s="4">
        <v>9.1431716199999995E-3</v>
      </c>
      <c r="C427" s="4">
        <v>1.5095661979999999E-2</v>
      </c>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5" t="s">
        <v>1093</v>
      </c>
      <c r="B428" s="4">
        <v>2.1840119309999999E-2</v>
      </c>
      <c r="C428" s="4">
        <v>1.454105122E-2</v>
      </c>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5" t="s">
        <v>1096</v>
      </c>
      <c r="B429" s="4">
        <v>5.6486687569999999E-3</v>
      </c>
      <c r="C429" s="4">
        <v>-2.7400490940000001E-2</v>
      </c>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5" t="s">
        <v>1099</v>
      </c>
      <c r="B430" s="4">
        <v>1.5067631539999999E-2</v>
      </c>
      <c r="C430" s="4">
        <v>2.0075679749999999E-2</v>
      </c>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5">
        <v>44905</v>
      </c>
      <c r="B431" s="4">
        <v>-8.7790174130000006E-3</v>
      </c>
      <c r="C431" s="4">
        <v>-1.3917886730000001E-3</v>
      </c>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5">
        <v>44875</v>
      </c>
      <c r="B432" s="4">
        <v>-2.505030346E-3</v>
      </c>
      <c r="C432" s="4">
        <v>6.0264676559999997E-3</v>
      </c>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5">
        <v>44844</v>
      </c>
      <c r="B433" s="4">
        <v>1.6126300020000001E-2</v>
      </c>
      <c r="C433" s="4">
        <v>6.2882695560000004E-3</v>
      </c>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5">
        <v>44752</v>
      </c>
      <c r="B434" s="4">
        <v>-1.8398167720000001E-2</v>
      </c>
      <c r="C434" s="4">
        <v>-7.0715301980000004E-3</v>
      </c>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5">
        <v>44722</v>
      </c>
      <c r="B435" s="4">
        <v>6.8101852730000003E-4</v>
      </c>
      <c r="C435" s="4">
        <v>2.4076833490000002E-3</v>
      </c>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5">
        <v>44691</v>
      </c>
      <c r="B436" s="4">
        <v>-1.054147251E-2</v>
      </c>
      <c r="C436" s="4">
        <v>-6.9830735430000002E-3</v>
      </c>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5">
        <v>44661</v>
      </c>
      <c r="B437" s="4">
        <v>5.749772777E-2</v>
      </c>
      <c r="C437" s="4">
        <v>4.789149778E-2</v>
      </c>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5">
        <v>44630</v>
      </c>
      <c r="B438" s="4">
        <v>4.0227169479999998E-2</v>
      </c>
      <c r="C438" s="4">
        <v>4.2653568240000002E-2</v>
      </c>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5" t="s">
        <v>1117</v>
      </c>
      <c r="B439" s="4">
        <v>-3.449877447E-2</v>
      </c>
      <c r="C439" s="4">
        <v>-1.103108343E-2</v>
      </c>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5" t="s">
        <v>1120</v>
      </c>
      <c r="B440" s="4">
        <v>-6.2701679989999995E-2</v>
      </c>
      <c r="C440" s="4">
        <v>-1.11491894E-2</v>
      </c>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5" t="s">
        <v>1123</v>
      </c>
      <c r="B441" s="4">
        <v>4.5457145710000001E-2</v>
      </c>
      <c r="C441" s="4">
        <v>3.222568378E-2</v>
      </c>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5" t="s">
        <v>1126</v>
      </c>
      <c r="B442" s="4">
        <v>1.3341183070000001E-3</v>
      </c>
      <c r="C442" s="4">
        <v>-1.1074879619999999E-3</v>
      </c>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5" t="s">
        <v>1129</v>
      </c>
      <c r="B443" s="4">
        <v>-3.0319414459999999E-2</v>
      </c>
      <c r="C443" s="4">
        <v>-9.9125819309999995E-3</v>
      </c>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5" t="s">
        <v>1132</v>
      </c>
      <c r="B444" s="4">
        <v>-5.520533373E-2</v>
      </c>
      <c r="C444" s="4">
        <v>-3.7699736150000003E-2</v>
      </c>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5" t="s">
        <v>1135</v>
      </c>
      <c r="B445" s="4">
        <v>-3.2485125949999999E-2</v>
      </c>
      <c r="C445" s="4">
        <v>-8.1752280140000005E-3</v>
      </c>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5" t="s">
        <v>1137</v>
      </c>
      <c r="B446" s="4">
        <v>-1.8325029610000002E-2</v>
      </c>
      <c r="C446" s="4">
        <v>-3.4523632059999997E-2</v>
      </c>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5" t="s">
        <v>1140</v>
      </c>
      <c r="B447" s="4">
        <v>7.2897647620000002E-3</v>
      </c>
      <c r="C447" s="4">
        <v>-2.2883531169999999E-2</v>
      </c>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5" t="s">
        <v>1143</v>
      </c>
      <c r="B448" s="4">
        <v>4.0806502659999997E-3</v>
      </c>
      <c r="C448" s="4">
        <v>1.4602837069999999E-2</v>
      </c>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5" t="s">
        <v>1146</v>
      </c>
      <c r="B449" s="4">
        <v>-3.7342387509999998E-2</v>
      </c>
      <c r="C449" s="4">
        <v>-1.6687313959999998E-2</v>
      </c>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5" t="s">
        <v>1149</v>
      </c>
      <c r="B450" s="4">
        <v>3.4777991180000001E-3</v>
      </c>
      <c r="C450" s="4">
        <v>-1.17667643E-2</v>
      </c>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5" t="s">
        <v>1152</v>
      </c>
      <c r="B451" s="4">
        <v>1.315054188E-2</v>
      </c>
      <c r="C451" s="4">
        <v>1.843018735E-3</v>
      </c>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5" t="s">
        <v>1155</v>
      </c>
      <c r="B452" s="4">
        <v>-7.4602433709999999E-2</v>
      </c>
      <c r="C452" s="4">
        <v>-4.2957415669999999E-2</v>
      </c>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5">
        <v>44904</v>
      </c>
      <c r="B453" s="4">
        <v>7.5892092059999996E-3</v>
      </c>
      <c r="C453" s="4">
        <v>1.524028555E-2</v>
      </c>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5">
        <v>44813</v>
      </c>
      <c r="B454" s="4">
        <v>-1.7126007170000001E-3</v>
      </c>
      <c r="C454" s="4">
        <v>3.4030763460000002E-2</v>
      </c>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5">
        <v>44782</v>
      </c>
      <c r="B455" s="4">
        <v>1.172959199E-2</v>
      </c>
      <c r="C455" s="4">
        <v>1.258223791E-2</v>
      </c>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5">
        <v>44751</v>
      </c>
      <c r="B456" s="4">
        <v>2.309241875E-2</v>
      </c>
      <c r="C456" s="4">
        <v>1.1064395910000001E-3</v>
      </c>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5">
        <v>44721</v>
      </c>
      <c r="B457" s="4">
        <v>3.7474157129999998E-3</v>
      </c>
      <c r="C457" s="4">
        <v>-9.4055167520000005E-4</v>
      </c>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5">
        <v>44601</v>
      </c>
      <c r="B458" s="4">
        <v>-1.2046760849999999E-2</v>
      </c>
      <c r="C458" s="4">
        <v>-8.8639884469999992E-3</v>
      </c>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5">
        <v>44570</v>
      </c>
      <c r="B459" s="4">
        <v>-4.1992726360000003E-2</v>
      </c>
      <c r="C459" s="4">
        <v>-1.2365675749999999E-2</v>
      </c>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5" t="s">
        <v>1172</v>
      </c>
      <c r="B460" s="4">
        <v>-1.2156696260000001E-2</v>
      </c>
      <c r="C460" s="4">
        <v>-1.200068216E-2</v>
      </c>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5" t="s">
        <v>1175</v>
      </c>
      <c r="B461" s="4">
        <v>-1.9595902200000001E-2</v>
      </c>
      <c r="C461" s="4">
        <v>-2.5561171970000001E-2</v>
      </c>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5" t="s">
        <v>1178</v>
      </c>
      <c r="B462" s="4">
        <v>5.3947698650000002E-3</v>
      </c>
      <c r="C462" s="4">
        <v>-7.2973680589999998E-4</v>
      </c>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5" t="s">
        <v>1181</v>
      </c>
      <c r="B463" s="4">
        <v>-2.905178709E-2</v>
      </c>
      <c r="C463" s="4">
        <v>-3.5623009230000002E-2</v>
      </c>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5" t="s">
        <v>1184</v>
      </c>
      <c r="B464" s="4">
        <v>3.4720287320000001E-2</v>
      </c>
      <c r="C464" s="4">
        <v>2.4019066339999999E-2</v>
      </c>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5" t="s">
        <v>1187</v>
      </c>
      <c r="B465" s="4">
        <v>2.1813204610000001E-2</v>
      </c>
      <c r="C465" s="4">
        <v>-1.55865894E-2</v>
      </c>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5" t="s">
        <v>1190</v>
      </c>
      <c r="B466" s="4">
        <v>6.8328114140000003E-3</v>
      </c>
      <c r="C466" s="4">
        <v>2.8024560699999999E-2</v>
      </c>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5" t="s">
        <v>1193</v>
      </c>
      <c r="B467" s="4">
        <v>-2.4480874640000001E-2</v>
      </c>
      <c r="C467" s="4">
        <v>-1.982716747E-2</v>
      </c>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5" t="s">
        <v>1196</v>
      </c>
      <c r="B468" s="4">
        <v>-3.4803428189999999E-2</v>
      </c>
      <c r="C468" s="4">
        <v>-8.9070445080000008E-3</v>
      </c>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5" t="s">
        <v>1199</v>
      </c>
      <c r="B469" s="4">
        <v>8.8720103219999992E-3</v>
      </c>
      <c r="C469" s="4">
        <v>7.2213495259999998E-3</v>
      </c>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5" t="s">
        <v>1202</v>
      </c>
      <c r="B470" s="4">
        <v>-2.876878431E-2</v>
      </c>
      <c r="C470" s="4">
        <v>-8.0823924539999998E-3</v>
      </c>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5" t="s">
        <v>1205</v>
      </c>
      <c r="B471" s="4">
        <v>9.4001567970000005E-3</v>
      </c>
      <c r="C471" s="4">
        <v>7.9803203910000006E-3</v>
      </c>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5" t="s">
        <v>1208</v>
      </c>
      <c r="B472" s="4">
        <v>2.8197163720000001E-3</v>
      </c>
      <c r="C472" s="4">
        <v>-4.5316913520000003E-3</v>
      </c>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5">
        <v>44903</v>
      </c>
      <c r="B473" s="4">
        <v>1.249017333E-2</v>
      </c>
      <c r="C473" s="4">
        <v>1.453305693E-2</v>
      </c>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5">
        <v>44873</v>
      </c>
      <c r="B474" s="4">
        <v>-6.7676126509999997E-3</v>
      </c>
      <c r="C474" s="4">
        <v>1.705177519E-2</v>
      </c>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5">
        <v>44842</v>
      </c>
      <c r="B475" s="4">
        <v>2.49810816E-2</v>
      </c>
      <c r="C475" s="4">
        <v>2.4898432849999999E-2</v>
      </c>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5">
        <v>44812</v>
      </c>
      <c r="B476" s="4">
        <v>-6.2889485860000002E-3</v>
      </c>
      <c r="C476" s="4">
        <v>1.1833047849999999E-3</v>
      </c>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5">
        <v>44781</v>
      </c>
      <c r="B477" s="4">
        <v>5.1370493410000002E-3</v>
      </c>
      <c r="C477" s="4">
        <v>2.2629320000000001E-3</v>
      </c>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5">
        <v>44689</v>
      </c>
      <c r="B478" s="4">
        <v>-8.8074406579999997E-3</v>
      </c>
      <c r="C478" s="4">
        <v>9.4843948629999997E-3</v>
      </c>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5">
        <v>44659</v>
      </c>
      <c r="B479" s="4">
        <v>-8.404875322E-4</v>
      </c>
      <c r="C479" s="4">
        <v>4.2018014940000004E-3</v>
      </c>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5">
        <v>44628</v>
      </c>
      <c r="B480" s="4">
        <v>2.036927845E-2</v>
      </c>
      <c r="C480" s="4">
        <v>-3.493644036E-3</v>
      </c>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5">
        <v>44600</v>
      </c>
      <c r="B481" s="4">
        <v>-3.4846311849999999E-2</v>
      </c>
      <c r="C481" s="4">
        <v>-6.0012190069999999E-2</v>
      </c>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5">
        <v>44569</v>
      </c>
      <c r="B482" s="4">
        <v>5.9460840760000001E-2</v>
      </c>
      <c r="C482" s="4">
        <v>-1.724750852E-2</v>
      </c>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5" t="s">
        <v>1230</v>
      </c>
      <c r="B483" s="4">
        <v>1.3819097679999999E-3</v>
      </c>
      <c r="C483" s="4">
        <v>5.393832388E-2</v>
      </c>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5" t="s">
        <v>1233</v>
      </c>
      <c r="B484" s="4">
        <v>1.903731585E-2</v>
      </c>
      <c r="C484" s="4">
        <v>1.3884272459999999E-2</v>
      </c>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5" t="s">
        <v>1236</v>
      </c>
      <c r="B485" s="4">
        <v>1.089708771E-3</v>
      </c>
      <c r="C485" s="4">
        <v>2.193932136E-2</v>
      </c>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5" t="s">
        <v>1239</v>
      </c>
      <c r="B486" s="4">
        <v>-4.6071235830000001E-3</v>
      </c>
      <c r="C486" s="4">
        <v>-3.1952429119999999E-3</v>
      </c>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5" t="s">
        <v>1242</v>
      </c>
      <c r="B487" s="4">
        <v>-9.6570000800000003E-3</v>
      </c>
      <c r="C487" s="4">
        <v>1.7701541479999999E-2</v>
      </c>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5" t="s">
        <v>1245</v>
      </c>
      <c r="B488" s="4">
        <v>-2.0340532920000001E-2</v>
      </c>
      <c r="C488" s="4">
        <v>-1.318113687E-2</v>
      </c>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5" t="s">
        <v>1248</v>
      </c>
      <c r="B489" s="4">
        <v>1.8950503E-2</v>
      </c>
      <c r="C489" s="4">
        <v>5.6516107879999999E-3</v>
      </c>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5" t="s">
        <v>1251</v>
      </c>
      <c r="B490" s="4">
        <v>1.4308215230000001E-2</v>
      </c>
      <c r="C490" s="4">
        <v>2.6706742629999999E-3</v>
      </c>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5" t="s">
        <v>1254</v>
      </c>
      <c r="B491" s="4">
        <v>5.5370403569999997E-2</v>
      </c>
      <c r="C491" s="4">
        <v>3.3999535230000003E-2</v>
      </c>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5" t="s">
        <v>1257</v>
      </c>
      <c r="B492" s="4">
        <v>-1.3538211620000001E-4</v>
      </c>
      <c r="C492" s="4">
        <v>6.3424339770000004E-4</v>
      </c>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5" t="s">
        <v>1259</v>
      </c>
      <c r="B493" s="4">
        <v>4.0014974210000002E-3</v>
      </c>
      <c r="C493" s="4">
        <v>2.0040283870000002E-2</v>
      </c>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5" t="s">
        <v>1262</v>
      </c>
      <c r="B494" s="4">
        <v>2.198645762E-2</v>
      </c>
      <c r="C494" s="4">
        <v>-2.2862459960000001E-2</v>
      </c>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5" t="s">
        <v>1265</v>
      </c>
      <c r="B495" s="4">
        <v>-2.198645762E-2</v>
      </c>
      <c r="C495" s="4">
        <v>-3.55953987E-3</v>
      </c>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5">
        <v>44902</v>
      </c>
      <c r="B496" s="4">
        <v>7.1544544220000006E-2</v>
      </c>
      <c r="C496" s="4">
        <v>-3.0328196980000002E-3</v>
      </c>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5">
        <v>44872</v>
      </c>
      <c r="B497" s="4">
        <v>-1.5069473030000001E-2</v>
      </c>
      <c r="C497" s="4">
        <v>-2.304405596E-2</v>
      </c>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5">
        <v>44780</v>
      </c>
      <c r="B498" s="4">
        <v>-6.4507104420000001E-3</v>
      </c>
      <c r="C498" s="4">
        <v>-6.5668887560000003E-3</v>
      </c>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5">
        <v>44749</v>
      </c>
      <c r="B499" s="4">
        <v>2.6496410349999999E-2</v>
      </c>
      <c r="C499" s="4">
        <v>4.5216017669999997E-2</v>
      </c>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5">
        <v>44719</v>
      </c>
      <c r="B500" s="4">
        <v>-1.014570215E-2</v>
      </c>
      <c r="C500" s="4">
        <v>-8.3798565910000004E-3</v>
      </c>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5">
        <v>44688</v>
      </c>
      <c r="B501" s="4">
        <v>-1.542150617E-2</v>
      </c>
      <c r="C501" s="4">
        <v>-2.57364013E-2</v>
      </c>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5">
        <v>44568</v>
      </c>
      <c r="B502" s="4">
        <v>2.25638731E-2</v>
      </c>
      <c r="C502" s="4">
        <v>-2.6326860189999999E-3</v>
      </c>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5" t="s">
        <v>1280</v>
      </c>
      <c r="B503" s="4">
        <v>-1.257421081E-2</v>
      </c>
      <c r="C503" s="4">
        <v>-2.6061545660000001E-2</v>
      </c>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5" t="s">
        <v>1283</v>
      </c>
      <c r="B504" s="4">
        <v>-1.8040777040000001E-3</v>
      </c>
      <c r="C504" s="4">
        <v>-2.1353124469999998E-2</v>
      </c>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5" t="s">
        <v>1286</v>
      </c>
      <c r="B505" s="4">
        <v>-1.4418571139999999E-4</v>
      </c>
      <c r="C505" s="4">
        <v>-7.9993604779999997E-4</v>
      </c>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5" t="s">
        <v>1289</v>
      </c>
      <c r="B506" s="4">
        <v>-2.005419571E-2</v>
      </c>
      <c r="C506" s="4">
        <v>1.125775801E-2</v>
      </c>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5" t="s">
        <v>1292</v>
      </c>
      <c r="B507" s="4">
        <v>5.4895814459999998E-2</v>
      </c>
      <c r="C507" s="4">
        <v>3.7460443289999999E-2</v>
      </c>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5" t="s">
        <v>1295</v>
      </c>
      <c r="B508" s="4">
        <v>-2.3532233310000001E-2</v>
      </c>
      <c r="C508" s="4">
        <v>-4.9996769480000001E-2</v>
      </c>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5" t="s">
        <v>1297</v>
      </c>
      <c r="B509" s="4">
        <v>2.9936862929999999E-3</v>
      </c>
      <c r="C509" s="4">
        <v>-4.446333634E-2</v>
      </c>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5" t="s">
        <v>1299</v>
      </c>
      <c r="B510" s="4">
        <v>-3.6556388640000001E-4</v>
      </c>
      <c r="C510" s="4">
        <v>1.9177472639999998E-2</v>
      </c>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5" t="s">
        <v>1302</v>
      </c>
      <c r="B511" s="4">
        <v>2.5467766749999999E-2</v>
      </c>
      <c r="C511" s="4">
        <v>-1.1098893069999999E-2</v>
      </c>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5" t="s">
        <v>1305</v>
      </c>
      <c r="B512" s="4">
        <v>-2.695823109E-3</v>
      </c>
      <c r="C512" s="4">
        <v>-5.5954113600000001E-2</v>
      </c>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5" t="s">
        <v>1308</v>
      </c>
      <c r="B513" s="4">
        <v>9.0416400640000005E-2</v>
      </c>
      <c r="C513" s="4">
        <v>-3.3439174340000001E-3</v>
      </c>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5" t="s">
        <v>1311</v>
      </c>
      <c r="B514" s="4">
        <v>5.2949095240000001E-2</v>
      </c>
      <c r="C514" s="4">
        <v>-9.188287998E-4</v>
      </c>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5" t="s">
        <v>1313</v>
      </c>
      <c r="B515" s="4">
        <v>-9.1804520789999997E-2</v>
      </c>
      <c r="C515" s="4">
        <v>-3.9335972140000001E-2</v>
      </c>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5">
        <v>44840</v>
      </c>
      <c r="B516" s="4">
        <v>-5.1635755429999999E-2</v>
      </c>
      <c r="C516" s="4">
        <v>-3.8696864159999997E-2</v>
      </c>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5">
        <v>44810</v>
      </c>
      <c r="B517" s="4">
        <v>-4.3173225070000001E-2</v>
      </c>
      <c r="C517" s="4">
        <v>-2.7037614089999999E-2</v>
      </c>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5">
        <v>44779</v>
      </c>
      <c r="B518" s="4">
        <v>-8.4864121370000004E-3</v>
      </c>
      <c r="C518" s="4">
        <v>1.1818916299999999E-2</v>
      </c>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5">
        <v>44748</v>
      </c>
      <c r="B519" s="4">
        <v>1.128341615E-2</v>
      </c>
      <c r="C519" s="4">
        <v>1.539754867E-2</v>
      </c>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5">
        <v>44718</v>
      </c>
      <c r="B520" s="4">
        <v>-7.1815864160000003E-5</v>
      </c>
      <c r="C520" s="4">
        <v>3.269660047E-3</v>
      </c>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5">
        <v>44626</v>
      </c>
      <c r="B521" s="7">
        <v>-8.9366099660000003E-3</v>
      </c>
      <c r="C521" s="4">
        <v>1.309569404E-2</v>
      </c>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5">
        <v>44598</v>
      </c>
      <c r="B522" s="4">
        <v>7.268549681E-2</v>
      </c>
      <c r="C522" s="4">
        <v>1.110690852E-2</v>
      </c>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5">
        <v>44567</v>
      </c>
      <c r="B523" s="4">
        <v>-5.7241140840000003E-3</v>
      </c>
      <c r="C523" s="4">
        <v>7.9369158289999998E-3</v>
      </c>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5" t="s">
        <v>1331</v>
      </c>
      <c r="B524" s="4">
        <v>-6.2967245179999997E-3</v>
      </c>
      <c r="C524" s="4">
        <v>-5.9585848019999997E-3</v>
      </c>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5" t="s">
        <v>1334</v>
      </c>
      <c r="B525" s="4">
        <v>3.4624169509999997E-2</v>
      </c>
      <c r="C525" s="4">
        <v>1.929709055E-2</v>
      </c>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5" t="s">
        <v>1337</v>
      </c>
      <c r="B526" s="4">
        <v>4.5405933939999997E-2</v>
      </c>
      <c r="C526" s="4">
        <v>1.742880963E-2</v>
      </c>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5" t="s">
        <v>1340</v>
      </c>
      <c r="B527" s="4">
        <v>2.2033526160000001E-2</v>
      </c>
      <c r="C527" s="4">
        <v>1.7640711940000001E-2</v>
      </c>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5" t="s">
        <v>1343</v>
      </c>
      <c r="B528" s="4">
        <v>-3.8366721499999999E-2</v>
      </c>
      <c r="C528" s="4">
        <v>7.3206769110000002E-3</v>
      </c>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5" t="s">
        <v>1346</v>
      </c>
      <c r="B529" s="4">
        <v>2.7537794349999999E-2</v>
      </c>
      <c r="C529" s="4">
        <v>3.1497491449999998E-2</v>
      </c>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5" t="s">
        <v>1349</v>
      </c>
      <c r="B530" s="4">
        <v>-5.1980713400000003E-2</v>
      </c>
      <c r="C530" s="4">
        <v>-4.4201174019999998E-2</v>
      </c>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5" t="s">
        <v>1352</v>
      </c>
      <c r="B531" s="4">
        <v>1.282373308E-2</v>
      </c>
      <c r="C531" s="4">
        <v>-5.6908762220000001E-3</v>
      </c>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5" t="s">
        <v>1354</v>
      </c>
      <c r="B532" s="4">
        <v>-5.071553032E-2</v>
      </c>
      <c r="C532" s="4">
        <v>-2.446503513E-2</v>
      </c>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5" t="s">
        <v>1357</v>
      </c>
      <c r="B533" s="4">
        <v>6.2495928610000001E-2</v>
      </c>
      <c r="C533" s="4">
        <v>2.8078365009999998E-2</v>
      </c>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5" t="s">
        <v>1360</v>
      </c>
      <c r="B534" s="4">
        <v>-2.5075940769999999E-2</v>
      </c>
      <c r="C534" s="4">
        <v>1.389991275E-2</v>
      </c>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5" t="s">
        <v>1363</v>
      </c>
      <c r="B535" s="4">
        <v>3.2438731419999998E-2</v>
      </c>
      <c r="C535" s="4">
        <v>6.3825825470000003E-3</v>
      </c>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5">
        <v>44900</v>
      </c>
      <c r="B536" s="4">
        <v>-4.950917984E-2</v>
      </c>
      <c r="C536" s="4">
        <v>-1.0680093680000001E-2</v>
      </c>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5">
        <v>44870</v>
      </c>
      <c r="B537" s="4">
        <v>-2.7142018359999999E-2</v>
      </c>
      <c r="C537" s="4">
        <v>1.0877128309999999E-2</v>
      </c>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5">
        <v>44839</v>
      </c>
      <c r="B538" s="4">
        <v>-2.7041254369999999E-3</v>
      </c>
      <c r="C538" s="4">
        <v>-1.612622906E-2</v>
      </c>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5">
        <v>44809</v>
      </c>
      <c r="B539" s="4">
        <v>-0.1105976966</v>
      </c>
      <c r="C539" s="4">
        <v>-3.9725848869999997E-2</v>
      </c>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5">
        <v>44717</v>
      </c>
      <c r="B540" s="4">
        <v>-1.048878908E-2</v>
      </c>
      <c r="C540" s="4">
        <v>-5.9454864159999999E-3</v>
      </c>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5">
        <v>44686</v>
      </c>
      <c r="B541" s="4">
        <v>-4.2290975520000003E-2</v>
      </c>
      <c r="C541" s="4">
        <v>-3.037723312E-2</v>
      </c>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5">
        <v>44656</v>
      </c>
      <c r="B542" s="4">
        <v>2.1833100380000001E-2</v>
      </c>
      <c r="C542" s="4">
        <v>4.1132778539999998E-2</v>
      </c>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5">
        <v>44625</v>
      </c>
      <c r="B543" s="4">
        <v>3.2896179130000001E-2</v>
      </c>
      <c r="C543" s="4">
        <v>7.2823268110000002E-3</v>
      </c>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5">
        <v>44597</v>
      </c>
      <c r="B544" s="4">
        <v>-1.546478708E-3</v>
      </c>
      <c r="C544" s="4">
        <v>7.2407500279999997E-3</v>
      </c>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5" t="s">
        <v>1383</v>
      </c>
      <c r="B545" s="4">
        <v>-3.5508250929999999E-2</v>
      </c>
      <c r="C545" s="4">
        <v>-8.9839367309999998E-3</v>
      </c>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5" t="s">
        <v>1386</v>
      </c>
      <c r="B546" s="4">
        <v>-1.555008736E-3</v>
      </c>
      <c r="C546" s="4">
        <v>-7.129486109E-3</v>
      </c>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5" t="s">
        <v>1389</v>
      </c>
      <c r="B547" s="4">
        <v>-7.8298141550000006E-2</v>
      </c>
      <c r="C547" s="4">
        <v>1.7253998949999998E-2</v>
      </c>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5" t="s">
        <v>1392</v>
      </c>
      <c r="B548" s="4">
        <v>-5.1739195920000002E-2</v>
      </c>
      <c r="C548" s="4">
        <v>-2.997882583E-2</v>
      </c>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5" t="s">
        <v>1395</v>
      </c>
      <c r="B549" s="4">
        <v>-5.7251523889999996E-3</v>
      </c>
      <c r="C549" s="4">
        <v>1.847575583E-3</v>
      </c>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5" t="s">
        <v>1398</v>
      </c>
      <c r="B550" s="4">
        <v>-2.2909869400000001E-2</v>
      </c>
      <c r="C550" s="4">
        <v>-7.2524922019999993E-2</v>
      </c>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5" t="s">
        <v>1401</v>
      </c>
      <c r="B551" s="4">
        <v>-1.387958754E-2</v>
      </c>
      <c r="C551" s="4">
        <v>-1.0734626759999999E-2</v>
      </c>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5" t="s">
        <v>1403</v>
      </c>
      <c r="B552" s="4">
        <v>-1.315203111E-2</v>
      </c>
      <c r="C552" s="4">
        <v>1.249909261E-2</v>
      </c>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5" t="s">
        <v>1405</v>
      </c>
      <c r="B553" s="4">
        <v>3.3515970909999998E-2</v>
      </c>
      <c r="C553" s="4">
        <v>9.6953668049999994E-3</v>
      </c>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5" t="s">
        <v>1408</v>
      </c>
      <c r="B554" s="4">
        <v>-1.155379225E-2</v>
      </c>
      <c r="C554" s="4">
        <v>9.219474125E-3</v>
      </c>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5" t="s">
        <v>1411</v>
      </c>
      <c r="B555" s="4">
        <v>-5.0985554929999996E-3</v>
      </c>
      <c r="C555" s="4">
        <v>4.2779119650000003E-2</v>
      </c>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5" t="s">
        <v>1414</v>
      </c>
      <c r="B556" s="4">
        <v>3.670187791E-2</v>
      </c>
      <c r="C556" s="4">
        <v>7.2189200089999997E-3</v>
      </c>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5">
        <v>44899</v>
      </c>
      <c r="B557" s="4">
        <v>7.1162521709999997E-3</v>
      </c>
      <c r="C557" s="4">
        <v>3.004046164E-3</v>
      </c>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5">
        <v>44869</v>
      </c>
      <c r="B558" s="4">
        <v>-9.7079069950000004E-4</v>
      </c>
      <c r="C558" s="4">
        <v>-4.5257304549999999E-3</v>
      </c>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5">
        <v>44777</v>
      </c>
      <c r="B559" s="4">
        <v>-1.5686818259999999E-2</v>
      </c>
      <c r="C559" s="4">
        <v>5.2202553119999997E-3</v>
      </c>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5">
        <v>44746</v>
      </c>
      <c r="B560" s="4">
        <v>-4.2053385590000002E-3</v>
      </c>
      <c r="C560" s="4">
        <v>-1.4348200839999999E-3</v>
      </c>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5">
        <v>44716</v>
      </c>
      <c r="B561" s="4">
        <v>-2.1751417919999998E-2</v>
      </c>
      <c r="C561" s="4">
        <v>8.7916161409999996E-4</v>
      </c>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5">
        <v>44685</v>
      </c>
      <c r="B562" s="4">
        <v>-4.5643639389999997E-2</v>
      </c>
      <c r="C562" s="4">
        <v>-2.1931607240000001E-2</v>
      </c>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5">
        <v>44655</v>
      </c>
      <c r="B563" s="4">
        <v>2.1992992060000001E-3</v>
      </c>
      <c r="C563" s="4">
        <v>4.7210582939999999E-3</v>
      </c>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5">
        <v>44565</v>
      </c>
      <c r="B564" s="4">
        <v>-3.8717151910000001E-3</v>
      </c>
      <c r="C564" s="4">
        <v>-1.3782725690000001E-2</v>
      </c>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5" t="s">
        <v>1429</v>
      </c>
      <c r="B565" s="4">
        <v>-1.7650104940000001E-2</v>
      </c>
      <c r="C565" s="4">
        <v>-1.1661808900000001E-3</v>
      </c>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5" t="s">
        <v>1432</v>
      </c>
      <c r="B566" s="4">
        <v>5.7112141039999996E-3</v>
      </c>
      <c r="C566" s="4">
        <v>9.1867709059999993E-3</v>
      </c>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5" t="s">
        <v>1435</v>
      </c>
      <c r="B567" s="4">
        <v>2.953403475E-2</v>
      </c>
      <c r="C567" s="4">
        <v>-3.65779721E-3</v>
      </c>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5" t="s">
        <v>1438</v>
      </c>
      <c r="B568" s="4">
        <v>-4.1897650849999999E-3</v>
      </c>
      <c r="C568" s="4">
        <v>-6.7833417490000001E-3</v>
      </c>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5" t="s">
        <v>1441</v>
      </c>
      <c r="B569" s="4">
        <v>-5.2910054140000004E-4</v>
      </c>
      <c r="C569" s="4">
        <v>5.161938881E-3</v>
      </c>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5" t="s">
        <v>1444</v>
      </c>
      <c r="B570" s="4">
        <v>1.6049825980000001E-2</v>
      </c>
      <c r="C570" s="4">
        <v>1.8002610429999999E-4</v>
      </c>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5" t="s">
        <v>1447</v>
      </c>
      <c r="B571" s="4">
        <v>-2.6521125850000001E-2</v>
      </c>
      <c r="C571" s="4">
        <v>-2.4276221239999999E-3</v>
      </c>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5" t="s">
        <v>1450</v>
      </c>
      <c r="B572" s="4">
        <v>2.7273935480000001E-2</v>
      </c>
      <c r="C572" s="4">
        <v>-4.4800935110000002E-3</v>
      </c>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5" t="s">
        <v>1453</v>
      </c>
      <c r="B573" s="4">
        <v>-3.6600077000000002E-2</v>
      </c>
      <c r="C573" s="4">
        <v>1.2595191469999999E-2</v>
      </c>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5" t="s">
        <v>1456</v>
      </c>
      <c r="B574" s="4">
        <v>1.3785399239999999E-2</v>
      </c>
      <c r="C574" s="4">
        <v>-3.5697378679999999E-3</v>
      </c>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5" t="s">
        <v>1459</v>
      </c>
      <c r="B575" s="4">
        <v>6.3294688869999999E-3</v>
      </c>
      <c r="C575" s="4">
        <v>2.5676407139999999E-2</v>
      </c>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5" t="s">
        <v>1462</v>
      </c>
      <c r="B576" s="4">
        <v>4.9348550630000002E-2</v>
      </c>
      <c r="C576" s="4">
        <v>-1.7570633830000001E-3</v>
      </c>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5" t="s">
        <v>1465</v>
      </c>
      <c r="B577" s="4">
        <v>2.4592556450000001E-2</v>
      </c>
      <c r="C577" s="4">
        <v>4.7233243640000004E-3</v>
      </c>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5" t="s">
        <v>1467</v>
      </c>
      <c r="B578" s="4">
        <v>-4.0369635490000002E-3</v>
      </c>
      <c r="C578" s="4">
        <v>2.8354308160000001E-3</v>
      </c>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5">
        <v>44868</v>
      </c>
      <c r="B579" s="4">
        <v>-1.218220469E-2</v>
      </c>
      <c r="C579" s="4">
        <v>1.4251799989999999E-2</v>
      </c>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5">
        <v>44837</v>
      </c>
      <c r="B580" s="4">
        <v>-9.5251442979999996E-4</v>
      </c>
      <c r="C580" s="4">
        <v>9.5358551659999995E-3</v>
      </c>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5">
        <v>44807</v>
      </c>
      <c r="B581" s="4">
        <v>2.7019466360000001E-2</v>
      </c>
      <c r="C581" s="4">
        <v>-1.0481681840000001E-3</v>
      </c>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5">
        <v>44776</v>
      </c>
      <c r="B582" s="4">
        <v>2.7001086340000001E-2</v>
      </c>
      <c r="C582" s="4">
        <v>6.5427805320000004E-2</v>
      </c>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5">
        <v>44745</v>
      </c>
      <c r="B583" s="4">
        <v>-6.6708535939999994E-2</v>
      </c>
      <c r="C583" s="4">
        <v>5.3012663660000001E-3</v>
      </c>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5">
        <v>44654</v>
      </c>
      <c r="B584" s="4">
        <v>-4.334038673E-2</v>
      </c>
      <c r="C584" s="4">
        <v>4.148427245E-3</v>
      </c>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5">
        <v>44623</v>
      </c>
      <c r="B585" s="4">
        <v>-4.635392487E-2</v>
      </c>
      <c r="C585" s="4">
        <v>1.156261269E-2</v>
      </c>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5">
        <v>44595</v>
      </c>
      <c r="B586" s="4">
        <v>1.476906047E-2</v>
      </c>
      <c r="C586" s="4">
        <v>5.2110659759999997E-2</v>
      </c>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5">
        <v>44564</v>
      </c>
      <c r="B587" s="4">
        <v>-5.2129228309999998E-2</v>
      </c>
      <c r="C587" s="4">
        <v>-2.5648661739999998E-2</v>
      </c>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5" t="s">
        <v>1484</v>
      </c>
      <c r="B588" s="4">
        <v>1.8977020989999999E-2</v>
      </c>
      <c r="C588" s="4">
        <v>2.776000074E-3</v>
      </c>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5" t="s">
        <v>1487</v>
      </c>
      <c r="B589" s="4">
        <v>1.525372778E-2</v>
      </c>
      <c r="C589" s="4">
        <v>1.275067712E-2</v>
      </c>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5" t="s">
        <v>1490</v>
      </c>
      <c r="B590" s="4">
        <v>1.018116937E-2</v>
      </c>
      <c r="C590" s="4">
        <v>-1.0663608160000001E-2</v>
      </c>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5" t="s">
        <v>1493</v>
      </c>
      <c r="B591" s="4">
        <v>-1.174221407E-2</v>
      </c>
      <c r="C591" s="4">
        <v>-2.4029948459999999E-2</v>
      </c>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5" t="s">
        <v>1496</v>
      </c>
      <c r="B592" s="4">
        <v>-5.0480344529999999E-2</v>
      </c>
      <c r="C592" s="4">
        <v>-3.8626209419999999E-3</v>
      </c>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5" t="s">
        <v>1499</v>
      </c>
      <c r="B593" s="4">
        <v>-2.1533687409999999E-2</v>
      </c>
      <c r="C593" s="4">
        <v>-1.44304141E-2</v>
      </c>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5" t="s">
        <v>1501</v>
      </c>
      <c r="B594" s="4">
        <v>-2.474057428E-2</v>
      </c>
      <c r="C594" s="4">
        <v>-4.4688393479999998E-2</v>
      </c>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5" t="s">
        <v>1504</v>
      </c>
      <c r="B595" s="4">
        <v>5.4962809550000002E-3</v>
      </c>
      <c r="C595" s="4">
        <v>1.13008242E-3</v>
      </c>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5" t="s">
        <v>1506</v>
      </c>
      <c r="B596" s="4">
        <v>3.5957774290000001E-2</v>
      </c>
      <c r="C596" s="4">
        <v>1.7456431370000001E-2</v>
      </c>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5" t="s">
        <v>1509</v>
      </c>
      <c r="B597" s="4">
        <v>-1.0702379939999999E-2</v>
      </c>
      <c r="C597" s="4">
        <v>-6.7310103809999997E-3</v>
      </c>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5">
        <v>44867</v>
      </c>
      <c r="B598" s="4">
        <v>-2.9929156530000001E-2</v>
      </c>
      <c r="C598" s="4">
        <v>-9.0525215659999995E-3</v>
      </c>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5">
        <v>44836</v>
      </c>
      <c r="B599" s="4">
        <v>1.329947584E-2</v>
      </c>
      <c r="C599" s="4">
        <v>-2.6065374880000001E-3</v>
      </c>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5">
        <v>44806</v>
      </c>
      <c r="B600" s="4">
        <v>1.2071080790000001E-2</v>
      </c>
      <c r="C600" s="4">
        <v>1.0367903289999999E-2</v>
      </c>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5">
        <v>44775</v>
      </c>
      <c r="B601" s="4">
        <v>6.3501236460000001E-3</v>
      </c>
      <c r="C601" s="4">
        <v>8.3724200820000007E-3</v>
      </c>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5">
        <v>44744</v>
      </c>
      <c r="B602" s="4">
        <v>2.615059263E-2</v>
      </c>
      <c r="C602" s="4">
        <v>7.0813644980000003E-3</v>
      </c>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5">
        <v>44653</v>
      </c>
      <c r="B603" s="4">
        <v>2.9066951080000003E-4</v>
      </c>
      <c r="C603" s="4">
        <v>-1.0927427030000001E-2</v>
      </c>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5">
        <v>44622</v>
      </c>
      <c r="B604" s="4">
        <v>-5.4601377470000004E-3</v>
      </c>
      <c r="C604" s="4">
        <v>-2.145422953E-2</v>
      </c>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5">
        <v>44594</v>
      </c>
      <c r="B605" s="4">
        <v>-3.943639988E-3</v>
      </c>
      <c r="C605" s="4">
        <v>-1.9985870309999999E-3</v>
      </c>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5">
        <v>44563</v>
      </c>
      <c r="B606" s="4">
        <v>3.9654713430000002E-2</v>
      </c>
      <c r="C606" s="4">
        <v>1.862873659E-2</v>
      </c>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5" t="s">
        <v>1526</v>
      </c>
      <c r="B607" s="4">
        <v>4.9497065979999998E-2</v>
      </c>
      <c r="C607" s="4">
        <v>1.986492509E-3</v>
      </c>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5" t="s">
        <v>1529</v>
      </c>
      <c r="B608" s="4">
        <v>4.3121648649999999E-3</v>
      </c>
      <c r="C608" s="4">
        <v>-5.3287228819999997E-2</v>
      </c>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5" t="s">
        <v>1532</v>
      </c>
      <c r="B609" s="4">
        <v>-2.3541527770000001E-2</v>
      </c>
      <c r="C609" s="4">
        <v>-9.9423977100000002E-3</v>
      </c>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5" t="s">
        <v>1535</v>
      </c>
      <c r="B610" s="4">
        <v>-4.936112577E-2</v>
      </c>
      <c r="C610" s="4">
        <v>-9.332711159E-5</v>
      </c>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5" t="s">
        <v>1538</v>
      </c>
      <c r="B611" s="4">
        <v>-4.8983591479999995E-4</v>
      </c>
      <c r="C611" s="7">
        <v>-9.3318402459999995E-5</v>
      </c>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5" t="s">
        <v>1541</v>
      </c>
      <c r="B612" s="4">
        <v>-6.0541147710000002E-3</v>
      </c>
      <c r="C612" s="7">
        <v>1.1203959900000001E-3</v>
      </c>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5" t="s">
        <v>1543</v>
      </c>
      <c r="B613" s="4">
        <v>-4.1709451080000001E-2</v>
      </c>
      <c r="C613" s="4">
        <v>-1.1794341769999999E-2</v>
      </c>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5" t="s">
        <v>1546</v>
      </c>
      <c r="B614" s="4">
        <v>-1.340247761E-2</v>
      </c>
      <c r="C614" s="4">
        <v>-2.295384722E-2</v>
      </c>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5" t="s">
        <v>1549</v>
      </c>
      <c r="B615" s="4">
        <v>-3.5878896469999998E-2</v>
      </c>
      <c r="C615" s="4">
        <v>-3.6369255390000001E-2</v>
      </c>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5" t="s">
        <v>1552</v>
      </c>
      <c r="B616" s="4">
        <v>-4.2131467960000004E-3</v>
      </c>
      <c r="C616" s="4">
        <v>4.0539712459999998E-3</v>
      </c>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5" t="s">
        <v>1554</v>
      </c>
      <c r="B617" s="4">
        <v>9.1584688519999995E-3</v>
      </c>
      <c r="C617" s="4">
        <v>8.5099430089999994E-3</v>
      </c>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5" t="s">
        <v>1557</v>
      </c>
      <c r="B618" s="4">
        <v>2.9230584560000002E-2</v>
      </c>
      <c r="C618" s="4">
        <v>2.0472455099999998E-2</v>
      </c>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5">
        <v>44896</v>
      </c>
      <c r="B619" s="4">
        <v>6.5979430530000004E-3</v>
      </c>
      <c r="C619" s="4">
        <v>1.1077314580000001E-2</v>
      </c>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5">
        <v>44866</v>
      </c>
      <c r="B620" s="4">
        <v>3.1554589369999997E-2</v>
      </c>
      <c r="C620" s="4">
        <v>-7.6541962040000003E-3</v>
      </c>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5">
        <v>44835</v>
      </c>
      <c r="B621" s="4">
        <v>-2.9144502919999999E-2</v>
      </c>
      <c r="C621" s="4">
        <v>-1.1439462609999999E-2</v>
      </c>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5">
        <v>44743</v>
      </c>
      <c r="B622" s="4">
        <v>1.9492698530000001E-2</v>
      </c>
      <c r="C622" s="4">
        <v>9.8615707979999995E-3</v>
      </c>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5">
        <v>44713</v>
      </c>
      <c r="B623" s="4">
        <v>-8.1525392039999995E-3</v>
      </c>
      <c r="C623" s="4">
        <v>1.014179925E-2</v>
      </c>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5">
        <v>44682</v>
      </c>
      <c r="B624" s="4">
        <v>-2.6247964449999999E-3</v>
      </c>
      <c r="C624" s="4">
        <v>7.6285686170000002E-3</v>
      </c>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5">
        <v>44652</v>
      </c>
      <c r="B625" s="4">
        <v>2.7380770499999998E-2</v>
      </c>
      <c r="C625" s="4">
        <v>5.2143174680000001E-2</v>
      </c>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5">
        <v>44621</v>
      </c>
      <c r="B626" s="4">
        <v>3.1969094250000003E-2</v>
      </c>
      <c r="C626" s="4">
        <v>1.2568281249999999E-3</v>
      </c>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5" t="s">
        <v>1571</v>
      </c>
      <c r="B627" s="4">
        <v>-6.8807043240000001E-3</v>
      </c>
      <c r="C627" s="4">
        <v>3.1975222239999999E-3</v>
      </c>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5" t="s">
        <v>1574</v>
      </c>
      <c r="B628" s="4">
        <v>-4.6755505109999998E-3</v>
      </c>
      <c r="C628" s="4">
        <v>-6.0472838550000001E-3</v>
      </c>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5" t="s">
        <v>1577</v>
      </c>
      <c r="B629" s="4">
        <v>-1.205510097E-2</v>
      </c>
      <c r="C629" s="4">
        <v>3.4303693499999999E-3</v>
      </c>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5" t="s">
        <v>1580</v>
      </c>
      <c r="B630" s="4">
        <v>1.44639707E-2</v>
      </c>
      <c r="C630" s="4">
        <v>1.1622277339999999E-3</v>
      </c>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5" t="s">
        <v>1583</v>
      </c>
      <c r="B631" s="4">
        <v>-5.1547771179999997E-3</v>
      </c>
      <c r="C631" s="4">
        <v>8.7255810470000003E-4</v>
      </c>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5" t="s">
        <v>1586</v>
      </c>
      <c r="B632" s="4">
        <v>1.246597898E-2</v>
      </c>
      <c r="C632" s="4">
        <v>1.9836575499999998E-2</v>
      </c>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5" t="s">
        <v>1589</v>
      </c>
      <c r="B633" s="4">
        <v>1.0817383220000001E-2</v>
      </c>
      <c r="C633" s="4">
        <v>1.9178533189999999E-2</v>
      </c>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5" t="s">
        <v>1592</v>
      </c>
      <c r="B634" s="4">
        <v>5.6922581469999997E-2</v>
      </c>
      <c r="C634" s="4">
        <v>1.4475707989999999E-2</v>
      </c>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5" t="s">
        <v>1595</v>
      </c>
      <c r="B635" s="4">
        <v>-2.177935001E-2</v>
      </c>
      <c r="C635" s="4">
        <v>-2.978825698E-2</v>
      </c>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5" t="s">
        <v>1597</v>
      </c>
      <c r="B636" s="4">
        <v>9.5979037349999997E-3</v>
      </c>
      <c r="C636" s="4">
        <v>-2.3557059290000001E-2</v>
      </c>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5" t="s">
        <v>1600</v>
      </c>
      <c r="B637" s="4">
        <v>-2.40289123E-2</v>
      </c>
      <c r="C637" s="4">
        <v>1.771430153E-2</v>
      </c>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5" t="s">
        <v>1603</v>
      </c>
      <c r="B638" s="4">
        <v>-3.5812038339999997E-4</v>
      </c>
      <c r="C638" s="4">
        <v>4.5028404340000001E-3</v>
      </c>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5" t="s">
        <v>1606</v>
      </c>
      <c r="B639" s="4">
        <v>-9.6717475739999999E-3</v>
      </c>
      <c r="C639" s="4">
        <v>1.936012916E-3</v>
      </c>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5" t="s">
        <v>1609</v>
      </c>
      <c r="B640" s="4">
        <v>-3.8070492240000003E-2</v>
      </c>
      <c r="C640" s="4">
        <v>-1.092150907E-2</v>
      </c>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5">
        <v>44481</v>
      </c>
      <c r="B641" s="4">
        <v>-1.2117835259999999E-2</v>
      </c>
      <c r="C641" s="4">
        <v>-3.2876204199999998E-3</v>
      </c>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5">
        <v>44451</v>
      </c>
      <c r="B642" s="4">
        <v>-1.6579848960000001E-2</v>
      </c>
      <c r="C642" s="4">
        <v>-2.938871495E-4</v>
      </c>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5">
        <v>44420</v>
      </c>
      <c r="B643" s="4">
        <v>1.0479779620000001E-2</v>
      </c>
      <c r="C643" s="4">
        <v>-1.4681415970000001E-3</v>
      </c>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5">
        <v>44389</v>
      </c>
      <c r="B644" s="4">
        <v>1.422704906E-2</v>
      </c>
      <c r="C644" s="4">
        <v>1.582210102E-2</v>
      </c>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5">
        <v>44359</v>
      </c>
      <c r="B645" s="4">
        <v>3.6554753760000003E-2</v>
      </c>
      <c r="C645" s="4">
        <v>1.7440554319999999E-2</v>
      </c>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5">
        <v>44267</v>
      </c>
      <c r="B646" s="4">
        <v>-1.940839728E-2</v>
      </c>
      <c r="C646" s="4">
        <v>5.1192488699999998E-3</v>
      </c>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5">
        <v>44239</v>
      </c>
      <c r="B647" s="4">
        <v>7.2695027519999997E-2</v>
      </c>
      <c r="C647" s="4">
        <v>2.7406031930000001E-2</v>
      </c>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5">
        <v>44208</v>
      </c>
      <c r="B648" s="4">
        <v>-5.0057077050000003E-2</v>
      </c>
      <c r="C648" s="4">
        <v>-9.7708796680000005E-3</v>
      </c>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5" t="s">
        <v>1627</v>
      </c>
      <c r="B649" s="4">
        <v>-3.2799322959999998E-3</v>
      </c>
      <c r="C649" s="4">
        <v>-1.320439459E-2</v>
      </c>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5" t="s">
        <v>1630</v>
      </c>
      <c r="B650" s="4">
        <v>-3.5704445660000002E-3</v>
      </c>
      <c r="C650" s="4">
        <v>-1.42407069E-2</v>
      </c>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5" t="s">
        <v>1633</v>
      </c>
      <c r="B651" s="4">
        <v>-5.5601055009999997E-2</v>
      </c>
      <c r="C651" s="4">
        <v>-4.1109780810000003E-2</v>
      </c>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5" t="s">
        <v>1636</v>
      </c>
      <c r="B652" s="4">
        <v>7.0045315329999996E-3</v>
      </c>
      <c r="C652" s="4">
        <v>8.4384593849999995E-3</v>
      </c>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5" t="s">
        <v>1639</v>
      </c>
      <c r="B653" s="4">
        <v>-3.6751586599999999E-3</v>
      </c>
      <c r="C653" s="4">
        <v>1.447132267E-2</v>
      </c>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5" t="s">
        <v>1641</v>
      </c>
      <c r="B654" s="4">
        <v>-1.9952080390000002E-2</v>
      </c>
      <c r="C654" s="4">
        <v>9.63216821E-3</v>
      </c>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5" t="s">
        <v>1642</v>
      </c>
      <c r="B655" s="4">
        <v>-5.9467425839999997E-2</v>
      </c>
      <c r="C655" s="4">
        <v>-4.8773301280000004E-3</v>
      </c>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5" t="s">
        <v>1643</v>
      </c>
      <c r="B656" s="4">
        <v>2.7761271050000002E-3</v>
      </c>
      <c r="C656" s="4">
        <v>-7.7151718009999997E-3</v>
      </c>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5" t="s">
        <v>1645</v>
      </c>
      <c r="B657" s="4">
        <v>3.624954237E-3</v>
      </c>
      <c r="C657" s="4">
        <v>-1.1997891280000001E-2</v>
      </c>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5" t="s">
        <v>1648</v>
      </c>
      <c r="B658" s="4">
        <v>-3.1774993360000003E-2</v>
      </c>
      <c r="C658" s="4">
        <v>-1.103753278E-2</v>
      </c>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5" t="s">
        <v>1651</v>
      </c>
      <c r="B659" s="4">
        <v>5.344295542E-2</v>
      </c>
      <c r="C659" s="4">
        <v>-7.4824081650000001E-3</v>
      </c>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5">
        <v>44541</v>
      </c>
      <c r="B660" s="4">
        <v>7.1763036780000001E-3</v>
      </c>
      <c r="C660" s="4">
        <v>3.542368472E-3</v>
      </c>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5">
        <v>44511</v>
      </c>
      <c r="B661" s="4">
        <v>4.0193714479999998E-3</v>
      </c>
      <c r="C661" s="4">
        <v>8.9595975070000007E-3</v>
      </c>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5">
        <v>44480</v>
      </c>
      <c r="B662" s="4">
        <v>-1.0426008989999999E-2</v>
      </c>
      <c r="C662" s="4">
        <v>-1.5079041E-2</v>
      </c>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5">
        <v>44450</v>
      </c>
      <c r="B663" s="4">
        <v>-8.5237397929999997E-3</v>
      </c>
      <c r="C663" s="4">
        <v>-2.0941198210000001E-2</v>
      </c>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5">
        <v>44419</v>
      </c>
      <c r="B664" s="4">
        <v>-7.9617542730000008E-3</v>
      </c>
      <c r="C664" s="4">
        <v>3.9850082689999997E-2</v>
      </c>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5">
        <v>44327</v>
      </c>
      <c r="B665" s="4">
        <v>5.2264516730000002E-2</v>
      </c>
      <c r="C665" s="4">
        <v>1.118530723E-2</v>
      </c>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5">
        <v>44297</v>
      </c>
      <c r="B666" s="4">
        <v>-1.6416129010000001E-3</v>
      </c>
      <c r="C666" s="4">
        <v>1.9649260760000001E-4</v>
      </c>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5">
        <v>44266</v>
      </c>
      <c r="B667" s="4">
        <v>2.8628436779999998E-3</v>
      </c>
      <c r="C667" s="4">
        <v>-1.7386660490000001E-2</v>
      </c>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5">
        <v>44238</v>
      </c>
      <c r="B668" s="4">
        <v>-8.4708591229999998E-3</v>
      </c>
      <c r="C668" s="4">
        <v>8.4364136729999997E-3</v>
      </c>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5">
        <v>44207</v>
      </c>
      <c r="B669" s="4">
        <v>3.5818918909999997E-2</v>
      </c>
      <c r="C669" s="4">
        <v>6.69290952E-3</v>
      </c>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5" t="s">
        <v>1671</v>
      </c>
      <c r="B670" s="4">
        <v>-3.9529553980000003E-3</v>
      </c>
      <c r="C670" s="4">
        <v>-3.9206077439999997E-4</v>
      </c>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5" t="s">
        <v>1674</v>
      </c>
      <c r="B671" s="4">
        <v>5.9837074740000003E-3</v>
      </c>
      <c r="C671" s="4">
        <v>3.9783368350000001E-2</v>
      </c>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5" t="s">
        <v>1677</v>
      </c>
      <c r="B672" s="4">
        <v>-1.5369401039999999E-2</v>
      </c>
      <c r="C672" s="4">
        <v>-1.7738039930000001E-2</v>
      </c>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5" t="s">
        <v>1680</v>
      </c>
      <c r="B673" s="4">
        <v>-1.447929148E-2</v>
      </c>
      <c r="C673" s="4">
        <v>-1.279101675E-2</v>
      </c>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5" t="s">
        <v>1682</v>
      </c>
      <c r="B674" s="4">
        <v>-4.6965997479999998E-4</v>
      </c>
      <c r="C674" s="4">
        <v>7.7446646349999997E-3</v>
      </c>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5" t="s">
        <v>1685</v>
      </c>
      <c r="B675" s="4">
        <v>-6.4122285649999998E-3</v>
      </c>
      <c r="C675" s="4">
        <v>-7.3984299340000004E-3</v>
      </c>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5" t="s">
        <v>1688</v>
      </c>
      <c r="B676" s="4">
        <v>-8.5015958849999993E-3</v>
      </c>
      <c r="C676" s="4">
        <v>-1.0090406289999999E-2</v>
      </c>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5" t="s">
        <v>1691</v>
      </c>
      <c r="B677" s="4">
        <v>9.2562602060000004E-4</v>
      </c>
      <c r="C677" s="4">
        <v>1.5049749919999999E-2</v>
      </c>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5" t="s">
        <v>1693</v>
      </c>
      <c r="B678" s="4">
        <v>-4.6656742450000002E-3</v>
      </c>
      <c r="C678" s="4">
        <v>1.4825474389999999E-2</v>
      </c>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5" t="s">
        <v>1695</v>
      </c>
      <c r="B679" s="4">
        <v>-2.7648495640000001E-4</v>
      </c>
      <c r="C679" s="4">
        <v>-4.2296135559999996E-3</v>
      </c>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5" t="s">
        <v>1698</v>
      </c>
      <c r="B680" s="4">
        <v>-1.8412820520000001E-3</v>
      </c>
      <c r="C680" s="4">
        <v>2.384757731E-2</v>
      </c>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5" t="s">
        <v>1701</v>
      </c>
      <c r="B681" s="4">
        <v>-1.9762949120000001E-2</v>
      </c>
      <c r="C681" s="4">
        <v>2.8128240539999998E-2</v>
      </c>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5" t="s">
        <v>1703</v>
      </c>
      <c r="B682" s="4">
        <v>-8.0386645970000007E-3</v>
      </c>
      <c r="C682" s="4">
        <v>-5.1734265199999997E-3</v>
      </c>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5">
        <v>44540</v>
      </c>
      <c r="B683" s="4">
        <v>-1.279960588E-2</v>
      </c>
      <c r="C683" s="4">
        <v>-1.551714737E-2</v>
      </c>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5">
        <v>44510</v>
      </c>
      <c r="B684" s="4">
        <v>2.6499426E-4</v>
      </c>
      <c r="C684" s="4">
        <v>-1.1699656710000001E-2</v>
      </c>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5">
        <v>44418</v>
      </c>
      <c r="B685" s="4">
        <v>-3.974650614E-4</v>
      </c>
      <c r="C685" s="4">
        <v>-3.0185999230000001E-3</v>
      </c>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5">
        <v>44387</v>
      </c>
      <c r="B686" s="4">
        <v>6.6006840310000002E-3</v>
      </c>
      <c r="C686" s="4">
        <v>2.0072395480000001E-2</v>
      </c>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5">
        <v>44357</v>
      </c>
      <c r="B687" s="4">
        <v>2.5366605360000001E-3</v>
      </c>
      <c r="C687" s="4">
        <v>-3.3302143380000001E-3</v>
      </c>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5">
        <v>44326</v>
      </c>
      <c r="B688" s="4">
        <v>2.81118411E-3</v>
      </c>
      <c r="C688" s="4">
        <v>-3.2673835569999999E-3</v>
      </c>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5">
        <v>44296</v>
      </c>
      <c r="B689" s="4">
        <v>-9.8268871449999993E-3</v>
      </c>
      <c r="C689" s="4">
        <v>-6.1942075920000004E-3</v>
      </c>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5">
        <v>44206</v>
      </c>
      <c r="B690" s="4">
        <v>2.7180217390000001E-2</v>
      </c>
      <c r="C690" s="4">
        <v>1.221863506E-2</v>
      </c>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5" t="s">
        <v>1721</v>
      </c>
      <c r="B691" s="4">
        <v>-2.434434169E-2</v>
      </c>
      <c r="C691" s="4">
        <v>-3.0271139579999998E-2</v>
      </c>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5" t="s">
        <v>1724</v>
      </c>
      <c r="B692" s="4">
        <v>3.1325093200000001E-2</v>
      </c>
      <c r="C692" s="4">
        <v>-1.3453342809999999E-2</v>
      </c>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5" t="s">
        <v>1727</v>
      </c>
      <c r="B693" s="4">
        <v>-2.598605222E-2</v>
      </c>
      <c r="C693" s="4">
        <v>2.7462256680000001E-3</v>
      </c>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5" t="s">
        <v>1730</v>
      </c>
      <c r="B694" s="4">
        <v>1.243423045E-2</v>
      </c>
      <c r="C694" s="4">
        <v>1.6027761080000001E-2</v>
      </c>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5" t="s">
        <v>1732</v>
      </c>
      <c r="B695" s="4">
        <v>1.3107642730000001E-3</v>
      </c>
      <c r="C695" s="4">
        <v>1.0166735320000001E-3</v>
      </c>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5" t="s">
        <v>1735</v>
      </c>
      <c r="B696" s="4">
        <v>1.880990447E-2</v>
      </c>
      <c r="C696" s="4">
        <v>2.7168720069999999E-2</v>
      </c>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5" t="s">
        <v>1738</v>
      </c>
      <c r="B697" s="4">
        <v>3.9818181670000001E-2</v>
      </c>
      <c r="C697" s="4">
        <v>7.9225997439999994E-3</v>
      </c>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5" t="s">
        <v>1740</v>
      </c>
      <c r="B698" s="4">
        <v>-4.736737643E-3</v>
      </c>
      <c r="C698" s="4">
        <v>-5.1489631960000004E-3</v>
      </c>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5" t="s">
        <v>1743</v>
      </c>
      <c r="B699" s="4">
        <v>-1.8257140509999999E-2</v>
      </c>
      <c r="C699" s="4">
        <v>-4.573600932E-2</v>
      </c>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5" t="s">
        <v>1746</v>
      </c>
      <c r="B700" s="4">
        <v>0</v>
      </c>
      <c r="C700" s="4">
        <v>-1.9090700030000001E-2</v>
      </c>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5" t="s">
        <v>1749</v>
      </c>
      <c r="B701" s="4">
        <v>-4.022644463E-3</v>
      </c>
      <c r="C701" s="4">
        <v>-1.040734481E-2</v>
      </c>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5" t="s">
        <v>1750</v>
      </c>
      <c r="B702" s="4">
        <v>1.2447611339999999E-2</v>
      </c>
      <c r="C702" s="4">
        <v>1.66646017E-2</v>
      </c>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5" t="s">
        <v>1753</v>
      </c>
      <c r="B703" s="4">
        <v>-1.3660580929999999E-2</v>
      </c>
      <c r="C703" s="4">
        <v>-1.8946543789999999E-2</v>
      </c>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5" t="s">
        <v>1755</v>
      </c>
      <c r="B704" s="4">
        <v>1.968141122E-2</v>
      </c>
      <c r="C704" s="4">
        <v>5.7878131459999996E-3</v>
      </c>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5">
        <v>44478</v>
      </c>
      <c r="B705" s="4">
        <v>-1.7160519169999999E-2</v>
      </c>
      <c r="C705" s="4">
        <v>-1.997905301E-3</v>
      </c>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5">
        <v>44448</v>
      </c>
      <c r="B706" s="4">
        <v>1.20381403E-2</v>
      </c>
      <c r="C706" s="4">
        <v>-6.550400675E-3</v>
      </c>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5">
        <v>44417</v>
      </c>
      <c r="B707" s="4">
        <v>-1.3439420360000001E-2</v>
      </c>
      <c r="C707" s="4">
        <v>-7.0361736070000003E-3</v>
      </c>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5">
        <v>44386</v>
      </c>
      <c r="B708" s="4">
        <v>-1.8177693460000002E-2</v>
      </c>
      <c r="C708" s="4">
        <v>-1.022464713E-2</v>
      </c>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5">
        <v>44264</v>
      </c>
      <c r="B709" s="4">
        <v>-1.211859933E-2</v>
      </c>
      <c r="C709" s="4">
        <v>-6.6801148560000001E-3</v>
      </c>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5">
        <v>44236</v>
      </c>
      <c r="B710" s="4">
        <v>1.2347804679999999E-2</v>
      </c>
      <c r="C710" s="4">
        <v>1.8202246490000001E-2</v>
      </c>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5">
        <v>44205</v>
      </c>
      <c r="B711" s="4">
        <v>-6.3068624570000002E-3</v>
      </c>
      <c r="C711" s="4">
        <v>-1.3896076340000001E-2</v>
      </c>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5" t="s">
        <v>1769</v>
      </c>
      <c r="B712" s="4">
        <v>8.4180202470000003E-3</v>
      </c>
      <c r="C712" s="4">
        <v>-2.746734063E-3</v>
      </c>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5" t="s">
        <v>1772</v>
      </c>
      <c r="B713" s="4">
        <v>-1.8616408920000001E-2</v>
      </c>
      <c r="C713" s="4">
        <v>-6.5051610560000004E-3</v>
      </c>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5" t="s">
        <v>1775</v>
      </c>
      <c r="B714" s="4">
        <v>2.3960073750000001E-2</v>
      </c>
      <c r="C714" s="4">
        <v>7.4987971360000001E-3</v>
      </c>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5" t="s">
        <v>1778</v>
      </c>
      <c r="B715" s="4">
        <v>-2.070789147E-2</v>
      </c>
      <c r="C715" s="4">
        <v>-1.652619772E-2</v>
      </c>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5" t="s">
        <v>1781</v>
      </c>
      <c r="B716" s="4">
        <v>-1.8080735389999999E-3</v>
      </c>
      <c r="C716" s="4">
        <v>1.015569744E-2</v>
      </c>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5" t="s">
        <v>1783</v>
      </c>
      <c r="B717" s="4">
        <v>9.2099646090000008E-3</v>
      </c>
      <c r="C717" s="4">
        <v>1.6361543940000001E-2</v>
      </c>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5" t="s">
        <v>1786</v>
      </c>
      <c r="B718" s="4">
        <v>3.1154879310000001E-2</v>
      </c>
      <c r="C718" s="4">
        <v>2.02866308E-2</v>
      </c>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5" t="s">
        <v>1789</v>
      </c>
      <c r="B719" s="4">
        <v>2.4009615380000001E-3</v>
      </c>
      <c r="C719" s="4">
        <v>2.393806561E-3</v>
      </c>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5" t="s">
        <v>1791</v>
      </c>
      <c r="B720" s="4">
        <v>-3.1731022820000003E-2</v>
      </c>
      <c r="C720" s="4">
        <v>-2.587891246E-2</v>
      </c>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5" t="s">
        <v>1794</v>
      </c>
      <c r="B721" s="4">
        <v>-1.459615234E-2</v>
      </c>
      <c r="C721" s="4">
        <v>-1.7153403460000001E-2</v>
      </c>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5" t="s">
        <v>1796</v>
      </c>
      <c r="B722" s="4">
        <v>-3.0316095809999999E-2</v>
      </c>
      <c r="C722" s="4">
        <v>-1.9808139230000001E-2</v>
      </c>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5" t="s">
        <v>1799</v>
      </c>
      <c r="B723" s="4">
        <v>-2.3301019669999999E-2</v>
      </c>
      <c r="C723" s="4">
        <v>-3.9424274040000002E-3</v>
      </c>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5" t="s">
        <v>1801</v>
      </c>
      <c r="B724" s="4">
        <v>-1.5741692700000001E-2</v>
      </c>
      <c r="C724" s="4">
        <v>-7.6115314720000002E-3</v>
      </c>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5">
        <v>44538</v>
      </c>
      <c r="B725" s="4">
        <v>-5.4849719860000003E-3</v>
      </c>
      <c r="C725" s="4">
        <v>-6.4268155129999999E-3</v>
      </c>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5">
        <v>44508</v>
      </c>
      <c r="B726" s="4">
        <v>1.561249546E-2</v>
      </c>
      <c r="C726" s="4">
        <v>3.4841612010000002E-2</v>
      </c>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5">
        <v>44477</v>
      </c>
      <c r="B727" s="4">
        <v>1.499867878E-2</v>
      </c>
      <c r="C727" s="4">
        <v>2.4495266719999999E-2</v>
      </c>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5">
        <v>44447</v>
      </c>
      <c r="B728" s="4">
        <v>4.0552255749999998E-3</v>
      </c>
      <c r="C728" s="4">
        <v>2.5884397540000001E-3</v>
      </c>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5">
        <v>44355</v>
      </c>
      <c r="B729" s="4">
        <v>6.0268571869999997E-3</v>
      </c>
      <c r="C729" s="4">
        <v>5.5831111960000001E-3</v>
      </c>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5">
        <v>44324</v>
      </c>
      <c r="B730" s="4">
        <v>1.449967361E-2</v>
      </c>
      <c r="C730" s="4">
        <v>1.297047646E-2</v>
      </c>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5">
        <v>44294</v>
      </c>
      <c r="B731" s="4">
        <v>-1.079620773E-2</v>
      </c>
      <c r="C731" s="4">
        <v>-1.9273271030000001E-2</v>
      </c>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5">
        <v>44263</v>
      </c>
      <c r="B732" s="4">
        <v>1.6504566710000002E-2</v>
      </c>
      <c r="C732" s="4">
        <v>1.6148878719999999E-2</v>
      </c>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5">
        <v>44235</v>
      </c>
      <c r="B733" s="4">
        <v>-5.0462680680000002E-3</v>
      </c>
      <c r="C733" s="4">
        <v>-7.7201713830000003E-3</v>
      </c>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5" t="s">
        <v>1819</v>
      </c>
      <c r="B734" s="4">
        <v>-2.248463019E-2</v>
      </c>
      <c r="C734" s="4">
        <v>-2.7713967549999999E-2</v>
      </c>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5" t="s">
        <v>1821</v>
      </c>
      <c r="B735" s="4">
        <v>2.5906735900000001E-4</v>
      </c>
      <c r="C735" s="4">
        <v>5.2830311559999999E-3</v>
      </c>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5" t="s">
        <v>1823</v>
      </c>
      <c r="B736" s="4">
        <v>4.0989344529999999E-2</v>
      </c>
      <c r="C736" s="4">
        <v>7.3100434689999999E-3</v>
      </c>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5" t="s">
        <v>1826</v>
      </c>
      <c r="B737" s="4">
        <v>-1.5978203E-2</v>
      </c>
      <c r="C737" s="4">
        <v>-5.3690766379999996E-3</v>
      </c>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5" t="s">
        <v>1827</v>
      </c>
      <c r="B738" s="4">
        <v>1.935818324E-2</v>
      </c>
      <c r="C738" s="4">
        <v>7.1333762629999997E-3</v>
      </c>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5" t="s">
        <v>1829</v>
      </c>
      <c r="B739" s="4">
        <v>2.9385857169999998E-3</v>
      </c>
      <c r="C739" s="4">
        <v>1.767417881E-3</v>
      </c>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5" t="s">
        <v>1832</v>
      </c>
      <c r="B740" s="4">
        <v>-7.5325675839999998E-3</v>
      </c>
      <c r="C740" s="4">
        <v>-7.4781838889999997E-3</v>
      </c>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5" t="s">
        <v>1835</v>
      </c>
      <c r="B741" s="4">
        <v>2.4518501750000001E-2</v>
      </c>
      <c r="C741" s="4">
        <v>1.323193969E-2</v>
      </c>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5" t="s">
        <v>1838</v>
      </c>
      <c r="B742" s="4">
        <v>4.7917876060000003E-2</v>
      </c>
      <c r="C742" s="4">
        <v>2.3745763440000001E-2</v>
      </c>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5" t="s">
        <v>1840</v>
      </c>
      <c r="B743" s="4">
        <v>-5.063120753E-2</v>
      </c>
      <c r="C743" s="4">
        <v>-2.369767611E-2</v>
      </c>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5" t="s">
        <v>1843</v>
      </c>
      <c r="B744" s="4">
        <v>-2.279326827E-2</v>
      </c>
      <c r="C744" s="4">
        <v>-1.6501709819999998E-2</v>
      </c>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5" t="s">
        <v>1846</v>
      </c>
      <c r="B745" s="4">
        <v>-7.5580065059999996E-3</v>
      </c>
      <c r="C745" s="4">
        <v>-1.0873420289999999E-3</v>
      </c>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5" t="s">
        <v>1848</v>
      </c>
      <c r="B746" s="4">
        <v>-1.6569472200000001E-2</v>
      </c>
      <c r="C746" s="4">
        <v>-1.663464077E-2</v>
      </c>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5" t="s">
        <v>1851</v>
      </c>
      <c r="B747" s="4">
        <v>-4.3265981889999999E-2</v>
      </c>
      <c r="C747" s="4">
        <v>-1.5630721439999998E-2</v>
      </c>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5">
        <v>44537</v>
      </c>
      <c r="B748" s="4">
        <v>-5.4407098300000003E-3</v>
      </c>
      <c r="C748" s="4">
        <v>5.321113473E-3</v>
      </c>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5">
        <v>44446</v>
      </c>
      <c r="B749" s="4">
        <v>1.183992335E-2</v>
      </c>
      <c r="C749" s="4">
        <v>2.4725958740000002E-2</v>
      </c>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5">
        <v>44415</v>
      </c>
      <c r="B750" s="4">
        <v>2.1300559890000001E-2</v>
      </c>
      <c r="C750" s="4">
        <v>-1.209011915E-2</v>
      </c>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5">
        <v>44384</v>
      </c>
      <c r="B751" s="4">
        <v>-1.8636203569999999E-2</v>
      </c>
      <c r="C751" s="4">
        <v>5.4646220849999998E-3</v>
      </c>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5">
        <v>44354</v>
      </c>
      <c r="B752" s="4">
        <v>-2.28416833E-3</v>
      </c>
      <c r="C752" s="4">
        <v>-1.9663033810000001E-2</v>
      </c>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5">
        <v>44234</v>
      </c>
      <c r="B753" s="4">
        <v>-1.280427225E-2</v>
      </c>
      <c r="C753" s="4">
        <v>4.8334846790000002E-3</v>
      </c>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5">
        <v>44203</v>
      </c>
      <c r="B754" s="4">
        <v>7.0938265819999998E-4</v>
      </c>
      <c r="C754" s="4">
        <v>-4.2363189020000001E-3</v>
      </c>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5" t="s">
        <v>1868</v>
      </c>
      <c r="B755" s="4">
        <v>1.598956897E-2</v>
      </c>
      <c r="C755" s="4">
        <v>1.169333685E-2</v>
      </c>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5" t="s">
        <v>1870</v>
      </c>
      <c r="B756" s="4">
        <v>-1.7657904360000001E-2</v>
      </c>
      <c r="C756" s="4">
        <v>-5.4245908109999998E-3</v>
      </c>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5" t="s">
        <v>1873</v>
      </c>
      <c r="B757" s="4">
        <v>-3.4487588729999998E-2</v>
      </c>
      <c r="C757" s="4">
        <v>-1.849368908E-4</v>
      </c>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5" t="s">
        <v>1876</v>
      </c>
      <c r="B758" s="4">
        <v>-8.7784910859999999E-3</v>
      </c>
      <c r="C758" s="4">
        <v>-1.391047336E-2</v>
      </c>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5" t="s">
        <v>1879</v>
      </c>
      <c r="B759" s="4">
        <v>2.833394706E-2</v>
      </c>
      <c r="C759" s="4">
        <v>2.5628812519999999E-2</v>
      </c>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5" t="s">
        <v>1881</v>
      </c>
      <c r="B760" s="4">
        <v>-8.618036852E-4</v>
      </c>
      <c r="C760" s="4">
        <v>3.0919166390000002E-3</v>
      </c>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5" t="s">
        <v>1884</v>
      </c>
      <c r="B761" s="4">
        <v>-6.1342358959999999E-3</v>
      </c>
      <c r="C761" s="4">
        <v>-3.7528733379999998E-4</v>
      </c>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5" t="s">
        <v>1887</v>
      </c>
      <c r="B762" s="4">
        <v>3.286457013E-2</v>
      </c>
      <c r="C762" s="4">
        <v>2.0613424460000002E-2</v>
      </c>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5" t="s">
        <v>1890</v>
      </c>
      <c r="B763" s="4">
        <v>-7.8477856240000005E-3</v>
      </c>
      <c r="C763" s="4">
        <v>-2.8208763419999999E-3</v>
      </c>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5" t="s">
        <v>1893</v>
      </c>
      <c r="B764" s="4">
        <v>-1.266917608E-2</v>
      </c>
      <c r="C764" s="4">
        <v>-3.6149361640000002E-2</v>
      </c>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5" t="s">
        <v>1896</v>
      </c>
      <c r="B765" s="4">
        <v>-1.7471445419999999E-2</v>
      </c>
      <c r="C765" s="4">
        <v>-1.0535574529999999E-2</v>
      </c>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5" t="s">
        <v>1899</v>
      </c>
      <c r="B766" s="4">
        <v>5.6947762100000004E-3</v>
      </c>
      <c r="C766" s="4">
        <v>2.0525926880000001E-3</v>
      </c>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5" t="s">
        <v>1902</v>
      </c>
      <c r="B767" s="4">
        <v>-8.691821911E-3</v>
      </c>
      <c r="C767" s="4">
        <v>-7.6869223879999999E-3</v>
      </c>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5">
        <v>44506</v>
      </c>
      <c r="B768" s="4">
        <v>-4.2774771649999998E-3</v>
      </c>
      <c r="C768" s="4">
        <v>-2.253528153E-2</v>
      </c>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5">
        <v>44475</v>
      </c>
      <c r="B769" s="4">
        <v>1.128122602E-3</v>
      </c>
      <c r="C769" s="4">
        <v>-3.875544744E-2</v>
      </c>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5">
        <v>44445</v>
      </c>
      <c r="B770" s="4">
        <v>-1.876976952E-2</v>
      </c>
      <c r="C770" s="4">
        <v>-2.3210325640000001E-2</v>
      </c>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5">
        <v>44414</v>
      </c>
      <c r="B771" s="4">
        <v>3.9571050339999998E-4</v>
      </c>
      <c r="C771" s="4">
        <v>1.666944877E-3</v>
      </c>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5">
        <v>44383</v>
      </c>
      <c r="B772" s="4">
        <v>1.0903844750000001E-2</v>
      </c>
      <c r="C772" s="4">
        <v>-1.7611766139999999E-2</v>
      </c>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5">
        <v>44292</v>
      </c>
      <c r="B773" s="4">
        <v>-1.5992327089999999E-3</v>
      </c>
      <c r="C773" s="4">
        <v>7.3791664889999995E-4</v>
      </c>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5">
        <v>44261</v>
      </c>
      <c r="B774" s="4">
        <v>-2.0951867339999999E-2</v>
      </c>
      <c r="C774" s="4">
        <v>1.5596145170000001E-3</v>
      </c>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5">
        <v>44233</v>
      </c>
      <c r="B775" s="4">
        <v>3.4878060239999999E-3</v>
      </c>
      <c r="C775" s="4">
        <v>2.8793570139999999E-3</v>
      </c>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5">
        <v>44202</v>
      </c>
      <c r="B776" s="4">
        <v>3.0734855669999998E-2</v>
      </c>
      <c r="C776" s="4">
        <v>6.944472353E-3</v>
      </c>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5" t="s">
        <v>1922</v>
      </c>
      <c r="B777" s="4">
        <v>-1.4787700149999999E-2</v>
      </c>
      <c r="C777" s="4">
        <v>-8.2925620470000001E-4</v>
      </c>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5" t="s">
        <v>1925</v>
      </c>
      <c r="B778" s="4">
        <v>3.7925979290000002E-2</v>
      </c>
      <c r="C778" s="4">
        <v>1.49066415E-2</v>
      </c>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5" t="s">
        <v>1928</v>
      </c>
      <c r="B779" s="4">
        <v>2.6135129269999999E-3</v>
      </c>
      <c r="C779" s="4">
        <v>2.2742597399999999E-3</v>
      </c>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5" t="s">
        <v>1931</v>
      </c>
      <c r="B780" s="4">
        <v>1.380255297E-2</v>
      </c>
      <c r="C780" s="4">
        <v>-7.895551495E-3</v>
      </c>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5" t="s">
        <v>1934</v>
      </c>
      <c r="B781" s="4">
        <v>1.1095696780000001E-2</v>
      </c>
      <c r="C781" s="4">
        <v>7.6004481019999997E-3</v>
      </c>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5" t="s">
        <v>1937</v>
      </c>
      <c r="B782" s="4">
        <v>3.1009901419999999E-2</v>
      </c>
      <c r="C782" s="4">
        <v>9.5293269230000005E-3</v>
      </c>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5" t="s">
        <v>1939</v>
      </c>
      <c r="B783" s="4">
        <v>1.4290065540000001E-2</v>
      </c>
      <c r="C783" s="4">
        <v>-7.9685073869999994E-3</v>
      </c>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5" t="s">
        <v>1942</v>
      </c>
      <c r="B784" s="4">
        <v>-1.385069823E-2</v>
      </c>
      <c r="C784" s="4">
        <v>-1.091668061E-2</v>
      </c>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5" t="s">
        <v>1944</v>
      </c>
      <c r="B785" s="4">
        <v>-1.8879113460000001E-3</v>
      </c>
      <c r="C785" s="4">
        <v>-2.197255209E-2</v>
      </c>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5" t="s">
        <v>1947</v>
      </c>
      <c r="B786" s="4">
        <v>-2.1470048780000001E-3</v>
      </c>
      <c r="C786" s="4">
        <v>1.0513012110000001E-2</v>
      </c>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5" t="s">
        <v>1950</v>
      </c>
      <c r="B787" s="4">
        <v>2.5848793469999999E-2</v>
      </c>
      <c r="C787" s="4">
        <v>8.9571405410000006E-3</v>
      </c>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5" t="s">
        <v>1953</v>
      </c>
      <c r="B788" s="4">
        <v>8.3893866269999992E-3</v>
      </c>
      <c r="C788" s="4">
        <v>1.152110609E-2</v>
      </c>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5">
        <v>44535</v>
      </c>
      <c r="B789" s="4">
        <v>-3.6031118149999999E-2</v>
      </c>
      <c r="C789" s="4">
        <v>-8.3085535239999994E-3</v>
      </c>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5">
        <v>44505</v>
      </c>
      <c r="B790" s="4">
        <v>-1.7540130500000001E-2</v>
      </c>
      <c r="C790" s="4">
        <v>-1.373722086E-2</v>
      </c>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5">
        <v>44474</v>
      </c>
      <c r="B791" s="4">
        <v>-1.084553756E-2</v>
      </c>
      <c r="C791" s="4">
        <v>6.699776922E-3</v>
      </c>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5">
        <v>44382</v>
      </c>
      <c r="B792" s="4">
        <v>2.4330636239999998E-2</v>
      </c>
      <c r="C792" s="4">
        <v>1.6399982680000001E-2</v>
      </c>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5">
        <v>44352</v>
      </c>
      <c r="B793" s="4">
        <v>7.1180894009999999E-3</v>
      </c>
      <c r="C793" s="4">
        <v>-3.4108886629999999E-3</v>
      </c>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5">
        <v>44321</v>
      </c>
      <c r="B794" s="4">
        <v>-2.3603876199999999E-2</v>
      </c>
      <c r="C794" s="4">
        <v>1.8969781000000002E-2</v>
      </c>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5">
        <v>44291</v>
      </c>
      <c r="B795" s="4">
        <v>-6.6550307479999998E-3</v>
      </c>
      <c r="C795" s="4">
        <v>2.2705598680000001E-2</v>
      </c>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5">
        <v>44260</v>
      </c>
      <c r="B796" s="4">
        <v>3.7486731859999998E-3</v>
      </c>
      <c r="C796" s="4">
        <v>2.629964072E-4</v>
      </c>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5" t="s">
        <v>1971</v>
      </c>
      <c r="B797" s="4">
        <v>-6.932510486E-3</v>
      </c>
      <c r="C797" s="4">
        <v>2.8096071860000001E-3</v>
      </c>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5" t="s">
        <v>1974</v>
      </c>
      <c r="B798" s="4">
        <v>2.036487764E-3</v>
      </c>
      <c r="C798" s="4">
        <v>-2.1011278210000001E-2</v>
      </c>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5" t="s">
        <v>1977</v>
      </c>
      <c r="B799" s="4">
        <v>-2.9336943729999999E-2</v>
      </c>
      <c r="C799" s="4">
        <v>8.4731615359999995E-3</v>
      </c>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5" t="s">
        <v>1979</v>
      </c>
      <c r="B800" s="4">
        <v>4.2569963649999997E-3</v>
      </c>
      <c r="C800" s="4">
        <v>-9.5465401050000005E-4</v>
      </c>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5" t="s">
        <v>1982</v>
      </c>
      <c r="B801" s="4">
        <v>1.275495596E-2</v>
      </c>
      <c r="C801" s="4">
        <v>1.953676789E-3</v>
      </c>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5" t="s">
        <v>1985</v>
      </c>
      <c r="B802" s="4">
        <v>1.7135660760000001E-2</v>
      </c>
      <c r="C802" s="4">
        <v>5.3159166580000004E-3</v>
      </c>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5" t="s">
        <v>1988</v>
      </c>
      <c r="B803" s="4">
        <v>-6.762386217E-3</v>
      </c>
      <c r="C803" s="4">
        <v>-1.547662841E-2</v>
      </c>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5" t="s">
        <v>1991</v>
      </c>
      <c r="B804" s="4">
        <v>7.9152717600000002E-3</v>
      </c>
      <c r="C804" s="4">
        <v>2.0996663459999999E-2</v>
      </c>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5" t="s">
        <v>1994</v>
      </c>
      <c r="B805" s="4">
        <v>-4.2205297760000003E-2</v>
      </c>
      <c r="C805" s="4">
        <v>-2.0695491029999999E-2</v>
      </c>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5" t="s">
        <v>1997</v>
      </c>
      <c r="B806" s="4">
        <v>-1.6371498839999998E-2</v>
      </c>
      <c r="C806" s="4">
        <v>-4.165330767E-3</v>
      </c>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5" t="s">
        <v>2000</v>
      </c>
      <c r="B807" s="4">
        <v>-1.1736800800000001E-2</v>
      </c>
      <c r="C807" s="4">
        <v>3.6060827260000002E-3</v>
      </c>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5" t="s">
        <v>2003</v>
      </c>
      <c r="B808" s="4">
        <v>-5.2428924159999999E-3</v>
      </c>
      <c r="C808" s="4">
        <v>-2.5800903170000001E-4</v>
      </c>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5" t="s">
        <v>2006</v>
      </c>
      <c r="B809" s="4">
        <v>-3.3221307989999998E-3</v>
      </c>
      <c r="C809" s="4">
        <v>1.3985030819999999E-2</v>
      </c>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5" t="s">
        <v>2009</v>
      </c>
      <c r="B810" s="4">
        <v>1.491704106E-2</v>
      </c>
      <c r="C810" s="4">
        <v>-6.8654132530000002E-3</v>
      </c>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5">
        <v>44534</v>
      </c>
      <c r="B811" s="4">
        <v>-1.13175672E-2</v>
      </c>
      <c r="C811" s="4">
        <v>7.7976091279999998E-4</v>
      </c>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5">
        <v>44443</v>
      </c>
      <c r="B812" s="4">
        <v>-1.0210808E-2</v>
      </c>
      <c r="C812" s="4">
        <v>1.1707826069999999E-3</v>
      </c>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5">
        <v>44412</v>
      </c>
      <c r="B813" s="4">
        <v>9.3394172829999993E-3</v>
      </c>
      <c r="C813" s="4">
        <v>3.0376011860000002E-4</v>
      </c>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5">
        <v>44381</v>
      </c>
      <c r="B814" s="4">
        <v>-1.020195948E-2</v>
      </c>
      <c r="C814" s="4">
        <v>-9.9772267250000006E-4</v>
      </c>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5">
        <v>44351</v>
      </c>
      <c r="B815" s="4">
        <v>-1.6287068290000001E-2</v>
      </c>
      <c r="C815" s="4">
        <v>-1.32229772E-2</v>
      </c>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5">
        <v>44320</v>
      </c>
      <c r="B816" s="4">
        <v>2.498568453E-2</v>
      </c>
      <c r="C816" s="4">
        <v>4.1590798510000001E-3</v>
      </c>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5">
        <v>44200</v>
      </c>
      <c r="B817" s="4">
        <v>-6.9335291950000004E-3</v>
      </c>
      <c r="C817" s="4">
        <v>3.7450808929999999E-3</v>
      </c>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5" t="s">
        <v>2026</v>
      </c>
      <c r="B818" s="4">
        <v>1.0696133389999999E-2</v>
      </c>
      <c r="C818" s="4">
        <v>-5.2048724879999999E-3</v>
      </c>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5" t="s">
        <v>2029</v>
      </c>
      <c r="B819" s="4">
        <v>5.9300116070000004E-3</v>
      </c>
      <c r="C819" s="4">
        <v>1.2346368789999999E-2</v>
      </c>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5" t="s">
        <v>2032</v>
      </c>
      <c r="B820" s="4">
        <v>2.2811300180000001E-2</v>
      </c>
      <c r="C820" s="4">
        <v>3.1323439860000001E-3</v>
      </c>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5" t="s">
        <v>2035</v>
      </c>
      <c r="B821" s="4">
        <v>-9.4298142160000008E-3</v>
      </c>
      <c r="C821" s="4">
        <v>2.3141528559999999E-2</v>
      </c>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5" t="s">
        <v>2038</v>
      </c>
      <c r="B822" s="4">
        <v>3.2690039509999998E-2</v>
      </c>
      <c r="C822" s="4">
        <v>1.355861662E-2</v>
      </c>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5" t="s">
        <v>2041</v>
      </c>
      <c r="B823" s="4">
        <v>-8.3665080429999993E-3</v>
      </c>
      <c r="C823" s="4">
        <v>1.3561689599999999E-2</v>
      </c>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5" t="s">
        <v>2044</v>
      </c>
      <c r="B824" s="4">
        <v>-4.0535113999999997E-2</v>
      </c>
      <c r="C824" s="4">
        <v>-3.498229621E-2</v>
      </c>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5" t="s">
        <v>2047</v>
      </c>
      <c r="B825" s="4">
        <v>-1.8105217959999999E-2</v>
      </c>
      <c r="C825" s="4">
        <v>3.235029743E-3</v>
      </c>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5" t="s">
        <v>2050</v>
      </c>
      <c r="B826" s="4">
        <v>-9.3771984679999996E-4</v>
      </c>
      <c r="C826" s="4">
        <v>-2.3643007559999998E-2</v>
      </c>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5" t="s">
        <v>2053</v>
      </c>
      <c r="B827" s="4">
        <v>-2.8983073620000001E-2</v>
      </c>
      <c r="C827" s="4">
        <v>-1.270719862E-2</v>
      </c>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5" t="s">
        <v>2056</v>
      </c>
      <c r="B828" s="4">
        <v>3.2308129989999997E-2</v>
      </c>
      <c r="C828" s="4">
        <v>3.117033848E-2</v>
      </c>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5" t="s">
        <v>2058</v>
      </c>
      <c r="B829" s="4">
        <v>-4.0017627379999997E-2</v>
      </c>
      <c r="C829" s="4">
        <v>-1.8723206610000001E-2</v>
      </c>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5" t="s">
        <v>2061</v>
      </c>
      <c r="B830" s="4">
        <v>-1.3313086950000001E-2</v>
      </c>
      <c r="C830" s="4">
        <v>7.5695319450000001E-3</v>
      </c>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5">
        <v>44533</v>
      </c>
      <c r="B831" s="4">
        <v>6.5988362470000006E-2</v>
      </c>
      <c r="C831" s="4">
        <v>4.1185961770000001E-2</v>
      </c>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5">
        <v>44503</v>
      </c>
      <c r="B832" s="4">
        <v>2.6784083909999999E-2</v>
      </c>
      <c r="C832" s="4">
        <v>-5.8981160959999997E-3</v>
      </c>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5">
        <v>44472</v>
      </c>
      <c r="B833" s="4">
        <v>6.1917031579999997E-2</v>
      </c>
      <c r="C833" s="4">
        <v>1.9458888319999999E-2</v>
      </c>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5">
        <v>44442</v>
      </c>
      <c r="B834" s="4">
        <v>2.894800057E-2</v>
      </c>
      <c r="C834" s="4">
        <v>-2.180842853E-2</v>
      </c>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5">
        <v>44411</v>
      </c>
      <c r="B835" s="4">
        <v>3.6221392309999999E-3</v>
      </c>
      <c r="C835" s="4">
        <v>6.4291433480000004E-3</v>
      </c>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5">
        <v>44319</v>
      </c>
      <c r="B836" s="4">
        <v>-6.6528497560000002E-3</v>
      </c>
      <c r="C836" s="4">
        <v>3.4142784660000002E-2</v>
      </c>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5">
        <v>44289</v>
      </c>
      <c r="B837" s="4">
        <v>-1.698807594E-2</v>
      </c>
      <c r="C837" s="4">
        <v>-1.0007565750000001E-2</v>
      </c>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5">
        <v>44258</v>
      </c>
      <c r="B838" s="4">
        <v>2.3999380760000001E-2</v>
      </c>
      <c r="C838" s="4">
        <v>-4.2253910979999998E-3</v>
      </c>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5">
        <v>44230</v>
      </c>
      <c r="B839" s="4">
        <v>-5.5862322109999996E-3</v>
      </c>
      <c r="C839" s="4">
        <v>-1.8091314850000002E-2</v>
      </c>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5">
        <v>44199</v>
      </c>
      <c r="B840" s="4">
        <v>5.6752166E-2</v>
      </c>
      <c r="C840" s="4">
        <v>1.7813344040000002E-2</v>
      </c>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5" t="s">
        <v>2079</v>
      </c>
      <c r="B841" s="4">
        <v>-2.072613052E-2</v>
      </c>
      <c r="C841" s="4">
        <v>-2.714354443E-2</v>
      </c>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5" t="s">
        <v>2082</v>
      </c>
      <c r="B842" s="4">
        <v>-5.7846044720000003E-2</v>
      </c>
      <c r="C842" s="4">
        <v>-2.9260188779999998E-3</v>
      </c>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5" t="s">
        <v>2085</v>
      </c>
      <c r="B843" s="4">
        <v>7.8053466340000002E-2</v>
      </c>
      <c r="C843" s="4">
        <v>1.034686741E-2</v>
      </c>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5" t="s">
        <v>2087</v>
      </c>
      <c r="B844" s="4">
        <v>-3.5764744010000002E-3</v>
      </c>
      <c r="C844" s="4">
        <v>9.6751393639999995E-3</v>
      </c>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5" t="s">
        <v>2090</v>
      </c>
      <c r="B845" s="4">
        <v>-2.1332283309999998E-2</v>
      </c>
      <c r="C845" s="4">
        <v>3.8091386849999999E-2</v>
      </c>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5" t="s">
        <v>2093</v>
      </c>
      <c r="B846" s="4">
        <v>4.2217796600000003E-2</v>
      </c>
      <c r="C846" s="4">
        <v>4.8761580899999997E-2</v>
      </c>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5" t="s">
        <v>2096</v>
      </c>
      <c r="B847" s="4">
        <v>-3.3210599289999997E-2</v>
      </c>
      <c r="C847" s="4">
        <v>-1.183445765E-2</v>
      </c>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5" t="s">
        <v>2099</v>
      </c>
      <c r="B848" s="4">
        <v>-7.6727901269999996E-3</v>
      </c>
      <c r="C848" s="4">
        <v>-3.9537412789999998E-4</v>
      </c>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5" t="s">
        <v>2102</v>
      </c>
      <c r="B849" s="4">
        <v>2.8963160540000001E-2</v>
      </c>
      <c r="C849" s="4">
        <v>2.1930593929999999E-2</v>
      </c>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5">
        <v>44532</v>
      </c>
      <c r="B850" s="4">
        <v>1.517882845E-3</v>
      </c>
      <c r="C850" s="4">
        <v>-1.816622592E-3</v>
      </c>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5">
        <v>44502</v>
      </c>
      <c r="B851" s="4">
        <v>-5.9633855549999998E-3</v>
      </c>
      <c r="C851" s="4">
        <v>3.1812585219999998E-3</v>
      </c>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5">
        <v>44471</v>
      </c>
      <c r="B852" s="4">
        <v>-1.4987166999999999E-2</v>
      </c>
      <c r="C852" s="4">
        <v>2.227849023E-3</v>
      </c>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5">
        <v>44441</v>
      </c>
      <c r="B853" s="4">
        <v>1.4845614159999999E-2</v>
      </c>
      <c r="C853" s="4">
        <v>-8.6134831659999997E-4</v>
      </c>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5">
        <v>44410</v>
      </c>
      <c r="B854" s="4">
        <v>1.9148913199999999E-2</v>
      </c>
      <c r="C854" s="4">
        <v>2.2795198829999998E-2</v>
      </c>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5">
        <v>44318</v>
      </c>
      <c r="B855" s="4">
        <v>-1.2949030590000001E-2</v>
      </c>
      <c r="C855" s="4">
        <v>7.0193970779999998E-3</v>
      </c>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5">
        <v>44288</v>
      </c>
      <c r="B856" s="4">
        <v>1.5549436559999999E-2</v>
      </c>
      <c r="C856" s="4">
        <v>1.044113903E-3</v>
      </c>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5">
        <v>44257</v>
      </c>
      <c r="B857" s="4">
        <v>3.1594722589999999E-2</v>
      </c>
      <c r="C857" s="4">
        <v>-5.4694758050000004E-3</v>
      </c>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5">
        <v>44229</v>
      </c>
      <c r="B858" s="4">
        <v>2.5708356710000001E-2</v>
      </c>
      <c r="C858" s="4">
        <v>4.125498868E-2</v>
      </c>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5">
        <v>44198</v>
      </c>
      <c r="B859" s="4">
        <v>8.4609380979999999E-3</v>
      </c>
      <c r="C859" s="4">
        <v>1.022971158E-2</v>
      </c>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5" t="s">
        <v>2122</v>
      </c>
      <c r="B860" s="4">
        <v>-1.5533499189999999E-2</v>
      </c>
      <c r="C860" s="4">
        <v>-8.1704251020000007E-3</v>
      </c>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5" t="s">
        <v>2125</v>
      </c>
      <c r="B861" s="4">
        <v>1.6357774129999999E-2</v>
      </c>
      <c r="C861" s="4">
        <v>2.0331138419999999E-2</v>
      </c>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5" t="s">
        <v>2128</v>
      </c>
      <c r="B862" s="4">
        <v>-4.0551896720000001E-2</v>
      </c>
      <c r="C862" s="4">
        <v>-3.578024128E-2</v>
      </c>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5" t="s">
        <v>2131</v>
      </c>
      <c r="B863" s="4">
        <v>-6.4131244420000001E-3</v>
      </c>
      <c r="C863" s="4">
        <v>-6.9416636079999998E-4</v>
      </c>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5" t="s">
        <v>2134</v>
      </c>
      <c r="B864" s="4">
        <v>-1.212136053E-2</v>
      </c>
      <c r="C864" s="4">
        <v>-2.4257675409999999E-2</v>
      </c>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5" t="s">
        <v>2137</v>
      </c>
      <c r="B865" s="4">
        <v>-7.5983426669999996E-3</v>
      </c>
      <c r="C865" s="4">
        <v>-1.301642857E-3</v>
      </c>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5" t="s">
        <v>2140</v>
      </c>
      <c r="B866" s="4">
        <v>-1.9291053280000001E-2</v>
      </c>
      <c r="C866" s="4">
        <v>-7.8017323800000002E-4</v>
      </c>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5" t="s">
        <v>2143</v>
      </c>
      <c r="B867" s="4">
        <v>3.5057833899999999E-3</v>
      </c>
      <c r="C867" s="4">
        <v>-8.9027503130000001E-3</v>
      </c>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5" t="s">
        <v>2145</v>
      </c>
      <c r="B868" s="4">
        <v>3.0795388239999999E-2</v>
      </c>
      <c r="C868" s="4">
        <v>-2.881549797E-3</v>
      </c>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5" t="s">
        <v>2148</v>
      </c>
      <c r="B869" s="4">
        <v>-2.6991475139999999E-2</v>
      </c>
      <c r="C869" s="4">
        <v>-1.418318761E-2</v>
      </c>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5" t="s">
        <v>2151</v>
      </c>
      <c r="B870" s="4">
        <v>1.294609566E-2</v>
      </c>
      <c r="C870" s="4">
        <v>7.678849804E-3</v>
      </c>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5" t="s">
        <v>2152</v>
      </c>
      <c r="B871" s="4">
        <v>-5.7745216039999997E-3</v>
      </c>
      <c r="C871" s="4">
        <v>-8.3878182849999993E-3</v>
      </c>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5">
        <v>44531</v>
      </c>
      <c r="B872" s="4">
        <v>7.8035078070000001E-3</v>
      </c>
      <c r="C872" s="4">
        <v>1.880484642E-2</v>
      </c>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5">
        <v>44501</v>
      </c>
      <c r="B873" s="4">
        <v>-1.492744126E-2</v>
      </c>
      <c r="C873" s="4">
        <v>-2.0612189099999999E-3</v>
      </c>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5">
        <v>44409</v>
      </c>
      <c r="B874" s="4">
        <v>-1.329850885E-2</v>
      </c>
      <c r="C874" s="4">
        <v>1.544441301E-4</v>
      </c>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5">
        <v>44378</v>
      </c>
      <c r="B875" s="4">
        <v>7.9294322110000006E-3</v>
      </c>
      <c r="C875" s="4">
        <v>1.9067747800000001E-3</v>
      </c>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5">
        <v>44348</v>
      </c>
      <c r="B876" s="4">
        <v>-2.8391634080000001E-3</v>
      </c>
      <c r="C876" s="4">
        <v>5.4158929680000002E-2</v>
      </c>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5">
        <v>44317</v>
      </c>
      <c r="B877" s="4">
        <v>4.30137503E-2</v>
      </c>
      <c r="C877" s="4">
        <v>8.1467959260000007E-3</v>
      </c>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5">
        <v>44287</v>
      </c>
      <c r="B878" s="4">
        <v>-5.4430632979999997E-2</v>
      </c>
      <c r="C878" s="4">
        <v>7.1395230540000001E-4</v>
      </c>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5" t="s">
        <v>2164</v>
      </c>
      <c r="B879" s="4">
        <v>-1.2119109160000001E-2</v>
      </c>
      <c r="C879" s="4">
        <v>1.093752272E-2</v>
      </c>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5" t="s">
        <v>2167</v>
      </c>
      <c r="B880" s="4">
        <v>1.9403129070000001E-3</v>
      </c>
      <c r="C880" s="4">
        <v>1.9008674619999999E-2</v>
      </c>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5" t="s">
        <v>2169</v>
      </c>
      <c r="B881" s="4">
        <v>7.4015824259999997E-4</v>
      </c>
      <c r="C881" s="4">
        <v>-9.689670765E-3</v>
      </c>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5" t="s">
        <v>2172</v>
      </c>
      <c r="B882" s="4">
        <v>-4.8933714110000002E-3</v>
      </c>
      <c r="C882" s="4">
        <v>-6.649369344E-3</v>
      </c>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5" t="s">
        <v>2175</v>
      </c>
      <c r="B883" s="4">
        <v>-1.1629102759999999E-2</v>
      </c>
      <c r="C883" s="4">
        <v>6.3690924279999998E-3</v>
      </c>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5" t="s">
        <v>2177</v>
      </c>
      <c r="B884" s="4">
        <v>4.150803049E-3</v>
      </c>
      <c r="C884" s="4">
        <v>1.0366290009999999E-2</v>
      </c>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5" t="s">
        <v>2180</v>
      </c>
      <c r="B885" s="4">
        <v>-2.4195953280000001E-3</v>
      </c>
      <c r="C885" s="4">
        <v>-2.0071313479999998E-2</v>
      </c>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5" t="s">
        <v>2183</v>
      </c>
      <c r="B886" s="4">
        <v>-2.004282546E-3</v>
      </c>
      <c r="C886" s="4">
        <v>-4.4306674160000002E-3</v>
      </c>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5" t="s">
        <v>2186</v>
      </c>
      <c r="B887" s="4">
        <v>-6.7575485610000003E-3</v>
      </c>
      <c r="C887" s="4">
        <v>9.9409365560000004E-3</v>
      </c>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5" t="s">
        <v>2188</v>
      </c>
      <c r="B888" s="4">
        <v>-2.0711527399999999E-2</v>
      </c>
      <c r="C888" s="4">
        <v>-1.8401321169999999E-3</v>
      </c>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5" t="s">
        <v>2191</v>
      </c>
      <c r="B889" s="4">
        <v>-1.5943416969999999E-2</v>
      </c>
      <c r="C889" s="4">
        <v>-1.2401886339999999E-2</v>
      </c>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5" t="s">
        <v>2193</v>
      </c>
      <c r="B890" s="4">
        <v>3.841792903E-3</v>
      </c>
      <c r="C890" s="4">
        <v>2.0512684539999999E-2</v>
      </c>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5" t="s">
        <v>2195</v>
      </c>
      <c r="B891" s="4">
        <v>-7.4518266169999996E-3</v>
      </c>
      <c r="C891" s="4">
        <v>-6.940196884E-3</v>
      </c>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5">
        <v>44147</v>
      </c>
      <c r="B892" s="4">
        <v>-1.7643972649999999E-2</v>
      </c>
      <c r="C892" s="4">
        <v>2.4571409019999999E-3</v>
      </c>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5">
        <v>44116</v>
      </c>
      <c r="B893" s="4">
        <v>1.016107694E-2</v>
      </c>
      <c r="C893" s="4">
        <v>-6.7981984759999999E-3</v>
      </c>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5">
        <v>44086</v>
      </c>
      <c r="B894" s="4">
        <v>-1.92481883E-2</v>
      </c>
      <c r="C894" s="4">
        <v>6.8541128160000001E-3</v>
      </c>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5">
        <v>44055</v>
      </c>
      <c r="B895" s="4">
        <v>-6.740557181E-3</v>
      </c>
      <c r="C895" s="4">
        <v>7.2717105709999995E-4</v>
      </c>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5">
        <v>44024</v>
      </c>
      <c r="B896" s="4">
        <v>2.3191661230000001E-2</v>
      </c>
      <c r="C896" s="4">
        <v>-1.9395487749999999E-2</v>
      </c>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5">
        <v>43933</v>
      </c>
      <c r="B897" s="4">
        <v>-1.9110623949999999E-2</v>
      </c>
      <c r="C897" s="4">
        <v>4.2490418109999997E-2</v>
      </c>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5">
        <v>43902</v>
      </c>
      <c r="B898" s="4">
        <v>5.7927482439999997E-2</v>
      </c>
      <c r="C898" s="4">
        <v>4.361556412E-3</v>
      </c>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5">
        <v>43873</v>
      </c>
      <c r="B899" s="4">
        <v>4.9637071720000002E-2</v>
      </c>
      <c r="C899" s="4">
        <v>3.514537078E-3</v>
      </c>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5">
        <v>43842</v>
      </c>
      <c r="B900" s="4">
        <v>1.085633244E-2</v>
      </c>
      <c r="C900" s="4">
        <v>-1.9028404180000001E-3</v>
      </c>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5" t="s">
        <v>2213</v>
      </c>
      <c r="B901" s="4">
        <v>-2.7107766910000001E-2</v>
      </c>
      <c r="C901" s="4">
        <v>-8.5468154420000001E-3</v>
      </c>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5" t="s">
        <v>2215</v>
      </c>
      <c r="B902" s="4">
        <v>-5.1139223660000002E-3</v>
      </c>
      <c r="C902" s="4">
        <v>2.573562371E-3</v>
      </c>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5" t="s">
        <v>2216</v>
      </c>
      <c r="B903" s="4">
        <v>-4.0357770899999996E-3</v>
      </c>
      <c r="C903" s="4">
        <v>-1.291515121E-2</v>
      </c>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5" t="s">
        <v>2218</v>
      </c>
      <c r="B904" s="4">
        <v>3.2373414500000003E-2</v>
      </c>
      <c r="C904" s="4">
        <v>1.205656097E-2</v>
      </c>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5" t="s">
        <v>2221</v>
      </c>
      <c r="B905" s="4">
        <v>5.7951273140000002E-2</v>
      </c>
      <c r="C905" s="4">
        <v>1.469724735E-2</v>
      </c>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5" t="s">
        <v>2224</v>
      </c>
      <c r="B906" s="4">
        <v>-2.9857383299999998E-2</v>
      </c>
      <c r="C906" s="4">
        <v>-3.8825998420000001E-3</v>
      </c>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5" t="s">
        <v>2227</v>
      </c>
      <c r="B907" s="4">
        <v>1.159022193E-2</v>
      </c>
      <c r="C907" s="4">
        <v>9.2581883710000001E-4</v>
      </c>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5" t="s">
        <v>2230</v>
      </c>
      <c r="B908" s="4">
        <v>-3.2662876979999998E-2</v>
      </c>
      <c r="C908" s="4">
        <v>4.816489799E-3</v>
      </c>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5" t="s">
        <v>2233</v>
      </c>
      <c r="B909" s="4">
        <v>3.7099660200000002E-2</v>
      </c>
      <c r="C909" s="4">
        <v>-7.418173688E-3</v>
      </c>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5" t="s">
        <v>2236</v>
      </c>
      <c r="B910" s="4">
        <v>7.854925821E-2</v>
      </c>
      <c r="C910" s="4">
        <v>8.5822504149999992E-3</v>
      </c>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5" t="s">
        <v>2239</v>
      </c>
      <c r="B911" s="4">
        <v>5.713012009E-2</v>
      </c>
      <c r="C911" s="4">
        <v>1.5139357339999999E-2</v>
      </c>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5">
        <v>44176</v>
      </c>
      <c r="B912" s="4">
        <v>-3.0263964340000001E-2</v>
      </c>
      <c r="C912" s="4">
        <v>-1.9492607840000001E-3</v>
      </c>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5">
        <v>44146</v>
      </c>
      <c r="B913" s="4">
        <v>-3.5274933350000003E-2</v>
      </c>
      <c r="C913" s="4">
        <v>-1.6620232759999999E-2</v>
      </c>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5">
        <v>44115</v>
      </c>
      <c r="B914" s="4">
        <v>5.0710497479999998E-2</v>
      </c>
      <c r="C914" s="4">
        <v>8.6267730160000007E-3</v>
      </c>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5">
        <v>44085</v>
      </c>
      <c r="B915" s="4">
        <v>0.12844685140000001</v>
      </c>
      <c r="C915" s="4">
        <v>5.7406383589999999E-2</v>
      </c>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5">
        <v>43993</v>
      </c>
      <c r="B916" s="4">
        <v>4.1292184580000004E-3</v>
      </c>
      <c r="C916" s="4">
        <v>-1.1098208740000001E-2</v>
      </c>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5">
        <v>43962</v>
      </c>
      <c r="B917" s="4">
        <v>3.5375546700000003E-2</v>
      </c>
      <c r="C917" s="4">
        <v>4.9394307630000002E-2</v>
      </c>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5">
        <v>43932</v>
      </c>
      <c r="B918" s="4">
        <v>-1.3233945760000001E-2</v>
      </c>
      <c r="C918" s="4">
        <v>-7.7209148719999995E-2</v>
      </c>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5">
        <v>43901</v>
      </c>
      <c r="B919" s="4">
        <v>3.3419156290000002E-2</v>
      </c>
      <c r="C919" s="4">
        <v>2.6711764620000002E-2</v>
      </c>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5">
        <v>43872</v>
      </c>
      <c r="B920" s="4">
        <v>2.8740160300000001E-2</v>
      </c>
      <c r="C920" s="4">
        <v>3.8841046150000003E-2</v>
      </c>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5" t="s">
        <v>2259</v>
      </c>
      <c r="B921" s="4">
        <v>-2.6651844000000001E-2</v>
      </c>
      <c r="C921" s="4">
        <v>1.5270410930000001E-2</v>
      </c>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5" t="s">
        <v>2262</v>
      </c>
      <c r="B922" s="4">
        <v>1.0120434019999999E-3</v>
      </c>
      <c r="C922" s="4">
        <v>2.2954936570000001E-2</v>
      </c>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5" t="s">
        <v>2265</v>
      </c>
      <c r="B923" s="4">
        <v>-4.6814533919999998E-2</v>
      </c>
      <c r="C923" s="4">
        <v>-4.3686372000000001E-2</v>
      </c>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5" t="s">
        <v>2268</v>
      </c>
      <c r="B924" s="4">
        <v>-3.5375600010000001E-2</v>
      </c>
      <c r="C924" s="4">
        <v>-3.2951192050000001E-2</v>
      </c>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5" t="s">
        <v>2271</v>
      </c>
      <c r="B925" s="4">
        <v>-3.9799274369999998E-2</v>
      </c>
      <c r="C925" s="4">
        <v>-3.2493289299999999E-2</v>
      </c>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5" t="s">
        <v>2274</v>
      </c>
      <c r="B926" s="4">
        <v>-1.016564947E-2</v>
      </c>
      <c r="C926" s="4">
        <v>-6.3267025520000004E-3</v>
      </c>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5" t="s">
        <v>2277</v>
      </c>
      <c r="B927" s="4">
        <v>3.1300425639999997E-2</v>
      </c>
      <c r="C927" s="4">
        <v>1.3410276319999999E-2</v>
      </c>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5" t="s">
        <v>2279</v>
      </c>
      <c r="B928" s="4">
        <v>-2.0417501769999999E-2</v>
      </c>
      <c r="C928" s="4">
        <v>-9.4533835190000002E-3</v>
      </c>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5" t="s">
        <v>2282</v>
      </c>
      <c r="B929" s="4">
        <v>7.7762827310000001E-4</v>
      </c>
      <c r="C929" s="4">
        <v>8.677101869E-3</v>
      </c>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5" t="s">
        <v>2285</v>
      </c>
      <c r="B930" s="4">
        <v>-1.4351494419999999E-3</v>
      </c>
      <c r="C930" s="4">
        <v>-7.2558900470000003E-3</v>
      </c>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5" t="s">
        <v>2288</v>
      </c>
      <c r="B931" s="4">
        <v>1.8758654949999998E-2</v>
      </c>
      <c r="C931" s="4">
        <v>2.2230460989999999E-2</v>
      </c>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5" t="s">
        <v>2291</v>
      </c>
      <c r="B932" s="4">
        <v>6.1072621730000002E-3</v>
      </c>
      <c r="C932" s="4">
        <v>8.7023217679999994E-3</v>
      </c>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5" t="s">
        <v>2292</v>
      </c>
      <c r="B933" s="4">
        <v>6.7613509779999997E-3</v>
      </c>
      <c r="C933" s="4">
        <v>9.1487452350000002E-3</v>
      </c>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5" t="s">
        <v>2295</v>
      </c>
      <c r="B934" s="4">
        <v>-3.1627268100000001E-2</v>
      </c>
      <c r="C934" s="4">
        <v>-3.0178940779999998E-3</v>
      </c>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5">
        <v>44175</v>
      </c>
      <c r="B935" s="4">
        <v>1.195171509E-4</v>
      </c>
      <c r="C935" s="4">
        <v>2.282792333E-2</v>
      </c>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5">
        <v>44084</v>
      </c>
      <c r="B936" s="4">
        <v>-3.9960688969999996E-3</v>
      </c>
      <c r="C936" s="4">
        <v>1.4448920570000001E-2</v>
      </c>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5">
        <v>44053</v>
      </c>
      <c r="B937" s="4">
        <v>2.038493966E-2</v>
      </c>
      <c r="C937" s="4">
        <v>1.213770801E-2</v>
      </c>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5">
        <v>44022</v>
      </c>
      <c r="B938" s="4">
        <v>3.1284365260000002E-2</v>
      </c>
      <c r="C938" s="4">
        <v>2.1156518780000001E-2</v>
      </c>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5">
        <v>43992</v>
      </c>
      <c r="B939" s="4">
        <v>-7.0537789219999994E-2</v>
      </c>
      <c r="C939" s="4">
        <v>-1.285179318E-2</v>
      </c>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5">
        <v>43961</v>
      </c>
      <c r="B940" s="4">
        <v>1.839240717E-2</v>
      </c>
      <c r="C940" s="4">
        <v>2.3400204250000001E-2</v>
      </c>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5">
        <v>43871</v>
      </c>
      <c r="B941" s="4">
        <v>1.3097578820000001E-3</v>
      </c>
      <c r="C941" s="4">
        <v>2.177736492E-2</v>
      </c>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5">
        <v>43840</v>
      </c>
      <c r="B942" s="4">
        <v>1.5610307380000001E-2</v>
      </c>
      <c r="C942" s="4">
        <v>-1.6494661809999998E-2</v>
      </c>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5" t="s">
        <v>2313</v>
      </c>
      <c r="B943" s="4">
        <v>1.0095567099999999E-2</v>
      </c>
      <c r="C943" s="4">
        <v>1.1734690900000001E-2</v>
      </c>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5" t="s">
        <v>2316</v>
      </c>
      <c r="B944" s="4">
        <v>-1.504517581E-2</v>
      </c>
      <c r="C944" s="4">
        <v>-1.8299506949999999E-3</v>
      </c>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5" t="s">
        <v>2317</v>
      </c>
      <c r="B945" s="4">
        <v>6.2421303519999999E-2</v>
      </c>
      <c r="C945" s="4">
        <v>1.205777748E-2</v>
      </c>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5" t="s">
        <v>2320</v>
      </c>
      <c r="B946" s="4">
        <v>6.6099267619999999E-2</v>
      </c>
      <c r="C946" s="4">
        <v>5.2911994259999999E-3</v>
      </c>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5" t="s">
        <v>2323</v>
      </c>
      <c r="B947" s="4">
        <v>-3.4522151030000003E-2</v>
      </c>
      <c r="C947" s="4">
        <v>5.2500811390000001E-3</v>
      </c>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5" t="s">
        <v>2326</v>
      </c>
      <c r="B948" s="4">
        <v>-3.6499928049999998E-2</v>
      </c>
      <c r="C948" s="4">
        <v>-1.9003761970000001E-2</v>
      </c>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5" t="s">
        <v>2329</v>
      </c>
      <c r="B949" s="4">
        <v>2.8740240120000001E-3</v>
      </c>
      <c r="C949" s="4">
        <v>1.244545604E-2</v>
      </c>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5" t="s">
        <v>2331</v>
      </c>
      <c r="B950" s="4">
        <v>-3.017646845E-2</v>
      </c>
      <c r="C950" s="4">
        <v>-4.7436005660000002E-2</v>
      </c>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5" t="s">
        <v>2334</v>
      </c>
      <c r="B951" s="4">
        <v>-3.8888887359999999E-2</v>
      </c>
      <c r="C951" s="4">
        <v>-9.6650657680000009E-3</v>
      </c>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5" t="s">
        <v>2336</v>
      </c>
      <c r="B952" s="4">
        <v>4.1792292920000003E-4</v>
      </c>
      <c r="C952" s="4">
        <v>1.8100041640000002E-2</v>
      </c>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5" t="s">
        <v>2338</v>
      </c>
      <c r="B953" s="4">
        <v>2.3992690390000002E-2</v>
      </c>
      <c r="C953" s="4">
        <v>1.6749916140000001E-2</v>
      </c>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5" t="s">
        <v>2341</v>
      </c>
      <c r="B954" s="4">
        <v>-1.1312613040000001E-2</v>
      </c>
      <c r="C954" s="4">
        <v>-3.2507579199999997E-2</v>
      </c>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5" t="s">
        <v>2343</v>
      </c>
      <c r="B955" s="4">
        <v>3.1454156410000003E-2</v>
      </c>
      <c r="C955" s="4">
        <v>-2.0823850830000001E-3</v>
      </c>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5">
        <v>44144</v>
      </c>
      <c r="B956" s="4">
        <v>1.5979202599999999E-2</v>
      </c>
      <c r="C956" s="4">
        <v>2.614657163E-2</v>
      </c>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5">
        <v>44113</v>
      </c>
      <c r="B957" s="4">
        <v>-1.940589048E-2</v>
      </c>
      <c r="C957" s="4">
        <v>-1.870819726E-2</v>
      </c>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5">
        <v>44083</v>
      </c>
      <c r="B958" s="4">
        <v>-1.864165083E-3</v>
      </c>
      <c r="C958" s="4">
        <v>2.769009289E-2</v>
      </c>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5">
        <v>44052</v>
      </c>
      <c r="B959" s="4">
        <v>-6.0054775439999999E-2</v>
      </c>
      <c r="C959" s="4">
        <v>2.2918783199999998E-3</v>
      </c>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5">
        <v>43930</v>
      </c>
      <c r="B960" s="4">
        <v>1.3419070179999999E-2</v>
      </c>
      <c r="C960" s="4">
        <v>9.6291515009999992E-3</v>
      </c>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5">
        <v>43899</v>
      </c>
      <c r="B961" s="4">
        <v>-3.4991198950000003E-2</v>
      </c>
      <c r="C961" s="4">
        <v>-1.6958147159999999E-2</v>
      </c>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5">
        <v>43870</v>
      </c>
      <c r="B962" s="4">
        <v>1.545233698E-2</v>
      </c>
      <c r="C962" s="4">
        <v>2.1807717809999998E-2</v>
      </c>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5">
        <v>43839</v>
      </c>
      <c r="B963" s="4">
        <v>1.628286008E-3</v>
      </c>
      <c r="C963" s="4">
        <v>2.5941252139999999E-2</v>
      </c>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5" t="s">
        <v>2360</v>
      </c>
      <c r="B964" s="4">
        <v>-2.2899568039999998E-2</v>
      </c>
      <c r="C964" s="4">
        <v>-9.2327717479999995E-3</v>
      </c>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5" t="s">
        <v>2363</v>
      </c>
      <c r="B965" s="4">
        <v>9.1429208329999994E-3</v>
      </c>
      <c r="C965" s="4">
        <v>1.811847186E-3</v>
      </c>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5" t="s">
        <v>2366</v>
      </c>
      <c r="B966" s="4">
        <v>1.329115203E-2</v>
      </c>
      <c r="C966" s="4">
        <v>1.0799543950000001E-2</v>
      </c>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5" t="s">
        <v>2369</v>
      </c>
      <c r="B967" s="4">
        <v>-1.632901296E-2</v>
      </c>
      <c r="C967" s="4">
        <v>4.8060026069999999E-3</v>
      </c>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5" t="s">
        <v>2372</v>
      </c>
      <c r="B968" s="4">
        <v>-2.0057329610000001E-2</v>
      </c>
      <c r="C968" s="4">
        <v>-3.7478387749999998E-3</v>
      </c>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5" t="s">
        <v>2375</v>
      </c>
      <c r="B969" s="4">
        <v>6.2315903700000001E-2</v>
      </c>
      <c r="C969" s="4">
        <v>2.3206210769999999E-2</v>
      </c>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5" t="s">
        <v>2378</v>
      </c>
      <c r="B970" s="4">
        <v>-1.2341440610000001E-2</v>
      </c>
      <c r="C970" s="4">
        <v>6.8863307180000001E-3</v>
      </c>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5" t="s">
        <v>2381</v>
      </c>
      <c r="B971" s="4">
        <v>1.829718675E-3</v>
      </c>
      <c r="C971" s="4">
        <v>-3.9201502110000003E-3</v>
      </c>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5" t="s">
        <v>2384</v>
      </c>
      <c r="B972" s="4">
        <v>-5.6553906250000003E-3</v>
      </c>
      <c r="C972" s="4">
        <v>-2.5326544889999998E-3</v>
      </c>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5" t="s">
        <v>2387</v>
      </c>
      <c r="B973" s="4">
        <v>-1.040215083E-2</v>
      </c>
      <c r="C973" s="4">
        <v>-2.5262563510000001E-3</v>
      </c>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5" t="s">
        <v>2389</v>
      </c>
      <c r="B974" s="4">
        <v>-3.4680272870000001E-2</v>
      </c>
      <c r="C974" s="4">
        <v>-8.8991544670000006E-3</v>
      </c>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5" t="s">
        <v>2391</v>
      </c>
      <c r="B975" s="4">
        <v>1.8990962180000001E-2</v>
      </c>
      <c r="C975" s="4">
        <v>-5.0600542700000002E-3</v>
      </c>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5" t="s">
        <v>2394</v>
      </c>
      <c r="B976" s="4">
        <v>-4.0551787590000004E-3</v>
      </c>
      <c r="C976" s="4">
        <v>-1.34163854E-2</v>
      </c>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5">
        <v>44173</v>
      </c>
      <c r="B977" s="4">
        <v>-2.638170833E-2</v>
      </c>
      <c r="C977" s="4">
        <v>2.806032989E-4</v>
      </c>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5">
        <v>44143</v>
      </c>
      <c r="B978" s="4">
        <v>4.0051230040000002E-3</v>
      </c>
      <c r="C978" s="4">
        <v>3.5846111130000001E-3</v>
      </c>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5">
        <v>44112</v>
      </c>
      <c r="B979" s="4">
        <v>5.3757612240000002E-2</v>
      </c>
      <c r="C979" s="4">
        <v>5.1285882560000003E-2</v>
      </c>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5">
        <v>44020</v>
      </c>
      <c r="B980" s="4">
        <v>-1.27405148E-2</v>
      </c>
      <c r="C980" s="4">
        <v>3.935989634E-3</v>
      </c>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5">
        <v>43990</v>
      </c>
      <c r="B981" s="4">
        <v>-1.200660926E-2</v>
      </c>
      <c r="C981" s="4">
        <v>-4.306510962E-3</v>
      </c>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5">
        <v>43959</v>
      </c>
      <c r="B982" s="4">
        <v>5.4293574890000001E-2</v>
      </c>
      <c r="C982" s="4">
        <v>2.5893600209999999E-2</v>
      </c>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5">
        <v>43929</v>
      </c>
      <c r="B983" s="4">
        <v>1.710801181E-2</v>
      </c>
      <c r="C983" s="4">
        <v>-1.974934178E-3</v>
      </c>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5">
        <v>43898</v>
      </c>
      <c r="B984" s="4">
        <v>2.666658152E-2</v>
      </c>
      <c r="C984" s="4">
        <v>-8.3125998190000001E-3</v>
      </c>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5" t="s">
        <v>2412</v>
      </c>
      <c r="B985" s="4">
        <v>-2.4692612589999999E-2</v>
      </c>
      <c r="C985" s="4">
        <v>-2.8561713020000001E-2</v>
      </c>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5" t="s">
        <v>2415</v>
      </c>
      <c r="B986" s="4">
        <v>-2.4760381889999999E-2</v>
      </c>
      <c r="C986" s="4">
        <v>-2.7412810789999999E-2</v>
      </c>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5" t="s">
        <v>2418</v>
      </c>
      <c r="B987" s="4">
        <v>-2.8679418469999999E-2</v>
      </c>
      <c r="C987" s="4">
        <v>1.7949936279999999E-2</v>
      </c>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5" t="s">
        <v>2421</v>
      </c>
      <c r="B988" s="4">
        <v>3.6944771530000001E-3</v>
      </c>
      <c r="C988" s="4">
        <v>-1.3385346649999999E-2</v>
      </c>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5" t="s">
        <v>2424</v>
      </c>
      <c r="B989" s="4">
        <v>-2.0642067930000001E-2</v>
      </c>
      <c r="C989" s="4">
        <v>1.6650833390000001E-2</v>
      </c>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5" t="s">
        <v>2426</v>
      </c>
      <c r="B990" s="4">
        <v>-1.536251338E-2</v>
      </c>
      <c r="C990" s="4">
        <v>7.1486189609999999E-3</v>
      </c>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5" t="s">
        <v>2428</v>
      </c>
      <c r="B991" s="4">
        <v>-1.875195302E-2</v>
      </c>
      <c r="C991" s="4">
        <v>-2.7779826330000001E-3</v>
      </c>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5" t="s">
        <v>2431</v>
      </c>
      <c r="B992" s="4">
        <v>6.4728756769999998E-3</v>
      </c>
      <c r="C992" s="4">
        <v>8.1363835339999992E-3</v>
      </c>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5" t="s">
        <v>2433</v>
      </c>
      <c r="B993" s="4">
        <v>2.3850443660000002E-2</v>
      </c>
      <c r="C993" s="4">
        <v>9.1682712449999999E-3</v>
      </c>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5" t="s">
        <v>2436</v>
      </c>
      <c r="B994" s="4">
        <v>-7.0841246899999996E-3</v>
      </c>
      <c r="C994" s="4">
        <v>-1.6720457300000002E-2</v>
      </c>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5" t="s">
        <v>2439</v>
      </c>
      <c r="B995" s="4">
        <v>-1.715811368E-2</v>
      </c>
      <c r="C995" s="4">
        <v>-1.205271252E-2</v>
      </c>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5" t="s">
        <v>2442</v>
      </c>
      <c r="B996" s="4">
        <v>-5.0414340789999998E-2</v>
      </c>
      <c r="C996" s="4">
        <v>1.4444607449999999E-3</v>
      </c>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5" t="s">
        <v>2445</v>
      </c>
      <c r="B997" s="4">
        <v>4.3388158980000001E-2</v>
      </c>
      <c r="C997" s="4">
        <v>1.075435449E-2</v>
      </c>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5" t="s">
        <v>2448</v>
      </c>
      <c r="B998" s="4">
        <v>2.4241225259999999E-2</v>
      </c>
      <c r="C998" s="4">
        <v>4.7195148159999999E-2</v>
      </c>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5" t="s">
        <v>2451</v>
      </c>
      <c r="B999" s="4">
        <v>-1.575903155E-2</v>
      </c>
      <c r="C999" s="4">
        <v>1.9801095550000002E-2</v>
      </c>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5">
        <v>44111</v>
      </c>
      <c r="B1000" s="4">
        <v>2.9343627010000001E-2</v>
      </c>
      <c r="C1000" s="4">
        <v>1.797163526E-2</v>
      </c>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5">
        <v>44081</v>
      </c>
      <c r="B1001" s="4">
        <v>-3.8492413349999997E-2</v>
      </c>
      <c r="C1001" s="4">
        <v>-1.890862292E-2</v>
      </c>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5">
        <v>44050</v>
      </c>
      <c r="B1002" s="4">
        <v>6.6860066319999996E-3</v>
      </c>
      <c r="C1002" s="4">
        <v>7.2847226150000001E-3</v>
      </c>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c r="A1003" s="5">
        <v>44019</v>
      </c>
      <c r="B1003" s="4">
        <v>-4.9247934829999999E-2</v>
      </c>
      <c r="C1003" s="4">
        <v>-1.7379543550000001E-2</v>
      </c>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c r="A1004" s="5">
        <v>43989</v>
      </c>
      <c r="B1004" s="4">
        <v>3.851636864E-2</v>
      </c>
      <c r="C1004" s="4">
        <v>1.3299826609999999E-2</v>
      </c>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c r="A1005" s="5">
        <v>43868</v>
      </c>
      <c r="B1005" s="4">
        <v>2.7137058719999998E-3</v>
      </c>
      <c r="C1005" s="4">
        <v>1.308238376E-2</v>
      </c>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c r="A1006" s="5">
        <v>43837</v>
      </c>
      <c r="B1006" s="4">
        <v>-1.639110455E-2</v>
      </c>
      <c r="C1006" s="4">
        <v>-3.4843240830000001E-3</v>
      </c>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c r="A1007" s="5" t="s">
        <v>2465</v>
      </c>
      <c r="B1007" s="4">
        <v>-5.9256593009999997E-2</v>
      </c>
      <c r="C1007" s="4">
        <v>9.9305682029999995E-3</v>
      </c>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c r="A1008" s="5" t="s">
        <v>2468</v>
      </c>
      <c r="B1008" s="4">
        <v>0.134523489</v>
      </c>
      <c r="C1008" s="4">
        <v>2.309907257E-2</v>
      </c>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c r="A1009" s="5" t="s">
        <v>2471</v>
      </c>
      <c r="B1009" s="4">
        <v>-2.8242765579999999E-2</v>
      </c>
      <c r="C1009" s="4">
        <v>-1.877837454E-2</v>
      </c>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c r="A1010" s="5" t="s">
        <v>2474</v>
      </c>
      <c r="B1010" s="4">
        <v>-1.0296760199999999E-2</v>
      </c>
      <c r="C1010" s="4">
        <v>2.147831482E-2</v>
      </c>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c r="A1011" s="5" t="s">
        <v>2477</v>
      </c>
      <c r="B1011" s="4">
        <v>-6.1406676530000003E-2</v>
      </c>
      <c r="C1011" s="4">
        <v>-3.3751341040000001E-2</v>
      </c>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c r="A1012" s="5" t="s">
        <v>2479</v>
      </c>
      <c r="B1012" s="4">
        <v>-3.4006408969999998E-3</v>
      </c>
      <c r="C1012" s="4">
        <v>3.6502183049999999E-3</v>
      </c>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c r="A1013" s="5" t="s">
        <v>2482</v>
      </c>
      <c r="B1013" s="4">
        <v>7.9885390479999992E-3</v>
      </c>
      <c r="C1013" s="4">
        <v>-1.3188740040000001E-2</v>
      </c>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c r="A1014" s="5" t="s">
        <v>2485</v>
      </c>
      <c r="B1014" s="4">
        <v>-2.778908616E-2</v>
      </c>
      <c r="C1014" s="4">
        <v>-1.0194080480000001E-3</v>
      </c>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c r="A1015" s="5" t="s">
        <v>2488</v>
      </c>
      <c r="B1015" s="4">
        <v>-1.299275187E-3</v>
      </c>
      <c r="C1015" s="4">
        <v>-5.0035285370000002E-3</v>
      </c>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c r="A1016" s="5" t="s">
        <v>2491</v>
      </c>
      <c r="B1016" s="4">
        <v>-2.680081498E-2</v>
      </c>
      <c r="C1016" s="4">
        <v>-1.455472004E-2</v>
      </c>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c r="A1017" s="5" t="s">
        <v>2494</v>
      </c>
      <c r="B1017" s="4">
        <v>3.5145496759999999E-2</v>
      </c>
      <c r="C1017" s="4">
        <v>5.1248798620000001E-2</v>
      </c>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c r="A1018" s="5" t="s">
        <v>2497</v>
      </c>
      <c r="B1018" s="4">
        <v>7.5174489910000003E-3</v>
      </c>
      <c r="C1018" s="4">
        <v>3.7283233329999999E-3</v>
      </c>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c r="A1019" s="5">
        <v>44171</v>
      </c>
      <c r="B1019" s="4">
        <v>0.1086433565</v>
      </c>
      <c r="C1019" s="4">
        <v>1.30774238E-2</v>
      </c>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c r="A1020" s="5">
        <v>44141</v>
      </c>
      <c r="B1020" s="4">
        <v>-0.1794252096</v>
      </c>
      <c r="C1020" s="4">
        <v>-8.5804011920000006E-2</v>
      </c>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c r="A1021" s="5">
        <v>44110</v>
      </c>
      <c r="B1021" s="4">
        <v>-6.3474831879999999E-2</v>
      </c>
      <c r="C1021" s="4">
        <v>-1.3126993429999999E-2</v>
      </c>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c r="A1022" s="5">
        <v>44080</v>
      </c>
      <c r="B1022" s="4">
        <v>-6.1552383939999997E-2</v>
      </c>
      <c r="C1022" s="4">
        <v>-2.5965932359999999E-2</v>
      </c>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c r="A1023" s="5">
        <v>44049</v>
      </c>
      <c r="B1023" s="4">
        <v>0.1151455191</v>
      </c>
      <c r="C1023" s="4">
        <v>1.9059365969999999E-2</v>
      </c>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c r="A1024" s="5">
        <v>43957</v>
      </c>
      <c r="B1024" s="4">
        <v>0.1085404786</v>
      </c>
      <c r="C1024" s="4">
        <v>4.6660993739999997E-2</v>
      </c>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c r="A1025" s="5">
        <v>43927</v>
      </c>
      <c r="B1025" s="4">
        <v>6.2348842100000003E-2</v>
      </c>
      <c r="C1025" s="4">
        <v>1.4606781859999999E-2</v>
      </c>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c r="A1026" s="5">
        <v>43896</v>
      </c>
      <c r="B1026" s="4">
        <v>0.12175400729999999</v>
      </c>
      <c r="C1026" s="4">
        <v>3.0112893880000002E-2</v>
      </c>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c r="A1027" s="5">
        <v>43867</v>
      </c>
      <c r="B1027" s="4">
        <v>1.2602726700000001E-2</v>
      </c>
      <c r="C1027" s="4">
        <v>2.313285009E-2</v>
      </c>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c r="A1028" s="5">
        <v>43836</v>
      </c>
      <c r="B1028" s="4">
        <v>3.7280592309999999E-2</v>
      </c>
      <c r="C1028" s="4">
        <v>3.075263197E-3</v>
      </c>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c r="A1029" s="5" t="s">
        <v>2518</v>
      </c>
      <c r="B1029" s="4">
        <v>-2.685587721E-2</v>
      </c>
      <c r="C1029" s="4">
        <v>-5.064983635E-3</v>
      </c>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c r="A1030" s="5" t="s">
        <v>2521</v>
      </c>
      <c r="B1030" s="4">
        <v>2.0044103720000001E-3</v>
      </c>
      <c r="C1030" s="4">
        <v>-1.381828205E-2</v>
      </c>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c r="A1031" s="5" t="s">
        <v>2524</v>
      </c>
      <c r="B1031" s="4">
        <v>3.2560225499999998E-2</v>
      </c>
      <c r="C1031" s="4">
        <v>4.1785672779999998E-2</v>
      </c>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c r="A1032" s="5" t="s">
        <v>2527</v>
      </c>
      <c r="B1032" s="4">
        <v>5.1027862520000002E-2</v>
      </c>
      <c r="C1032" s="4">
        <v>4.2985563230000003E-2</v>
      </c>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c r="A1033" s="5" t="s">
        <v>2530</v>
      </c>
      <c r="B1033" s="4">
        <v>-1.0631857999999999E-2</v>
      </c>
      <c r="C1033" s="4">
        <v>-1.4038106309999999E-2</v>
      </c>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c r="A1034" s="5" t="s">
        <v>2533</v>
      </c>
      <c r="B1034" s="4">
        <v>4.1721679689999999E-2</v>
      </c>
      <c r="C1034" s="4">
        <v>-1.418957431E-2</v>
      </c>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c r="A1035" s="5" t="s">
        <v>2536</v>
      </c>
      <c r="B1035" s="4">
        <v>2.1838902520000002E-2</v>
      </c>
      <c r="C1035" s="4">
        <v>3.1701298009999997E-2</v>
      </c>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c r="A1036" s="5" t="s">
        <v>2539</v>
      </c>
      <c r="B1036" s="4">
        <v>-3.7615386899999999E-2</v>
      </c>
      <c r="C1036" s="4">
        <v>-2.5893124260000001E-2</v>
      </c>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c r="A1037" s="5" t="s">
        <v>2542</v>
      </c>
      <c r="B1037" s="4">
        <v>0.12103699499999999</v>
      </c>
      <c r="C1037" s="4">
        <v>6.371581439E-2</v>
      </c>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c r="A1038" s="5" t="s">
        <v>2545</v>
      </c>
      <c r="B1038" s="4">
        <v>-2.078253918E-2</v>
      </c>
      <c r="C1038" s="4">
        <v>1.6160269479999999E-2</v>
      </c>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c r="A1039" s="5" t="s">
        <v>2548</v>
      </c>
      <c r="B1039" s="4">
        <v>8.3600191840000008E-3</v>
      </c>
      <c r="C1039" s="4">
        <v>1.623427689E-2</v>
      </c>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c r="A1040" s="5" t="s">
        <v>2551</v>
      </c>
      <c r="B1040" s="4">
        <v>-3.0157927540000001E-2</v>
      </c>
      <c r="C1040" s="4">
        <v>-4.9646846290000001E-3</v>
      </c>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c r="A1041" s="5">
        <v>44170</v>
      </c>
      <c r="B1041" s="4">
        <v>-2.904229614E-2</v>
      </c>
      <c r="C1041" s="4">
        <v>-3.3803134130000002E-2</v>
      </c>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c r="A1042" s="5">
        <v>44140</v>
      </c>
      <c r="B1042" s="4">
        <v>-3.4537452160000003E-2</v>
      </c>
      <c r="C1042" s="4">
        <v>-3.1717047870000001E-2</v>
      </c>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c r="A1043" s="5">
        <v>44048</v>
      </c>
      <c r="B1043" s="4">
        <v>3.655639988E-2</v>
      </c>
      <c r="C1043" s="4">
        <v>4.3945083519999997E-2</v>
      </c>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c r="A1044" s="5">
        <v>44017</v>
      </c>
      <c r="B1044" s="4">
        <v>5.4222693910000001E-2</v>
      </c>
      <c r="C1044" s="4">
        <v>-3.5355451789999999E-3</v>
      </c>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c r="A1045" s="5">
        <v>43987</v>
      </c>
      <c r="B1045" s="4">
        <v>-2.8635783380000002E-2</v>
      </c>
      <c r="C1045" s="4">
        <v>-1.145085926E-2</v>
      </c>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c r="A1046" s="5">
        <v>43956</v>
      </c>
      <c r="B1046" s="4">
        <v>-4.719399464E-2</v>
      </c>
      <c r="C1046" s="4">
        <v>1.098658514E-2</v>
      </c>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c r="A1047" s="5">
        <v>43926</v>
      </c>
      <c r="B1047" s="4">
        <v>-1.4424597799999999E-2</v>
      </c>
      <c r="C1047" s="4">
        <v>-2.8913267499999999E-2</v>
      </c>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c r="A1048" s="5">
        <v>43835</v>
      </c>
      <c r="B1048" s="4">
        <v>-5.5774503660000002E-2</v>
      </c>
      <c r="C1048" s="4">
        <v>-4.8412163789999997E-2</v>
      </c>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spans="1:26">
      <c r="A1049" s="5" t="s">
        <v>2569</v>
      </c>
      <c r="B1049" s="4">
        <v>1.442779116E-2</v>
      </c>
      <c r="C1049" s="4">
        <v>-3.1130918600000002E-2</v>
      </c>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c r="A1050" s="5" t="s">
        <v>2572</v>
      </c>
      <c r="B1050" s="4">
        <v>5.698915182E-2</v>
      </c>
      <c r="C1050" s="4">
        <v>3.9067468190000003E-2</v>
      </c>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spans="1:26">
      <c r="A1051" s="5" t="s">
        <v>2574</v>
      </c>
      <c r="B1051" s="4">
        <v>2.0156078939999999E-2</v>
      </c>
      <c r="C1051" s="4">
        <v>2.2544013709999999E-3</v>
      </c>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spans="1:26">
      <c r="A1052" s="5" t="s">
        <v>2577</v>
      </c>
      <c r="B1052" s="4">
        <v>-2.3286512110000002E-3</v>
      </c>
      <c r="C1052" s="4">
        <v>1.012048422E-2</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spans="1:26">
      <c r="A1053" s="5" t="s">
        <v>2580</v>
      </c>
      <c r="B1053" s="4">
        <v>-6.5710496529999995E-2</v>
      </c>
      <c r="C1053" s="4">
        <v>9.9582228519999993E-3</v>
      </c>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1:26">
      <c r="A1054" s="5" t="s">
        <v>2583</v>
      </c>
      <c r="B1054" s="4">
        <v>2.03153186E-2</v>
      </c>
      <c r="C1054" s="4">
        <v>2.0309353839999999E-2</v>
      </c>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spans="1:26">
      <c r="A1055" s="5" t="s">
        <v>2586</v>
      </c>
      <c r="B1055" s="4">
        <v>-1.0025885680000001E-2</v>
      </c>
      <c r="C1055" s="4">
        <v>7.1658885260000001E-3</v>
      </c>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c r="A1056" s="5" t="s">
        <v>2588</v>
      </c>
      <c r="B1056" s="4">
        <v>-5.2022874869999999E-2</v>
      </c>
      <c r="C1056" s="4">
        <v>-4.2332005450000001E-2</v>
      </c>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c r="A1057" s="5" t="s">
        <v>2591</v>
      </c>
      <c r="B1057" s="4">
        <v>-6.985131034E-2</v>
      </c>
      <c r="C1057" s="4">
        <v>-1.472525524E-2</v>
      </c>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spans="1:26">
      <c r="A1058" s="5" t="s">
        <v>2594</v>
      </c>
      <c r="B1058" s="4">
        <v>0.13732335970000001</v>
      </c>
      <c r="C1058" s="4">
        <v>2.6840230919999999E-2</v>
      </c>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spans="1:26">
      <c r="A1059" s="5" t="s">
        <v>2597</v>
      </c>
      <c r="B1059" s="4">
        <v>-8.3840383300000001E-2</v>
      </c>
      <c r="C1059" s="4">
        <v>1.5039215599999999E-2</v>
      </c>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spans="1:26">
      <c r="A1060" s="5" t="s">
        <v>2600</v>
      </c>
      <c r="B1060" s="4">
        <v>3.4709735649999997E-2</v>
      </c>
      <c r="C1060" s="4">
        <v>-4.3425971440000002E-2</v>
      </c>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spans="1:26">
      <c r="A1061" s="5" t="s">
        <v>2603</v>
      </c>
      <c r="B1061" s="4">
        <v>-4.3915078339999997E-2</v>
      </c>
      <c r="C1061" s="4">
        <v>2.0293819340000002E-2</v>
      </c>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spans="1:26">
      <c r="A1062" s="5" t="s">
        <v>2606</v>
      </c>
      <c r="B1062" s="4">
        <v>-3.0152366140000001E-2</v>
      </c>
      <c r="C1062" s="4">
        <v>-9.1127943399999994E-2</v>
      </c>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spans="1:26">
      <c r="A1063" s="5">
        <v>44078</v>
      </c>
      <c r="B1063" s="4">
        <v>3.3279493100000002E-2</v>
      </c>
      <c r="C1063" s="4">
        <v>-1.8778034629999999E-2</v>
      </c>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spans="1:26">
      <c r="A1064" s="5">
        <v>44047</v>
      </c>
      <c r="B1064" s="4">
        <v>3.6682913419999998E-2</v>
      </c>
      <c r="C1064" s="4">
        <v>4.3966651199999998E-2</v>
      </c>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spans="1:26">
      <c r="A1065" s="5">
        <v>44016</v>
      </c>
      <c r="B1065" s="4">
        <v>-4.9536560819999999E-2</v>
      </c>
      <c r="C1065" s="4">
        <v>1.2296420670000001E-2</v>
      </c>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spans="1:26">
      <c r="A1066" s="5">
        <v>43986</v>
      </c>
      <c r="B1066" s="4">
        <v>0.17793514360000001</v>
      </c>
      <c r="C1066" s="4">
        <v>4.9010233219999998E-2</v>
      </c>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spans="1:26">
      <c r="A1067" s="5">
        <v>43894</v>
      </c>
      <c r="B1067" s="4">
        <v>1.008927401E-2</v>
      </c>
      <c r="C1067" s="4">
        <v>-1.7890801729999999E-2</v>
      </c>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spans="1:26">
      <c r="A1068" s="5">
        <v>43865</v>
      </c>
      <c r="B1068" s="4">
        <v>-5.8527549069999997E-2</v>
      </c>
      <c r="C1068" s="4">
        <v>4.7270846069999997E-2</v>
      </c>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spans="1:26">
      <c r="A1069" s="5">
        <v>43834</v>
      </c>
      <c r="B1069" s="4">
        <v>-0.1319808415</v>
      </c>
      <c r="C1069" s="4">
        <v>-4.1256565549999999E-2</v>
      </c>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spans="1:26">
      <c r="A1070" s="5" t="s">
        <v>2623</v>
      </c>
      <c r="B1070" s="4">
        <v>-2.0835469400000001E-2</v>
      </c>
      <c r="C1070" s="4">
        <v>3.8028731670000003E-2</v>
      </c>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spans="1:26">
      <c r="A1071" s="5" t="s">
        <v>2626</v>
      </c>
      <c r="B1071" s="4">
        <v>-6.187540372E-2</v>
      </c>
      <c r="C1071" s="4">
        <v>5.7764156830000003E-2</v>
      </c>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spans="1:26">
      <c r="A1072" s="5" t="s">
        <v>2629</v>
      </c>
      <c r="B1072" s="4">
        <v>-0.1084114125</v>
      </c>
      <c r="C1072" s="4">
        <v>-4.68734502E-2</v>
      </c>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spans="1:26">
      <c r="A1073" s="5" t="s">
        <v>2632</v>
      </c>
      <c r="B1073" s="4">
        <v>0.12880310210000001</v>
      </c>
      <c r="C1073" s="4">
        <v>5.420297709E-2</v>
      </c>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spans="1:26">
      <c r="A1074" s="5" t="s">
        <v>2635</v>
      </c>
      <c r="B1074" s="4">
        <v>0.21767751190000001</v>
      </c>
      <c r="C1074" s="4">
        <v>3.2331343819999997E-2</v>
      </c>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spans="1:26">
      <c r="A1075" s="5" t="s">
        <v>2638</v>
      </c>
      <c r="B1075" s="4">
        <v>0.18967938640000001</v>
      </c>
      <c r="C1075" s="4">
        <v>9.8324388390000003E-2</v>
      </c>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spans="1:26">
      <c r="A1076" s="5" t="s">
        <v>2641</v>
      </c>
      <c r="B1076" s="4">
        <v>0.1058655981</v>
      </c>
      <c r="C1076" s="4">
        <v>-3.8969435830000003E-2</v>
      </c>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spans="1:26">
      <c r="A1077" s="5" t="s">
        <v>2644</v>
      </c>
      <c r="B1077" s="4">
        <v>-2.802175874E-2</v>
      </c>
      <c r="C1077" s="4">
        <v>-7.5699823410000006E-2</v>
      </c>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spans="1:26">
      <c r="A1078" s="5" t="s">
        <v>2647</v>
      </c>
      <c r="B1078" s="4">
        <v>-4.1889892030000001E-2</v>
      </c>
      <c r="C1078" s="4">
        <v>2.8456604329999999E-2</v>
      </c>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spans="1:26">
      <c r="A1079" s="5" t="s">
        <v>2650</v>
      </c>
      <c r="B1079" s="4">
        <v>-0.197516161</v>
      </c>
      <c r="C1079" s="4">
        <v>-7.9872208720000002E-4</v>
      </c>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spans="1:26">
      <c r="A1080" s="5" t="s">
        <v>2653</v>
      </c>
      <c r="B1080" s="4">
        <v>-4.3119980449999998E-2</v>
      </c>
      <c r="C1080" s="4">
        <v>7.0169782769999994E-2</v>
      </c>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spans="1:26">
      <c r="A1081" s="5" t="s">
        <v>2656</v>
      </c>
      <c r="B1081" s="4">
        <v>-0.27244427469999999</v>
      </c>
      <c r="C1081" s="4">
        <v>-6.4565284510000001E-2</v>
      </c>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spans="1:26">
      <c r="A1082" s="5" t="s">
        <v>2659</v>
      </c>
      <c r="B1082" s="4">
        <v>9.4581890429999996E-2</v>
      </c>
      <c r="C1082" s="4">
        <v>7.6953012259999995E-2</v>
      </c>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spans="1:26">
      <c r="A1083" s="5">
        <v>44168</v>
      </c>
      <c r="B1083" s="4">
        <v>-0.19977788020000001</v>
      </c>
      <c r="C1083" s="4">
        <v>-8.7435811799999999E-2</v>
      </c>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spans="1:26">
      <c r="A1084" s="5">
        <v>44138</v>
      </c>
      <c r="B1084" s="4">
        <v>-0.2002907937</v>
      </c>
      <c r="C1084" s="4">
        <v>-5.6004594099999999E-2</v>
      </c>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spans="1:26">
      <c r="A1085" s="5">
        <v>44107</v>
      </c>
      <c r="B1085" s="4">
        <v>1.6762363749999998E-2</v>
      </c>
      <c r="C1085" s="4">
        <v>2.2987334379999998E-2</v>
      </c>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spans="1:26">
      <c r="A1086" s="5">
        <v>44077</v>
      </c>
      <c r="B1086" s="4">
        <v>-0.14390461730000001</v>
      </c>
      <c r="C1086" s="4">
        <v>-0.1541094979</v>
      </c>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spans="1:26">
      <c r="A1087" s="5">
        <v>43985</v>
      </c>
      <c r="B1087" s="4">
        <v>7.4995568640000001E-3</v>
      </c>
      <c r="C1087" s="4">
        <v>-4.6018652990000002E-3</v>
      </c>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spans="1:26">
      <c r="A1088" s="5">
        <v>43954</v>
      </c>
      <c r="B1088" s="4">
        <v>-8.3767139709999994E-2</v>
      </c>
      <c r="C1088" s="4">
        <v>-4.3556630280000001E-2</v>
      </c>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spans="1:26">
      <c r="A1089" s="5">
        <v>43924</v>
      </c>
      <c r="B1089" s="4">
        <v>8.8693950709999997E-3</v>
      </c>
      <c r="C1089" s="4">
        <v>2.3990347459999999E-2</v>
      </c>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spans="1:26">
      <c r="A1090" s="5">
        <v>43893</v>
      </c>
      <c r="B1090" s="4">
        <v>-3.0359067060000001E-2</v>
      </c>
      <c r="C1090" s="4">
        <v>-2.5558975229999999E-2</v>
      </c>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spans="1:26">
      <c r="A1091" s="5">
        <v>43864</v>
      </c>
      <c r="B1091" s="4">
        <v>5.0189490330000003E-2</v>
      </c>
      <c r="C1091" s="4">
        <v>2.6685192069999999E-2</v>
      </c>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spans="1:26">
      <c r="A1092" s="5" t="s">
        <v>2679</v>
      </c>
      <c r="B1092" s="4">
        <v>-4.4955781700000003E-2</v>
      </c>
      <c r="C1092" s="4">
        <v>7.8381072769999997E-3</v>
      </c>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spans="1:26">
      <c r="A1093" s="5" t="s">
        <v>2682</v>
      </c>
      <c r="B1093" s="4">
        <v>-6.0117534860000002E-2</v>
      </c>
      <c r="C1093" s="4">
        <v>-3.9604412489999997E-2</v>
      </c>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spans="1:26">
      <c r="A1094" s="5" t="s">
        <v>2684</v>
      </c>
      <c r="B1094" s="4">
        <v>4.7562125319999997E-3</v>
      </c>
      <c r="C1094" s="4">
        <v>-5.8309203109999999E-3</v>
      </c>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spans="1:26">
      <c r="A1095" s="5" t="s">
        <v>2687</v>
      </c>
      <c r="B1095" s="4">
        <v>-4.4248746200000001E-2</v>
      </c>
      <c r="C1095" s="4">
        <v>-2.4276568410000001E-2</v>
      </c>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spans="1:26">
      <c r="A1096" s="5" t="s">
        <v>2690</v>
      </c>
      <c r="B1096" s="4">
        <v>-3.8506639209999999E-2</v>
      </c>
      <c r="C1096" s="4">
        <v>-3.7423626160000001E-2</v>
      </c>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spans="1:26">
      <c r="A1097" s="5" t="s">
        <v>2693</v>
      </c>
      <c r="B1097" s="4">
        <v>-1.7700639139999998E-2</v>
      </c>
      <c r="C1097" s="4">
        <v>2.0427525889999999E-3</v>
      </c>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spans="1:26">
      <c r="A1098" s="5" t="s">
        <v>2696</v>
      </c>
      <c r="B1098" s="4">
        <v>-5.9889295200000001E-3</v>
      </c>
      <c r="C1098" s="4">
        <v>5.1134081980000001E-4</v>
      </c>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spans="1:26">
      <c r="A1099" s="5" t="s">
        <v>2699</v>
      </c>
      <c r="B1099" s="4">
        <v>-1.712986626E-3</v>
      </c>
      <c r="C1099" s="4">
        <v>2.0479819909999999E-3</v>
      </c>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spans="1:26">
      <c r="A1100" s="5" t="s">
        <v>2702</v>
      </c>
      <c r="B1100" s="4">
        <v>-4.7396941700000002E-3</v>
      </c>
      <c r="C1100" s="4">
        <v>-1.027069523E-2</v>
      </c>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spans="1:26">
      <c r="A1101" s="5" t="s">
        <v>2705</v>
      </c>
      <c r="B1101" s="4">
        <v>-6.8197714960000003E-3</v>
      </c>
      <c r="C1101" s="4">
        <v>-1.2459201180000001E-2</v>
      </c>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spans="1:26">
      <c r="A1102" s="5" t="s">
        <v>2708</v>
      </c>
      <c r="B1102" s="4">
        <v>-1.341524168E-2</v>
      </c>
      <c r="C1102" s="4">
        <v>9.3086541399999998E-4</v>
      </c>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spans="1:26">
      <c r="A1103" s="5">
        <v>44167</v>
      </c>
      <c r="B1103" s="4">
        <v>8.7589268840000001E-3</v>
      </c>
      <c r="C1103" s="4">
        <v>2.4658584939999999E-2</v>
      </c>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spans="1:26">
      <c r="A1104" s="5">
        <v>44137</v>
      </c>
      <c r="B1104" s="4">
        <v>-7.2559465660000004E-4</v>
      </c>
      <c r="C1104" s="4">
        <v>1.382595681E-2</v>
      </c>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spans="1:26">
      <c r="A1105" s="5">
        <v>44106</v>
      </c>
      <c r="B1105" s="4">
        <v>2.3246622240000001E-2</v>
      </c>
      <c r="C1105" s="4">
        <v>7.0977921350000002E-3</v>
      </c>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spans="1:26">
      <c r="A1106" s="5">
        <v>44014</v>
      </c>
      <c r="B1106" s="4">
        <v>-1.380186467E-2</v>
      </c>
      <c r="C1106" s="4">
        <v>-2.8676859759999999E-2</v>
      </c>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spans="1:26">
      <c r="A1107" s="5">
        <v>43984</v>
      </c>
      <c r="B1107" s="4">
        <v>3.5414592459999998E-2</v>
      </c>
      <c r="C1107" s="4">
        <v>-1.383377846E-3</v>
      </c>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spans="1:26">
      <c r="A1108" s="5">
        <v>43953</v>
      </c>
      <c r="B1108" s="4">
        <v>3.5865401769999999E-2</v>
      </c>
      <c r="C1108" s="4">
        <v>2.901107683E-2</v>
      </c>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spans="1:26">
      <c r="A1109" s="5">
        <v>43923</v>
      </c>
      <c r="B1109" s="4">
        <v>6.1204721460000003E-3</v>
      </c>
      <c r="C1109" s="4">
        <v>2.841272865E-2</v>
      </c>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spans="1:26">
      <c r="A1110" s="5">
        <v>43892</v>
      </c>
      <c r="B1110" s="4">
        <v>-7.1578655519999998E-3</v>
      </c>
      <c r="C1110" s="4">
        <v>-1.2101863379999999E-2</v>
      </c>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spans="1:26">
      <c r="A1111" s="5" t="s">
        <v>2724</v>
      </c>
      <c r="B1111" s="4">
        <v>-1.568060559E-2</v>
      </c>
      <c r="C1111" s="4">
        <v>-3.014625407E-2</v>
      </c>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spans="1:26">
      <c r="A1112" s="5" t="s">
        <v>2727</v>
      </c>
      <c r="B1112" s="4">
        <v>3.9670293150000004E-3</v>
      </c>
      <c r="C1112" s="4">
        <v>-3.0241586760000002E-3</v>
      </c>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spans="1:26">
      <c r="A1113" s="5" t="s">
        <v>2730</v>
      </c>
      <c r="B1113" s="4">
        <v>1.710085834E-2</v>
      </c>
      <c r="C1113" s="4">
        <v>-7.0453836119999998E-3</v>
      </c>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spans="1:26">
      <c r="A1114" s="5" t="s">
        <v>2733</v>
      </c>
      <c r="B1114" s="4">
        <v>-1.2635036970000001E-4</v>
      </c>
      <c r="C1114" s="4">
        <v>7.4136941760000004E-3</v>
      </c>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spans="1:26">
      <c r="A1115" s="5" t="s">
        <v>2736</v>
      </c>
      <c r="B1115" s="4">
        <v>-2.0167962559999999E-2</v>
      </c>
      <c r="C1115" s="4">
        <v>-3.3685412989999997E-2</v>
      </c>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spans="1:26">
      <c r="A1116" s="5" t="s">
        <v>2739</v>
      </c>
      <c r="B1116" s="4">
        <v>1.6416322729999999E-2</v>
      </c>
      <c r="C1116" s="4">
        <v>-1.6741817230000001E-2</v>
      </c>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spans="1:26">
      <c r="A1117" s="5" t="s">
        <v>2742</v>
      </c>
      <c r="B1117" s="4">
        <v>2.804951038E-2</v>
      </c>
      <c r="C1117" s="4">
        <v>8.4098400079999996E-4</v>
      </c>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spans="1:26">
      <c r="A1118" s="5" t="s">
        <v>2745</v>
      </c>
      <c r="B1118" s="4">
        <v>-1.404332413E-2</v>
      </c>
      <c r="C1118" s="4">
        <v>-2.2324831779999998E-2</v>
      </c>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spans="1:26">
      <c r="A1119" s="5" t="s">
        <v>2748</v>
      </c>
      <c r="B1119" s="4">
        <v>-3.3821770590000001E-2</v>
      </c>
      <c r="C1119" s="4">
        <v>-1.314598505E-2</v>
      </c>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spans="1:26">
      <c r="A1120" s="5" t="s">
        <v>2750</v>
      </c>
      <c r="B1120" s="4">
        <v>-2.39285973E-2</v>
      </c>
      <c r="C1120" s="4">
        <v>-6.0882802489999998E-4</v>
      </c>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spans="1:26">
      <c r="A1121" s="5" t="s">
        <v>2753</v>
      </c>
      <c r="B1121" s="4">
        <v>6.6485587909999996E-3</v>
      </c>
      <c r="C1121" s="4">
        <v>1.5676438809999999E-2</v>
      </c>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spans="1:26">
      <c r="A1122" s="5" t="s">
        <v>2756</v>
      </c>
      <c r="B1122" s="4">
        <v>-7.7022203620000004E-3</v>
      </c>
      <c r="C1122" s="4">
        <v>-7.5962726269999999E-3</v>
      </c>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spans="1:26">
      <c r="A1123" s="5" t="s">
        <v>2759</v>
      </c>
      <c r="B1123" s="4">
        <v>6.4295314840000003E-3</v>
      </c>
      <c r="C1123" s="4">
        <v>-9.5400347949999996E-4</v>
      </c>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spans="1:26">
      <c r="A1124" s="5" t="s">
        <v>2762</v>
      </c>
      <c r="B1124" s="4">
        <v>9.0889817510000004E-4</v>
      </c>
      <c r="C1124" s="4">
        <v>4.710710196E-3</v>
      </c>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spans="1:26">
      <c r="A1125" s="5">
        <v>44105</v>
      </c>
      <c r="B1125" s="4">
        <v>-1.9272352270000001E-2</v>
      </c>
      <c r="C1125" s="4">
        <v>-8.0425733399999994E-3</v>
      </c>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spans="1:26">
      <c r="A1126" s="5">
        <v>44075</v>
      </c>
      <c r="B1126" s="4">
        <v>1.4886977250000001E-2</v>
      </c>
      <c r="C1126" s="4">
        <v>-2.5085609280000002E-3</v>
      </c>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spans="1:26">
      <c r="A1127" s="5">
        <v>44044</v>
      </c>
      <c r="B1127" s="4">
        <v>-1.767787006E-2</v>
      </c>
      <c r="C1127" s="4">
        <v>8.8417905810000003E-3</v>
      </c>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spans="1:26">
      <c r="A1128" s="5">
        <v>44013</v>
      </c>
      <c r="B1128" s="4">
        <v>1.0551199190000001E-2</v>
      </c>
      <c r="C1128" s="4">
        <v>-1.330095614E-2</v>
      </c>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spans="1:26">
      <c r="A1129" s="5">
        <v>43983</v>
      </c>
      <c r="B1129" s="4">
        <v>2.9407373030000002E-3</v>
      </c>
      <c r="C1129" s="4">
        <v>-6.7389988399999998E-4</v>
      </c>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spans="1:26">
      <c r="A1130" s="5">
        <v>43891</v>
      </c>
      <c r="B1130" s="4">
        <v>-1.681480098E-3</v>
      </c>
      <c r="C1130" s="4">
        <v>-1.398156368E-2</v>
      </c>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spans="1:26">
      <c r="A1131" s="5">
        <v>43862</v>
      </c>
      <c r="B1131" s="4">
        <v>2.294207559E-2</v>
      </c>
      <c r="C1131" s="4">
        <v>1.9114629120000001E-2</v>
      </c>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spans="1:26">
      <c r="A1132" s="5" t="s">
        <v>2777</v>
      </c>
      <c r="B1132" s="4">
        <v>-1.9627091680000002E-3</v>
      </c>
      <c r="C1132" s="4">
        <v>1.084010946E-3</v>
      </c>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spans="1:26">
      <c r="A1133" s="5" t="s">
        <v>2779</v>
      </c>
      <c r="B1133" s="4">
        <v>-1.139318383E-2</v>
      </c>
      <c r="C1133" s="4">
        <v>-5.138618474E-3</v>
      </c>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spans="1:26">
      <c r="A1134" s="5" t="s">
        <v>2782</v>
      </c>
      <c r="B1134" s="4">
        <v>6.6660609080000004E-4</v>
      </c>
      <c r="C1134" s="4">
        <v>4.0472175930000002E-4</v>
      </c>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spans="1:26">
      <c r="A1135" s="5" t="s">
        <v>2785</v>
      </c>
      <c r="B1135" s="4">
        <v>-9.2922891519999998E-3</v>
      </c>
      <c r="C1135" s="4">
        <v>5.0050831570000003E-3</v>
      </c>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spans="1:26">
      <c r="A1136" s="5" t="s">
        <v>2787</v>
      </c>
      <c r="B1136" s="4">
        <v>-1.3571157509999999E-2</v>
      </c>
      <c r="C1136" s="4">
        <v>-6.8923848770000001E-3</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spans="1:26">
      <c r="A1137" s="5" t="s">
        <v>2790</v>
      </c>
      <c r="B1137" s="4">
        <v>2.8700039100000001E-2</v>
      </c>
      <c r="C1137" s="4">
        <v>6.2823187670000002E-3</v>
      </c>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spans="1:26">
      <c r="A1138" s="5" t="s">
        <v>2793</v>
      </c>
      <c r="B1138" s="4">
        <v>-1.6629256969999999E-2</v>
      </c>
      <c r="C1138" s="4">
        <v>1.743097553E-2</v>
      </c>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spans="1:26">
      <c r="A1139" s="5" t="s">
        <v>2796</v>
      </c>
      <c r="B1139" s="4">
        <v>8.491724971E-3</v>
      </c>
      <c r="C1139" s="4">
        <v>-1.4376916349999999E-2</v>
      </c>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spans="1:26">
      <c r="A1140" s="5" t="s">
        <v>2799</v>
      </c>
      <c r="B1140" s="4">
        <v>1.1190969489999999E-2</v>
      </c>
      <c r="C1140" s="4">
        <v>5.1109177999999998E-3</v>
      </c>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spans="1:26">
      <c r="A1141" s="5" t="s">
        <v>2802</v>
      </c>
      <c r="B1141" s="4">
        <v>0</v>
      </c>
      <c r="C1141" s="4">
        <v>6.9242384080000002E-3</v>
      </c>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spans="1:26">
      <c r="A1142" s="5" t="s">
        <v>2805</v>
      </c>
      <c r="B1142" s="4">
        <v>-4.3885188059999997E-2</v>
      </c>
      <c r="C1142" s="4">
        <v>-1.1688268370000001E-3</v>
      </c>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spans="1:26">
      <c r="A1143" s="5" t="s">
        <v>2807</v>
      </c>
      <c r="B1143" s="4">
        <v>-1.343121534E-2</v>
      </c>
      <c r="C1143" s="4">
        <v>-8.552616192E-3</v>
      </c>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spans="1:26">
      <c r="A1144" s="5">
        <v>43811</v>
      </c>
      <c r="B1144" s="4">
        <v>-1.0656580190000001E-2</v>
      </c>
      <c r="C1144" s="4">
        <v>1.9121567539999999E-2</v>
      </c>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spans="1:26">
      <c r="A1145" s="5">
        <v>43781</v>
      </c>
      <c r="B1145" s="4">
        <v>6.0180723259999997E-3</v>
      </c>
      <c r="C1145" s="4">
        <v>7.8781736990000007E-3</v>
      </c>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spans="1:26">
      <c r="A1146" s="5">
        <v>43750</v>
      </c>
      <c r="B1146" s="4">
        <v>-9.4692530019999995E-3</v>
      </c>
      <c r="C1146" s="4">
        <v>2.8001400250000002E-4</v>
      </c>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spans="1:26">
      <c r="A1147" s="5">
        <v>43720</v>
      </c>
      <c r="B1147" s="4">
        <v>-8.1667829489999993E-3</v>
      </c>
      <c r="C1147" s="4">
        <v>7.7044304279999998E-4</v>
      </c>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spans="1:26">
      <c r="A1148" s="5">
        <v>43628</v>
      </c>
      <c r="B1148" s="4">
        <v>2.4037626489999998E-2</v>
      </c>
      <c r="C1148" s="4">
        <v>1.1770231379999999E-2</v>
      </c>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spans="1:26">
      <c r="A1149" s="5">
        <v>43597</v>
      </c>
      <c r="B1149" s="4">
        <v>-9.0998727350000003E-3</v>
      </c>
      <c r="C1149" s="4">
        <v>6.6152391190000001E-3</v>
      </c>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spans="1:26">
      <c r="A1150" s="5">
        <v>43567</v>
      </c>
      <c r="B1150" s="4">
        <v>-9.2450581439999999E-3</v>
      </c>
      <c r="C1150" s="4">
        <v>4.2829610189999999E-4</v>
      </c>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spans="1:26">
      <c r="A1151" s="5">
        <v>43536</v>
      </c>
      <c r="B1151" s="4">
        <v>-8.7662807240000001E-3</v>
      </c>
      <c r="C1151" s="4">
        <v>-2.0493968620000001E-2</v>
      </c>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spans="1:26">
      <c r="A1152" s="5">
        <v>43508</v>
      </c>
      <c r="B1152" s="4">
        <v>-3.0500312559999999E-2</v>
      </c>
      <c r="C1152" s="4">
        <v>-1.23050668E-2</v>
      </c>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spans="1:26">
      <c r="A1153" s="5" t="s">
        <v>2828</v>
      </c>
      <c r="B1153" s="4">
        <v>-4.9579223840000002E-3</v>
      </c>
      <c r="C1153" s="4">
        <v>-6.6111390160000002E-3</v>
      </c>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spans="1:26">
      <c r="A1154" s="5" t="s">
        <v>2830</v>
      </c>
      <c r="B1154" s="4">
        <v>-1.4861839809999999E-2</v>
      </c>
      <c r="C1154" s="4">
        <v>-2.741793479E-3</v>
      </c>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spans="1:26">
      <c r="A1155" s="5" t="s">
        <v>2833</v>
      </c>
      <c r="B1155" s="4">
        <v>1.017893584E-3</v>
      </c>
      <c r="C1155" s="4">
        <v>-2.2563340740000002E-3</v>
      </c>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spans="1:26">
      <c r="A1156" s="5" t="s">
        <v>2836</v>
      </c>
      <c r="B1156" s="4">
        <v>4.8087994130000004E-3</v>
      </c>
      <c r="C1156" s="4">
        <v>1.7499585389999999E-2</v>
      </c>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spans="1:26">
      <c r="A1157" s="5" t="s">
        <v>2839</v>
      </c>
      <c r="B1157" s="4">
        <v>1.3283287830000001E-2</v>
      </c>
      <c r="C1157" s="4">
        <v>3.6206696010000002E-3</v>
      </c>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spans="1:26">
      <c r="A1158" s="5" t="s">
        <v>2842</v>
      </c>
      <c r="B1158" s="4">
        <v>-1.2124648429999999E-2</v>
      </c>
      <c r="C1158" s="4">
        <v>1.291789938E-2</v>
      </c>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spans="1:26">
      <c r="A1159" s="5" t="s">
        <v>2845</v>
      </c>
      <c r="B1159" s="4">
        <v>1.059759752E-2</v>
      </c>
      <c r="C1159" s="4">
        <v>-1.1661530119999999E-2</v>
      </c>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spans="1:26">
      <c r="A1160" s="5" t="s">
        <v>2848</v>
      </c>
      <c r="B1160" s="4">
        <v>-6.6806320760000003E-3</v>
      </c>
      <c r="C1160" s="4">
        <v>-2.8594363379999999E-3</v>
      </c>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spans="1:26">
      <c r="A1161" s="5" t="s">
        <v>2851</v>
      </c>
      <c r="B1161" s="4">
        <v>-5.9907888920000003E-3</v>
      </c>
      <c r="C1161" s="4">
        <v>-1.190737503E-2</v>
      </c>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spans="1:26">
      <c r="A1162" s="5" t="s">
        <v>2854</v>
      </c>
      <c r="B1162" s="4">
        <v>1.1473229E-2</v>
      </c>
      <c r="C1162" s="4">
        <v>1.2952562040000001E-2</v>
      </c>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spans="1:26">
      <c r="A1163" s="5" t="s">
        <v>2857</v>
      </c>
      <c r="B1163" s="4">
        <v>1.353556572E-2</v>
      </c>
      <c r="C1163" s="4">
        <v>-7.2934717090000004E-3</v>
      </c>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spans="1:26">
      <c r="A1164" s="5" t="s">
        <v>2860</v>
      </c>
      <c r="B1164" s="4">
        <v>-1.0477268049999999E-3</v>
      </c>
      <c r="C1164" s="4">
        <v>-1.2722380449999999E-2</v>
      </c>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spans="1:26">
      <c r="A1165" s="5">
        <v>43810</v>
      </c>
      <c r="B1165" s="4">
        <v>-1.1180649189999999E-2</v>
      </c>
      <c r="C1165" s="4">
        <v>-1.1279592309999999E-2</v>
      </c>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spans="1:26">
      <c r="A1166" s="5">
        <v>43780</v>
      </c>
      <c r="B1166" s="4">
        <v>4.4466626820000001E-2</v>
      </c>
      <c r="C1166" s="4">
        <v>-1.080497134E-3</v>
      </c>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spans="1:26">
      <c r="A1167" s="5">
        <v>43688</v>
      </c>
      <c r="B1167" s="4">
        <v>-1.7817528860000001E-2</v>
      </c>
      <c r="C1167" s="4">
        <v>7.7921592219999999E-3</v>
      </c>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spans="1:26">
      <c r="A1168" s="5">
        <v>43657</v>
      </c>
      <c r="B1168" s="4">
        <v>8.7702600099999993E-3</v>
      </c>
      <c r="C1168" s="4">
        <v>1.0393255949999999E-2</v>
      </c>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spans="1:26">
      <c r="A1169" s="5">
        <v>43627</v>
      </c>
      <c r="B1169" s="4">
        <v>-1.1509222039999999E-2</v>
      </c>
      <c r="C1169" s="4">
        <v>-6.030306769E-3</v>
      </c>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spans="1:26">
      <c r="A1170" s="5">
        <v>43596</v>
      </c>
      <c r="B1170" s="4">
        <v>2.030011349E-2</v>
      </c>
      <c r="C1170" s="4">
        <v>-3.7505584560000001E-3</v>
      </c>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spans="1:26">
      <c r="A1171" s="5">
        <v>43566</v>
      </c>
      <c r="B1171" s="4">
        <v>1.694761078E-2</v>
      </c>
      <c r="C1171" s="4">
        <v>1.6677919950000002E-2</v>
      </c>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spans="1:26">
      <c r="A1172" s="5">
        <v>43476</v>
      </c>
      <c r="B1172" s="4">
        <v>1.5414113389999999E-2</v>
      </c>
      <c r="C1172" s="4">
        <v>4.7406942430000001E-2</v>
      </c>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spans="1:26">
      <c r="A1173" s="5" t="s">
        <v>2877</v>
      </c>
      <c r="B1173" s="4">
        <v>-1.793129374E-2</v>
      </c>
      <c r="C1173" s="4">
        <v>-1.8264691239999999E-2</v>
      </c>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spans="1:26">
      <c r="A1174" s="5" t="s">
        <v>2880</v>
      </c>
      <c r="B1174" s="4">
        <v>-8.2591585909999998E-3</v>
      </c>
      <c r="C1174" s="4">
        <v>-7.0295315559999998E-3</v>
      </c>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spans="1:26">
      <c r="A1175" s="5" t="s">
        <v>2883</v>
      </c>
      <c r="B1175" s="4">
        <v>2.3340819830000002E-2</v>
      </c>
      <c r="C1175" s="4">
        <v>9.0266791530000008E-3</v>
      </c>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spans="1:26">
      <c r="A1176" s="5" t="s">
        <v>2886</v>
      </c>
      <c r="B1176" s="4">
        <v>3.085016623E-3</v>
      </c>
      <c r="C1176" s="4">
        <v>2.3589131350000001E-3</v>
      </c>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spans="1:26">
      <c r="A1177" s="5" t="s">
        <v>2888</v>
      </c>
      <c r="B1177" s="4">
        <v>-1.379372523E-2</v>
      </c>
      <c r="C1177" s="4">
        <v>4.2992219130000002E-2</v>
      </c>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spans="1:26">
      <c r="A1178" s="5" t="s">
        <v>2891</v>
      </c>
      <c r="B1178" s="4">
        <v>1.182409221E-2</v>
      </c>
      <c r="C1178" s="4">
        <v>-1.107036084E-2</v>
      </c>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spans="1:26">
      <c r="A1179" s="5" t="s">
        <v>2894</v>
      </c>
      <c r="B1179" s="4">
        <v>1.033219524E-2</v>
      </c>
      <c r="C1179" s="4">
        <v>1.226644381E-2</v>
      </c>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spans="1:26">
      <c r="A1180" s="5" t="s">
        <v>2897</v>
      </c>
      <c r="B1180" s="4">
        <v>1.7783302519999999E-2</v>
      </c>
      <c r="C1180" s="4">
        <v>1.098085643E-2</v>
      </c>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spans="1:26">
      <c r="A1181" s="5" t="s">
        <v>2900</v>
      </c>
      <c r="B1181" s="4">
        <v>-3.8342029540000003E-2</v>
      </c>
      <c r="C1181" s="4">
        <v>1.156170177E-2</v>
      </c>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spans="1:26">
      <c r="A1182" s="5" t="s">
        <v>2902</v>
      </c>
      <c r="B1182" s="4">
        <v>-7.0317575069999999E-2</v>
      </c>
      <c r="C1182" s="4">
        <v>-1.035095626E-2</v>
      </c>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spans="1:26">
      <c r="A1183" s="5" t="s">
        <v>2905</v>
      </c>
      <c r="B1183" s="4">
        <v>-9.0898682490000004E-3</v>
      </c>
      <c r="C1183" s="4">
        <v>1.433716315E-2</v>
      </c>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spans="1:26">
      <c r="A1184" s="5" t="s">
        <v>2908</v>
      </c>
      <c r="B1184" s="4">
        <v>3.9548606140000003E-3</v>
      </c>
      <c r="C1184" s="4">
        <v>-6.4313827069999996E-3</v>
      </c>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spans="1:26">
      <c r="A1185" s="5" t="s">
        <v>2911</v>
      </c>
      <c r="B1185" s="4">
        <v>-5.9666368859999999E-3</v>
      </c>
      <c r="C1185" s="4">
        <v>2.0431688730000001E-2</v>
      </c>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spans="1:26">
      <c r="A1186" s="5" t="s">
        <v>2914</v>
      </c>
      <c r="B1186" s="4">
        <v>-4.6517929090000004E-3</v>
      </c>
      <c r="C1186" s="4">
        <v>-1.5577537219999999E-4</v>
      </c>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spans="1:26">
      <c r="A1187" s="5">
        <v>43779</v>
      </c>
      <c r="B1187" s="4">
        <v>1.051060727E-2</v>
      </c>
      <c r="C1187" s="4">
        <v>4.5489542450000003E-2</v>
      </c>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spans="1:26">
      <c r="A1188" s="5">
        <v>43748</v>
      </c>
      <c r="B1188" s="4">
        <v>-1.061729101E-2</v>
      </c>
      <c r="C1188" s="4">
        <v>2.6846695569999999E-2</v>
      </c>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spans="1:26">
      <c r="A1189" s="5">
        <v>43718</v>
      </c>
      <c r="B1189" s="4">
        <v>2.29621226E-3</v>
      </c>
      <c r="C1189" s="4">
        <v>1.238379838E-2</v>
      </c>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spans="1:26">
      <c r="A1190" s="5">
        <v>43687</v>
      </c>
      <c r="B1190" s="4">
        <v>-6.5011419419999999E-3</v>
      </c>
      <c r="C1190" s="4">
        <v>-1.9142554129999999E-2</v>
      </c>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spans="1:26">
      <c r="A1191" s="5">
        <v>43656</v>
      </c>
      <c r="B1191" s="4">
        <v>2.2333307170000001E-3</v>
      </c>
      <c r="C1191" s="4">
        <v>-6.5481604939999997E-3</v>
      </c>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spans="1:26">
      <c r="A1192" s="5">
        <v>43565</v>
      </c>
      <c r="B1192" s="4">
        <v>9.7089439659999999E-3</v>
      </c>
      <c r="C1192" s="4">
        <v>8.2960489080000002E-3</v>
      </c>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spans="1:26">
      <c r="A1193" s="5">
        <v>43534</v>
      </c>
      <c r="B1193" s="4">
        <v>1.2739714920000001E-2</v>
      </c>
      <c r="C1193" s="4">
        <v>6.6666669139999997E-4</v>
      </c>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spans="1:26">
      <c r="A1194" s="5">
        <v>43506</v>
      </c>
      <c r="B1194" s="4">
        <v>-2.0423719480000001E-2</v>
      </c>
      <c r="C1194" s="4">
        <v>-1.9890888119999998E-2</v>
      </c>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spans="1:26">
      <c r="A1195" s="5">
        <v>43475</v>
      </c>
      <c r="B1195" s="4">
        <v>-1.4641317399999999E-2</v>
      </c>
      <c r="C1195" s="4">
        <v>-3.1689960789999999E-2</v>
      </c>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spans="1:26">
      <c r="A1196" s="5" t="s">
        <v>2934</v>
      </c>
      <c r="B1196" s="4">
        <v>-6.2620565419999998E-3</v>
      </c>
      <c r="C1196" s="4">
        <v>-2.2143148629999998E-3</v>
      </c>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spans="1:26">
      <c r="A1197" s="5" t="s">
        <v>2937</v>
      </c>
      <c r="B1197" s="4">
        <v>-1.047102779E-2</v>
      </c>
      <c r="C1197" s="4">
        <v>1.5811529899999999E-3</v>
      </c>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spans="1:26">
      <c r="A1198" s="5" t="s">
        <v>2940</v>
      </c>
      <c r="B1198" s="4">
        <v>1.785044906E-3</v>
      </c>
      <c r="C1198" s="4">
        <v>-1.739130873E-3</v>
      </c>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spans="1:26">
      <c r="A1199" s="5" t="s">
        <v>2943</v>
      </c>
      <c r="B1199" s="4">
        <v>1.1851411750000001E-2</v>
      </c>
      <c r="C1199" s="4">
        <v>4.9089568100000001E-3</v>
      </c>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spans="1:26">
      <c r="A1200" s="5" t="s">
        <v>2946</v>
      </c>
      <c r="B1200" s="4">
        <v>1.217919837E-2</v>
      </c>
      <c r="C1200" s="4">
        <v>-1.9103603640000001E-2</v>
      </c>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spans="1:26">
      <c r="A1201" s="5" t="s">
        <v>2949</v>
      </c>
      <c r="B1201" s="4">
        <v>-6.2399398679999999E-3</v>
      </c>
      <c r="C1201" s="4">
        <v>2.0266590459999999E-3</v>
      </c>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spans="1:26">
      <c r="A1202" s="5" t="s">
        <v>2952</v>
      </c>
      <c r="B1202" s="4">
        <v>-1.322303021E-2</v>
      </c>
      <c r="C1202" s="4">
        <v>-1.517761829E-2</v>
      </c>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spans="1:26">
      <c r="A1203" s="5" t="s">
        <v>2955</v>
      </c>
      <c r="B1203" s="4">
        <v>-5.1112519660000003E-3</v>
      </c>
      <c r="C1203" s="4">
        <v>-7.274430026E-3</v>
      </c>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spans="1:26">
      <c r="A1204" s="5" t="s">
        <v>2958</v>
      </c>
      <c r="B1204" s="4">
        <v>5.7357315860000002E-3</v>
      </c>
      <c r="C1204" s="4">
        <v>-8.3574411380000005E-3</v>
      </c>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spans="1:26">
      <c r="A1205" s="5" t="s">
        <v>2961</v>
      </c>
      <c r="B1205" s="4">
        <v>1.402290196E-2</v>
      </c>
      <c r="C1205" s="4">
        <v>-7.3873394900000004E-3</v>
      </c>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spans="1:26">
      <c r="A1206" s="5" t="s">
        <v>2963</v>
      </c>
      <c r="B1206" s="4">
        <v>-2.3991258659999998E-3</v>
      </c>
      <c r="C1206" s="4">
        <v>-4.7203474299999998E-3</v>
      </c>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spans="1:26">
      <c r="A1207" s="5" t="s">
        <v>2965</v>
      </c>
      <c r="B1207" s="4">
        <v>1.093485789E-2</v>
      </c>
      <c r="C1207" s="4">
        <v>1.5290472269999999E-2</v>
      </c>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spans="1:26">
      <c r="A1208" s="5">
        <v>43808</v>
      </c>
      <c r="B1208" s="4">
        <v>-1.9273702600000001E-2</v>
      </c>
      <c r="C1208" s="4">
        <v>-1.011940368E-2</v>
      </c>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spans="1:26">
      <c r="A1209" s="5">
        <v>43778</v>
      </c>
      <c r="B1209" s="4">
        <v>3.5754642519999998E-2</v>
      </c>
      <c r="C1209" s="4">
        <v>2.1262855880000001E-2</v>
      </c>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spans="1:26">
      <c r="A1210" s="5">
        <v>43747</v>
      </c>
      <c r="B1210" s="4">
        <v>2.9414289150000002E-2</v>
      </c>
      <c r="C1210" s="4">
        <v>2.360907978E-2</v>
      </c>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spans="1:26">
      <c r="A1211" s="5">
        <v>43717</v>
      </c>
      <c r="B1211" s="4">
        <v>-1.169344699E-2</v>
      </c>
      <c r="C1211" s="4">
        <v>3.6411303710000002E-2</v>
      </c>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spans="1:26">
      <c r="A1212" s="5">
        <v>43625</v>
      </c>
      <c r="B1212" s="4">
        <v>7.4658165110000002E-3</v>
      </c>
      <c r="C1212" s="4">
        <v>-2.360699537E-3</v>
      </c>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spans="1:26">
      <c r="A1213" s="5">
        <v>43594</v>
      </c>
      <c r="B1213" s="4">
        <v>1.051862997E-2</v>
      </c>
      <c r="C1213" s="4">
        <v>3.2139574890000001E-2</v>
      </c>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spans="1:26">
      <c r="A1214" s="5">
        <v>43564</v>
      </c>
      <c r="B1214" s="4">
        <v>5.9357372390000003E-3</v>
      </c>
      <c r="C1214" s="4">
        <v>1.7533164170000001E-2</v>
      </c>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spans="1:26">
      <c r="A1215" s="5">
        <v>43533</v>
      </c>
      <c r="B1215" s="4">
        <v>-2.691843927E-2</v>
      </c>
      <c r="C1215" s="4">
        <v>-1.6693180920000002E-2</v>
      </c>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spans="1:26">
      <c r="A1216" s="5" t="s">
        <v>2984</v>
      </c>
      <c r="B1216" s="4">
        <v>3.7147656330000002E-3</v>
      </c>
      <c r="C1216" s="4">
        <v>1.038992326E-2</v>
      </c>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spans="1:26">
      <c r="A1217" s="5" t="s">
        <v>2987</v>
      </c>
      <c r="B1217" s="4">
        <v>7.6656295450000002E-3</v>
      </c>
      <c r="C1217" s="4">
        <v>2.5019574419999999E-2</v>
      </c>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spans="1:26">
      <c r="A1218" s="5" t="s">
        <v>2990</v>
      </c>
      <c r="B1218" s="4">
        <v>1.4663757919999999E-2</v>
      </c>
      <c r="C1218" s="4">
        <v>1.296898654E-2</v>
      </c>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spans="1:26">
      <c r="A1219" s="5" t="s">
        <v>2993</v>
      </c>
      <c r="B1219" s="4">
        <v>-1.2076866170000001E-2</v>
      </c>
      <c r="C1219" s="4">
        <v>-9.1308799439999994E-3</v>
      </c>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spans="1:26">
      <c r="A1220" s="5" t="s">
        <v>2996</v>
      </c>
      <c r="B1220" s="4">
        <v>8.4749825490000007E-3</v>
      </c>
      <c r="C1220" s="4">
        <v>3.1512631120000001E-3</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spans="1:26">
      <c r="A1221" s="5" t="s">
        <v>2999</v>
      </c>
      <c r="B1221" s="4">
        <v>4.5043853080000001E-3</v>
      </c>
      <c r="C1221" s="4">
        <v>-3.3027360579999998E-2</v>
      </c>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spans="1:26">
      <c r="A1222" s="5" t="s">
        <v>3001</v>
      </c>
      <c r="B1222" s="4">
        <v>4.1538229619999999E-2</v>
      </c>
      <c r="C1222" s="4">
        <v>1.7829100109999999E-3</v>
      </c>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spans="1:26">
      <c r="A1223" s="5" t="s">
        <v>3004</v>
      </c>
      <c r="B1223" s="4">
        <v>2.45345322E-2</v>
      </c>
      <c r="C1223" s="4">
        <v>8.6196394570000005E-3</v>
      </c>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spans="1:26">
      <c r="A1224" s="5" t="s">
        <v>3007</v>
      </c>
      <c r="B1224" s="4">
        <v>-6.1004201029999996E-3</v>
      </c>
      <c r="C1224" s="4">
        <v>-5.8966969989999998E-3</v>
      </c>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spans="1:26">
      <c r="A1225" s="5" t="s">
        <v>3010</v>
      </c>
      <c r="B1225" s="4">
        <v>1.0026731400000001E-2</v>
      </c>
      <c r="C1225" s="4">
        <v>7.9558997860000001E-3</v>
      </c>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spans="1:26">
      <c r="A1226" s="5" t="s">
        <v>3013</v>
      </c>
      <c r="B1226" s="4">
        <v>7.4417535320000002E-3</v>
      </c>
      <c r="C1226" s="4">
        <v>1.018655217E-2</v>
      </c>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spans="1:26">
      <c r="A1227" s="5" t="s">
        <v>3016</v>
      </c>
      <c r="B1227" s="4">
        <v>2.338097317E-2</v>
      </c>
      <c r="C1227" s="4">
        <v>3.4713182680000003E-4</v>
      </c>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spans="1:26">
      <c r="A1228" s="5" t="s">
        <v>3018</v>
      </c>
      <c r="B1228" s="4">
        <v>-3.8089345939999998E-2</v>
      </c>
      <c r="C1228" s="4">
        <v>-3.2450973139999999E-2</v>
      </c>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spans="1:26">
      <c r="A1229" s="5" t="s">
        <v>3021</v>
      </c>
      <c r="B1229" s="4">
        <v>-2.403124073E-4</v>
      </c>
      <c r="C1229" s="4">
        <v>1.942961898E-2</v>
      </c>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spans="1:26">
      <c r="A1230" s="5">
        <v>43807</v>
      </c>
      <c r="B1230" s="4">
        <v>-1.3751353920000001E-2</v>
      </c>
      <c r="C1230" s="4">
        <v>-2.253377853E-2</v>
      </c>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spans="1:26">
      <c r="A1231" s="5">
        <v>43716</v>
      </c>
      <c r="B1231" s="4">
        <v>3.5613630160000001E-3</v>
      </c>
      <c r="C1231" s="4">
        <v>-2.1873282979999999E-2</v>
      </c>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spans="1:26">
      <c r="A1232" s="5">
        <v>43685</v>
      </c>
      <c r="B1232" s="4">
        <v>1.4886531329999999E-2</v>
      </c>
      <c r="C1232" s="4">
        <v>1.021425684E-2</v>
      </c>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spans="1:26">
      <c r="A1233" s="5">
        <v>43654</v>
      </c>
      <c r="B1233" s="4">
        <v>-3.2237197070000001E-3</v>
      </c>
      <c r="C1233" s="4">
        <v>-1.0705858659999999E-2</v>
      </c>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spans="1:26">
      <c r="A1234" s="5">
        <v>43624</v>
      </c>
      <c r="B1234" s="4">
        <v>4.1898450160000001E-3</v>
      </c>
      <c r="C1234" s="4">
        <v>3.5284983070000002E-3</v>
      </c>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spans="1:26">
      <c r="A1235" s="5">
        <v>43593</v>
      </c>
      <c r="B1235" s="4">
        <v>-2.5351034040000001E-2</v>
      </c>
      <c r="C1235" s="4">
        <v>-2.3478880210000001E-2</v>
      </c>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spans="1:26">
      <c r="A1236" s="5">
        <v>43504</v>
      </c>
      <c r="B1236" s="4">
        <v>1.5641782140000001E-2</v>
      </c>
      <c r="C1236" s="4">
        <v>-1.7905225100000002E-2</v>
      </c>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spans="1:26">
      <c r="A1237" s="5">
        <v>43473</v>
      </c>
      <c r="B1237" s="4">
        <v>-2.0401317530000001E-2</v>
      </c>
      <c r="C1237" s="4">
        <v>-3.7766617830000002E-2</v>
      </c>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spans="1:26">
      <c r="A1238" s="5" t="s">
        <v>3038</v>
      </c>
      <c r="B1238" s="4">
        <v>-1.823935321E-2</v>
      </c>
      <c r="C1238" s="4">
        <v>-9.6743253210000001E-3</v>
      </c>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spans="1:26">
      <c r="A1239" s="5" t="s">
        <v>3041</v>
      </c>
      <c r="B1239" s="4">
        <v>2.108647646E-2</v>
      </c>
      <c r="C1239" s="4">
        <v>-1.1293639350000001E-2</v>
      </c>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spans="1:26">
      <c r="A1240" s="5" t="s">
        <v>3043</v>
      </c>
      <c r="B1240" s="4">
        <v>-1.3981343029999999E-2</v>
      </c>
      <c r="C1240" s="4">
        <v>1.151931355E-2</v>
      </c>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spans="1:26">
      <c r="A1241" s="5" t="s">
        <v>3046</v>
      </c>
      <c r="B1241" s="4">
        <v>-8.9166499959999999E-3</v>
      </c>
      <c r="C1241" s="4">
        <v>-1.337687622E-2</v>
      </c>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spans="1:26">
      <c r="A1242" s="5" t="s">
        <v>3048</v>
      </c>
      <c r="B1242" s="4">
        <v>-3.7607318200000003E-2</v>
      </c>
      <c r="C1242" s="4">
        <v>2.100444785E-2</v>
      </c>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row r="1243" spans="1:26">
      <c r="A1243" s="5" t="s">
        <v>3051</v>
      </c>
      <c r="B1243" s="4">
        <v>-3.169768437E-2</v>
      </c>
      <c r="C1243" s="4">
        <v>-4.5858188549999998E-2</v>
      </c>
      <c r="D1243" s="3"/>
      <c r="E1243" s="3"/>
      <c r="F1243" s="3"/>
      <c r="G1243" s="3"/>
      <c r="H1243" s="3"/>
      <c r="I1243" s="3"/>
      <c r="J1243" s="3"/>
      <c r="K1243" s="3"/>
      <c r="L1243" s="3"/>
      <c r="M1243" s="3"/>
      <c r="N1243" s="3"/>
      <c r="O1243" s="3"/>
      <c r="P1243" s="3"/>
      <c r="Q1243" s="3"/>
      <c r="R1243" s="3"/>
      <c r="S1243" s="3"/>
      <c r="T1243" s="3"/>
      <c r="U1243" s="3"/>
      <c r="V1243" s="3"/>
      <c r="W1243" s="3"/>
      <c r="X1243" s="3"/>
      <c r="Y1243" s="3"/>
      <c r="Z1243" s="3"/>
    </row>
    <row r="1244" spans="1:26">
      <c r="A1244" s="5" t="s">
        <v>3054</v>
      </c>
      <c r="B1244" s="4">
        <v>-9.3772194040000003E-4</v>
      </c>
      <c r="C1244" s="4">
        <v>2.0927082579999999E-2</v>
      </c>
      <c r="D1244" s="3"/>
      <c r="E1244" s="3"/>
      <c r="F1244" s="3"/>
      <c r="G1244" s="3"/>
      <c r="H1244" s="3"/>
      <c r="I1244" s="3"/>
      <c r="J1244" s="3"/>
      <c r="K1244" s="3"/>
      <c r="L1244" s="3"/>
      <c r="M1244" s="3"/>
      <c r="N1244" s="3"/>
      <c r="O1244" s="3"/>
      <c r="P1244" s="3"/>
      <c r="Q1244" s="3"/>
      <c r="R1244" s="3"/>
      <c r="S1244" s="3"/>
      <c r="T1244" s="3"/>
      <c r="U1244" s="3"/>
      <c r="V1244" s="3"/>
      <c r="W1244" s="3"/>
      <c r="X1244" s="3"/>
      <c r="Y1244" s="3"/>
      <c r="Z1244" s="3"/>
    </row>
    <row r="1245" spans="1:26">
      <c r="A1245" s="5" t="s">
        <v>3057</v>
      </c>
      <c r="B1245" s="4">
        <v>-1.0495847440000001E-2</v>
      </c>
      <c r="C1245" s="4">
        <v>-7.2936559380000002E-3</v>
      </c>
      <c r="D1245" s="3"/>
      <c r="E1245" s="3"/>
      <c r="F1245" s="3"/>
      <c r="G1245" s="3"/>
      <c r="H1245" s="3"/>
      <c r="I1245" s="3"/>
      <c r="J1245" s="3"/>
      <c r="K1245" s="3"/>
      <c r="L1245" s="3"/>
      <c r="M1245" s="3"/>
      <c r="N1245" s="3"/>
      <c r="O1245" s="3"/>
      <c r="P1245" s="3"/>
      <c r="Q1245" s="3"/>
      <c r="R1245" s="3"/>
      <c r="S1245" s="3"/>
      <c r="T1245" s="3"/>
      <c r="U1245" s="3"/>
      <c r="V1245" s="3"/>
      <c r="W1245" s="3"/>
      <c r="X1245" s="3"/>
      <c r="Y1245" s="3"/>
      <c r="Z1245" s="3"/>
    </row>
    <row r="1246" spans="1:26">
      <c r="A1246" s="5" t="s">
        <v>3060</v>
      </c>
      <c r="B1246" s="4">
        <v>4.4017017919999998E-2</v>
      </c>
      <c r="C1246" s="4">
        <v>9.8850022959999992E-3</v>
      </c>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spans="1:26">
      <c r="A1247" s="5" t="s">
        <v>3063</v>
      </c>
      <c r="B1247" s="4">
        <v>-2.3022245060000002E-2</v>
      </c>
      <c r="C1247" s="4">
        <v>-6.2079868279999997E-3</v>
      </c>
      <c r="D1247" s="3"/>
      <c r="E1247" s="3"/>
      <c r="F1247" s="3"/>
      <c r="G1247" s="3"/>
      <c r="H1247" s="3"/>
      <c r="I1247" s="3"/>
      <c r="J1247" s="3"/>
      <c r="K1247" s="3"/>
      <c r="L1247" s="3"/>
      <c r="M1247" s="3"/>
      <c r="N1247" s="3"/>
      <c r="O1247" s="3"/>
      <c r="P1247" s="3"/>
      <c r="Q1247" s="3"/>
      <c r="R1247" s="3"/>
      <c r="S1247" s="3"/>
      <c r="T1247" s="3"/>
      <c r="U1247" s="3"/>
      <c r="V1247" s="3"/>
      <c r="W1247" s="3"/>
      <c r="X1247" s="3"/>
      <c r="Y1247" s="3"/>
      <c r="Z1247" s="3"/>
    </row>
    <row r="1248" spans="1:26">
      <c r="A1248" s="5" t="s">
        <v>3066</v>
      </c>
      <c r="B1248" s="4">
        <v>1.8490974359999999E-2</v>
      </c>
      <c r="C1248" s="4">
        <v>-2.445358731E-2</v>
      </c>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spans="1:26">
      <c r="A1249" s="5" t="s">
        <v>3068</v>
      </c>
      <c r="B1249" s="4">
        <v>3.1476087610000001E-3</v>
      </c>
      <c r="C1249" s="4">
        <v>-3.9464766180000001E-3</v>
      </c>
      <c r="D1249" s="3"/>
      <c r="E1249" s="3"/>
      <c r="F1249" s="3"/>
      <c r="G1249" s="3"/>
      <c r="H1249" s="3"/>
      <c r="I1249" s="3"/>
      <c r="J1249" s="3"/>
      <c r="K1249" s="3"/>
      <c r="L1249" s="3"/>
      <c r="M1249" s="3"/>
      <c r="N1249" s="3"/>
      <c r="O1249" s="3"/>
      <c r="P1249" s="3"/>
      <c r="Q1249" s="3"/>
      <c r="R1249" s="3"/>
      <c r="S1249" s="3"/>
      <c r="T1249" s="3"/>
      <c r="U1249" s="3"/>
      <c r="V1249" s="3"/>
      <c r="W1249" s="3"/>
      <c r="X1249" s="3"/>
      <c r="Y1249" s="3"/>
      <c r="Z1249" s="3"/>
    </row>
    <row r="1250" spans="1:26">
      <c r="A1250" s="5" t="s">
        <v>3070</v>
      </c>
      <c r="B1250" s="4">
        <v>-1.023477171E-2</v>
      </c>
      <c r="C1250" s="4">
        <v>9.2086981680000006E-3</v>
      </c>
      <c r="D1250" s="3"/>
      <c r="E1250" s="3"/>
      <c r="F1250" s="3"/>
      <c r="G1250" s="3"/>
      <c r="H1250" s="3"/>
      <c r="I1250" s="3"/>
      <c r="J1250" s="3"/>
      <c r="K1250" s="3"/>
      <c r="L1250" s="3"/>
      <c r="M1250" s="3"/>
      <c r="N1250" s="3"/>
      <c r="O1250" s="3"/>
      <c r="P1250" s="3"/>
      <c r="Q1250" s="3"/>
      <c r="R1250" s="3"/>
      <c r="S1250" s="3"/>
      <c r="T1250" s="3"/>
      <c r="U1250" s="3"/>
      <c r="V1250" s="3"/>
      <c r="W1250" s="3"/>
      <c r="X1250" s="3"/>
      <c r="Y1250" s="3"/>
      <c r="Z1250" s="3"/>
    </row>
    <row r="1251" spans="1:26">
      <c r="A1251" s="5">
        <v>43806</v>
      </c>
      <c r="B1251" s="4">
        <v>1.7478666220000001E-2</v>
      </c>
      <c r="C1251" s="4">
        <v>3.2317736139999997E-2</v>
      </c>
      <c r="D1251" s="3"/>
      <c r="E1251" s="3"/>
      <c r="F1251" s="3"/>
      <c r="G1251" s="3"/>
      <c r="H1251" s="3"/>
      <c r="I1251" s="3"/>
      <c r="J1251" s="3"/>
      <c r="K1251" s="3"/>
      <c r="L1251" s="3"/>
      <c r="M1251" s="3"/>
      <c r="N1251" s="3"/>
      <c r="O1251" s="3"/>
      <c r="P1251" s="3"/>
      <c r="Q1251" s="3"/>
      <c r="R1251" s="3"/>
      <c r="S1251" s="3"/>
      <c r="T1251" s="3"/>
      <c r="U1251" s="3"/>
      <c r="V1251" s="3"/>
      <c r="W1251" s="3"/>
      <c r="X1251" s="3"/>
      <c r="Y1251" s="3"/>
      <c r="Z1251" s="3"/>
    </row>
    <row r="1252" spans="1:26">
      <c r="A1252" s="5">
        <v>43776</v>
      </c>
      <c r="B1252" s="4">
        <v>1.8839303139999999E-2</v>
      </c>
      <c r="C1252" s="4">
        <v>9.9025565390000007E-3</v>
      </c>
      <c r="D1252" s="3"/>
      <c r="E1252" s="3"/>
      <c r="F1252" s="3"/>
      <c r="G1252" s="3"/>
      <c r="H1252" s="3"/>
      <c r="I1252" s="3"/>
      <c r="J1252" s="3"/>
      <c r="K1252" s="3"/>
      <c r="L1252" s="3"/>
      <c r="M1252" s="3"/>
      <c r="N1252" s="3"/>
      <c r="O1252" s="3"/>
      <c r="P1252" s="3"/>
      <c r="Q1252" s="3"/>
      <c r="R1252" s="3"/>
      <c r="S1252" s="3"/>
      <c r="T1252" s="3"/>
      <c r="U1252" s="3"/>
      <c r="V1252" s="3"/>
      <c r="W1252" s="3"/>
      <c r="X1252" s="3"/>
      <c r="Y1252" s="3"/>
      <c r="Z1252" s="3"/>
    </row>
    <row r="1253" spans="1:26">
      <c r="A1253" s="5">
        <v>43745</v>
      </c>
      <c r="B1253" s="4">
        <v>-2.2398965970000001E-3</v>
      </c>
      <c r="C1253" s="4">
        <v>-1.236294921E-2</v>
      </c>
      <c r="D1253" s="3"/>
      <c r="E1253" s="3"/>
      <c r="F1253" s="3"/>
      <c r="G1253" s="3"/>
      <c r="H1253" s="3"/>
      <c r="I1253" s="3"/>
      <c r="J1253" s="3"/>
      <c r="K1253" s="3"/>
      <c r="L1253" s="3"/>
      <c r="M1253" s="3"/>
      <c r="N1253" s="3"/>
      <c r="O1253" s="3"/>
      <c r="P1253" s="3"/>
      <c r="Q1253" s="3"/>
      <c r="R1253" s="3"/>
      <c r="S1253" s="3"/>
      <c r="T1253" s="3"/>
      <c r="U1253" s="3"/>
      <c r="V1253" s="3"/>
      <c r="W1253" s="3"/>
      <c r="X1253" s="3"/>
      <c r="Y1253" s="3"/>
      <c r="Z1253" s="3"/>
    </row>
    <row r="1254" spans="1:26">
      <c r="A1254" s="5">
        <v>43715</v>
      </c>
      <c r="B1254" s="4">
        <v>5.5949365640000004E-3</v>
      </c>
      <c r="C1254" s="4">
        <v>-4.0872497730000002E-3</v>
      </c>
      <c r="D1254" s="3"/>
      <c r="E1254" s="3"/>
      <c r="F1254" s="3"/>
      <c r="G1254" s="3"/>
      <c r="H1254" s="3"/>
      <c r="I1254" s="3"/>
      <c r="J1254" s="3"/>
      <c r="K1254" s="3"/>
      <c r="L1254" s="3"/>
      <c r="M1254" s="3"/>
      <c r="N1254" s="3"/>
      <c r="O1254" s="3"/>
      <c r="P1254" s="3"/>
      <c r="Q1254" s="3"/>
      <c r="R1254" s="3"/>
      <c r="S1254" s="3"/>
      <c r="T1254" s="3"/>
      <c r="U1254" s="3"/>
      <c r="V1254" s="3"/>
      <c r="W1254" s="3"/>
      <c r="X1254" s="3"/>
      <c r="Y1254" s="3"/>
      <c r="Z1254" s="3"/>
    </row>
    <row r="1255" spans="1:26">
      <c r="A1255" s="5">
        <v>43684</v>
      </c>
      <c r="B1255" s="4">
        <v>-1.34093497E-2</v>
      </c>
      <c r="C1255" s="4">
        <v>-4.8089464920000003E-3</v>
      </c>
      <c r="D1255" s="3"/>
      <c r="E1255" s="3"/>
      <c r="F1255" s="3"/>
      <c r="G1255" s="3"/>
      <c r="H1255" s="3"/>
      <c r="I1255" s="3"/>
      <c r="J1255" s="3"/>
      <c r="K1255" s="3"/>
      <c r="L1255" s="3"/>
      <c r="M1255" s="3"/>
      <c r="N1255" s="3"/>
      <c r="O1255" s="3"/>
      <c r="P1255" s="3"/>
      <c r="Q1255" s="3"/>
      <c r="R1255" s="3"/>
      <c r="S1255" s="3"/>
      <c r="T1255" s="3"/>
      <c r="U1255" s="3"/>
      <c r="V1255" s="3"/>
      <c r="W1255" s="3"/>
      <c r="X1255" s="3"/>
      <c r="Y1255" s="3"/>
      <c r="Z1255" s="3"/>
    </row>
    <row r="1256" spans="1:26">
      <c r="A1256" s="5">
        <v>43592</v>
      </c>
      <c r="B1256" s="4">
        <v>3.9136789220000001E-3</v>
      </c>
      <c r="C1256" s="4">
        <v>-7.3778961590000003E-4</v>
      </c>
      <c r="D1256" s="3"/>
      <c r="E1256" s="3"/>
      <c r="F1256" s="3"/>
      <c r="G1256" s="3"/>
      <c r="H1256" s="3"/>
      <c r="I1256" s="3"/>
      <c r="J1256" s="3"/>
      <c r="K1256" s="3"/>
      <c r="L1256" s="3"/>
      <c r="M1256" s="3"/>
      <c r="N1256" s="3"/>
      <c r="O1256" s="3"/>
      <c r="P1256" s="3"/>
      <c r="Q1256" s="3"/>
      <c r="R1256" s="3"/>
      <c r="S1256" s="3"/>
      <c r="T1256" s="3"/>
      <c r="U1256" s="3"/>
      <c r="V1256" s="3"/>
      <c r="W1256" s="3"/>
      <c r="X1256" s="3"/>
      <c r="Y1256" s="3"/>
      <c r="Z1256" s="3"/>
    </row>
    <row r="1257" spans="1:26">
      <c r="A1257" s="5">
        <v>43531</v>
      </c>
      <c r="B1257" s="4">
        <v>8.7492773320000002E-4</v>
      </c>
      <c r="C1257" s="4">
        <v>-1.915709398E-3</v>
      </c>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spans="1:26">
      <c r="A1258" s="5">
        <v>43503</v>
      </c>
      <c r="B1258" s="4">
        <v>-6.4732431720000002E-3</v>
      </c>
      <c r="C1258" s="4">
        <v>-5.5056112640000003E-3</v>
      </c>
      <c r="D1258" s="3"/>
      <c r="E1258" s="3"/>
      <c r="F1258" s="3"/>
      <c r="G1258" s="3"/>
      <c r="H1258" s="3"/>
      <c r="I1258" s="3"/>
      <c r="J1258" s="3"/>
      <c r="K1258" s="3"/>
      <c r="L1258" s="3"/>
      <c r="M1258" s="3"/>
      <c r="N1258" s="3"/>
      <c r="O1258" s="3"/>
      <c r="P1258" s="3"/>
      <c r="Q1258" s="3"/>
      <c r="R1258" s="3"/>
      <c r="S1258" s="3"/>
      <c r="T1258" s="3"/>
      <c r="U1258" s="3"/>
      <c r="V1258" s="3"/>
      <c r="W1258" s="3"/>
      <c r="X1258" s="3"/>
      <c r="Y1258" s="3"/>
      <c r="Z1258" s="3"/>
    </row>
    <row r="1259" spans="1:26">
      <c r="A1259" s="5">
        <v>43472</v>
      </c>
      <c r="B1259" s="4">
        <v>6.4732431720000002E-3</v>
      </c>
      <c r="C1259" s="4">
        <v>5.5056112640000003E-3</v>
      </c>
      <c r="D1259" s="3"/>
      <c r="E1259" s="3"/>
      <c r="F1259" s="3"/>
      <c r="G1259" s="3"/>
      <c r="H1259" s="3"/>
      <c r="I1259" s="3"/>
      <c r="J1259" s="3"/>
      <c r="K1259" s="3"/>
      <c r="L1259" s="3"/>
      <c r="M1259" s="3"/>
      <c r="N1259" s="3"/>
      <c r="O1259" s="3"/>
      <c r="P1259" s="3"/>
      <c r="Q1259" s="3"/>
      <c r="R1259" s="3"/>
      <c r="S1259" s="3"/>
      <c r="T1259" s="3"/>
      <c r="U1259" s="3"/>
      <c r="V1259" s="3"/>
      <c r="W1259" s="3"/>
      <c r="X1259" s="3"/>
      <c r="Y1259" s="3"/>
      <c r="Z1259" s="3"/>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Y1000"/>
  <sheetViews>
    <sheetView workbookViewId="0"/>
  </sheetViews>
  <sheetFormatPr defaultColWidth="12.6640625" defaultRowHeight="15" customHeight="1"/>
  <cols>
    <col min="1" max="1" width="8.6640625" customWidth="1"/>
    <col min="2" max="2" width="14.21875" customWidth="1"/>
    <col min="3" max="3" width="16.88671875" customWidth="1"/>
    <col min="4" max="4" width="11.44140625" customWidth="1"/>
    <col min="5" max="5" width="12.109375" customWidth="1"/>
    <col min="6" max="6" width="10.109375" customWidth="1"/>
    <col min="7" max="7" width="8.6640625" customWidth="1"/>
    <col min="8" max="8" width="13.109375" customWidth="1"/>
    <col min="9" max="20" width="8.6640625" customWidth="1"/>
    <col min="21" max="21" width="7.77734375" customWidth="1"/>
    <col min="22" max="23" width="5.44140625" customWidth="1"/>
    <col min="24" max="24" width="11.109375" customWidth="1"/>
    <col min="25" max="25" width="16.21875" customWidth="1"/>
    <col min="26" max="26" width="8.6640625" customWidth="1"/>
  </cols>
  <sheetData>
    <row r="1" spans="2:25" ht="14.25" customHeight="1">
      <c r="G1" s="8">
        <f t="shared" ref="G1:G4" si="0">(B9^2*$D$3^2+C9^2*$D$4^2+2*B9*C9*$D$3*$D$4*$C$6)^(1/2)</f>
        <v>3.2399999999999998E-2</v>
      </c>
    </row>
    <row r="2" spans="2:25" ht="14.25" customHeight="1">
      <c r="C2" s="9" t="s">
        <v>3091</v>
      </c>
      <c r="D2" s="9" t="s">
        <v>3092</v>
      </c>
      <c r="E2" s="10"/>
      <c r="G2" s="8">
        <f t="shared" si="0"/>
        <v>2.812352347768679E-2</v>
      </c>
    </row>
    <row r="3" spans="2:25" ht="14.25" customHeight="1">
      <c r="B3" s="11" t="s">
        <v>3093</v>
      </c>
      <c r="C3" s="12">
        <v>-5.0000000000000001E-4</v>
      </c>
      <c r="D3" s="12">
        <v>3.2399999999999998E-2</v>
      </c>
      <c r="G3" s="8">
        <f t="shared" si="0"/>
        <v>2.4465646510975343E-2</v>
      </c>
    </row>
    <row r="4" spans="2:25" ht="14.25" customHeight="1">
      <c r="B4" s="13" t="s">
        <v>3094</v>
      </c>
      <c r="C4" s="12">
        <v>6.9999999999999999E-4</v>
      </c>
      <c r="D4" s="12">
        <v>2.0500000000000001E-2</v>
      </c>
      <c r="G4" s="8">
        <f t="shared" si="0"/>
        <v>2.1740879908596158E-2</v>
      </c>
      <c r="U4" s="14" t="s">
        <v>3095</v>
      </c>
      <c r="V4" s="14" t="s">
        <v>3096</v>
      </c>
      <c r="W4" s="14" t="s">
        <v>3097</v>
      </c>
      <c r="X4" s="14" t="s">
        <v>3098</v>
      </c>
      <c r="Y4" s="14" t="s">
        <v>3099</v>
      </c>
    </row>
    <row r="5" spans="2:25" ht="14.25" customHeight="1">
      <c r="U5" s="8">
        <v>1</v>
      </c>
      <c r="V5" s="15">
        <v>1.6</v>
      </c>
      <c r="W5" s="15">
        <v>-0.6</v>
      </c>
      <c r="X5" s="16">
        <v>1.1999999999999999E-3</v>
      </c>
      <c r="Y5" s="16">
        <v>4.6300000000000001E-2</v>
      </c>
    </row>
    <row r="6" spans="2:25" ht="14.25" customHeight="1">
      <c r="B6" s="9" t="s">
        <v>3100</v>
      </c>
      <c r="C6" s="12">
        <v>0.48120000000000002</v>
      </c>
      <c r="U6" s="8">
        <v>2</v>
      </c>
      <c r="V6" s="15">
        <v>1.4</v>
      </c>
      <c r="W6" s="15">
        <v>-0.4</v>
      </c>
      <c r="X6" s="16">
        <v>1E-3</v>
      </c>
      <c r="Y6" s="16">
        <v>4.1300000000000003E-2</v>
      </c>
    </row>
    <row r="7" spans="2:25" ht="14.25" customHeight="1">
      <c r="U7" s="8">
        <v>3</v>
      </c>
      <c r="V7" s="15">
        <v>1.2</v>
      </c>
      <c r="W7" s="15">
        <v>-0.2</v>
      </c>
      <c r="X7" s="16">
        <v>6.9999999999999999E-4</v>
      </c>
      <c r="Y7" s="16">
        <v>3.6499999999999998E-2</v>
      </c>
    </row>
    <row r="8" spans="2:25" ht="14.25" customHeight="1">
      <c r="B8" s="11" t="s">
        <v>3101</v>
      </c>
      <c r="C8" s="17" t="s">
        <v>3102</v>
      </c>
      <c r="D8" s="18" t="s">
        <v>3103</v>
      </c>
      <c r="E8" s="9" t="s">
        <v>3104</v>
      </c>
      <c r="U8" s="8">
        <v>4</v>
      </c>
      <c r="V8" s="15">
        <v>1</v>
      </c>
      <c r="W8" s="15">
        <v>0</v>
      </c>
      <c r="X8" s="16">
        <v>5.0000000000000001E-4</v>
      </c>
      <c r="Y8" s="16">
        <v>3.2000000000000001E-2</v>
      </c>
    </row>
    <row r="9" spans="2:25" ht="14.25" customHeight="1">
      <c r="B9" s="19">
        <v>1</v>
      </c>
      <c r="C9" s="19">
        <v>0</v>
      </c>
      <c r="D9" s="20">
        <f>(B9*C3)+(C9*C4)</f>
        <v>-5.0000000000000001E-4</v>
      </c>
      <c r="E9" s="20">
        <f t="shared" ref="E9:E14" si="1">(B9^2*$D$3^2+C9^2*$D$4^2+2*B9*C9*$D$3*$D$4*$C$6)^(1/2)</f>
        <v>3.2399999999999998E-2</v>
      </c>
      <c r="H9" s="16"/>
      <c r="U9" s="8">
        <v>5</v>
      </c>
      <c r="V9" s="15">
        <v>0.8</v>
      </c>
      <c r="W9" s="15">
        <v>0.2</v>
      </c>
      <c r="X9" s="16">
        <v>2.9999999999999997E-4</v>
      </c>
      <c r="Y9" s="16">
        <v>2.7900000000000001E-2</v>
      </c>
    </row>
    <row r="10" spans="2:25" ht="14.25" customHeight="1">
      <c r="B10" s="19">
        <v>0.8</v>
      </c>
      <c r="C10" s="19">
        <v>0.2</v>
      </c>
      <c r="D10" s="20">
        <f>(B10*C3)+(C10*C4)</f>
        <v>-2.6000000000000003E-4</v>
      </c>
      <c r="E10" s="20">
        <f t="shared" si="1"/>
        <v>2.812352347768679E-2</v>
      </c>
      <c r="U10" s="8">
        <v>6</v>
      </c>
      <c r="V10" s="15">
        <v>0.6</v>
      </c>
      <c r="W10" s="15">
        <v>0.4</v>
      </c>
      <c r="X10" s="16">
        <v>0</v>
      </c>
      <c r="Y10" s="16">
        <v>2.4299999999999999E-2</v>
      </c>
    </row>
    <row r="11" spans="2:25" ht="14.25" customHeight="1">
      <c r="B11" s="19">
        <v>0.6</v>
      </c>
      <c r="C11" s="19">
        <v>0.4</v>
      </c>
      <c r="D11" s="20">
        <f>(B11*C3)+(C11*C4)</f>
        <v>-1.9999999999999944E-5</v>
      </c>
      <c r="E11" s="20">
        <f t="shared" si="1"/>
        <v>2.4465646510975343E-2</v>
      </c>
      <c r="U11" s="8">
        <v>7</v>
      </c>
      <c r="V11" s="15">
        <v>0.4</v>
      </c>
      <c r="W11" s="15">
        <v>0.6</v>
      </c>
      <c r="X11" s="16">
        <v>-2.0000000000000001E-4</v>
      </c>
      <c r="Y11" s="16">
        <v>2.1700000000000001E-2</v>
      </c>
    </row>
    <row r="12" spans="2:25" ht="14.25" customHeight="1">
      <c r="B12" s="19">
        <v>0.4</v>
      </c>
      <c r="C12" s="19">
        <v>0.6</v>
      </c>
      <c r="D12" s="20">
        <f>(B12*C3)+(C12*C4)</f>
        <v>2.1999999999999995E-4</v>
      </c>
      <c r="E12" s="20">
        <f t="shared" si="1"/>
        <v>2.1740879908596158E-2</v>
      </c>
      <c r="U12" s="8">
        <v>8</v>
      </c>
      <c r="V12" s="15">
        <v>0.2</v>
      </c>
      <c r="W12" s="15">
        <v>0.8</v>
      </c>
      <c r="X12" s="16">
        <v>-5.0000000000000001E-4</v>
      </c>
      <c r="Y12" s="16">
        <v>2.0299999999999999E-2</v>
      </c>
    </row>
    <row r="13" spans="2:25" ht="14.25" customHeight="1">
      <c r="B13" s="19">
        <v>0.2</v>
      </c>
      <c r="C13" s="19">
        <v>0.8</v>
      </c>
      <c r="D13" s="20">
        <f>(B13*C3)+(C13*C4)</f>
        <v>4.6000000000000007E-4</v>
      </c>
      <c r="E13" s="20">
        <f t="shared" si="1"/>
        <v>2.0327975127887189E-2</v>
      </c>
      <c r="U13" s="8">
        <v>9</v>
      </c>
      <c r="V13" s="15">
        <v>0</v>
      </c>
      <c r="W13" s="15">
        <v>1</v>
      </c>
      <c r="X13" s="16">
        <v>-6.9999999999999999E-4</v>
      </c>
      <c r="Y13" s="16">
        <v>2.0400000000000001E-2</v>
      </c>
    </row>
    <row r="14" spans="2:25" ht="14.25" customHeight="1">
      <c r="B14" s="19">
        <v>0</v>
      </c>
      <c r="C14" s="19">
        <v>1</v>
      </c>
      <c r="D14" s="20">
        <f>(B14*C3)+(C14*C4)</f>
        <v>6.9999999999999999E-4</v>
      </c>
      <c r="E14" s="20">
        <f t="shared" si="1"/>
        <v>2.0500000000000001E-2</v>
      </c>
      <c r="U14" s="8">
        <v>10</v>
      </c>
      <c r="V14" s="15">
        <v>-0.2</v>
      </c>
      <c r="W14" s="15">
        <v>1.2</v>
      </c>
      <c r="X14" s="16">
        <v>-8.9999999999999998E-4</v>
      </c>
      <c r="Y14" s="16">
        <v>2.1999999999999999E-2</v>
      </c>
    </row>
    <row r="15" spans="2:25" ht="14.25" customHeight="1">
      <c r="U15" s="8">
        <v>11</v>
      </c>
      <c r="V15" s="15">
        <v>-0.4</v>
      </c>
      <c r="W15" s="15">
        <v>1.4</v>
      </c>
      <c r="X15" s="16">
        <v>-1.1999999999999999E-3</v>
      </c>
      <c r="Y15" s="16">
        <v>2.4799999999999999E-2</v>
      </c>
    </row>
    <row r="16" spans="2:25" ht="14.25" customHeight="1">
      <c r="U16" s="8">
        <v>12</v>
      </c>
      <c r="V16" s="15">
        <v>-0.6</v>
      </c>
      <c r="W16" s="15">
        <v>1.6</v>
      </c>
      <c r="X16" s="16">
        <v>-1.4E-3</v>
      </c>
      <c r="Y16" s="16">
        <v>2.8400000000000002E-2</v>
      </c>
    </row>
    <row r="17" spans="2:11" ht="14.25" customHeight="1"/>
    <row r="18" spans="2:11" ht="14.25" customHeight="1">
      <c r="B18" s="21" t="s">
        <v>3105</v>
      </c>
      <c r="D18" s="21" t="s">
        <v>3106</v>
      </c>
      <c r="E18" s="21" t="s">
        <v>3107</v>
      </c>
    </row>
    <row r="19" spans="2:11" ht="14.25" customHeight="1">
      <c r="B19" s="8">
        <f>(B9^2*D3^2)+(C9^2*D4^2)+2*B9*C9*D3*D4*C6</f>
        <v>1.0497599999999998E-3</v>
      </c>
      <c r="D19" s="16">
        <v>5.0000000000000001E-4</v>
      </c>
      <c r="E19" s="16">
        <f t="shared" ref="E19:E24" si="2">SQRT(B19)</f>
        <v>3.2399999999999998E-2</v>
      </c>
    </row>
    <row r="20" spans="2:11" ht="14.25" customHeight="1">
      <c r="B20" s="8">
        <f>(B10^2*D3^2)+(C10^2*D4^2)+2*B10*C10*D3*D4*C6</f>
        <v>7.9093257280000008E-4</v>
      </c>
      <c r="D20" s="16">
        <v>2.5999999999999998E-4</v>
      </c>
      <c r="E20" s="16">
        <f t="shared" si="2"/>
        <v>2.812352347768679E-2</v>
      </c>
    </row>
    <row r="21" spans="2:11" ht="14.25" customHeight="1">
      <c r="B21" s="8">
        <f>(B11^2*D3^2)+(C11^2*D4^2)+2*B11*C11*D3*D4*C6</f>
        <v>5.9856785919999993E-4</v>
      </c>
      <c r="D21" s="16">
        <v>2.0000000000000002E-5</v>
      </c>
      <c r="E21" s="16">
        <f t="shared" si="2"/>
        <v>2.4465646510975343E-2</v>
      </c>
    </row>
    <row r="22" spans="2:11" ht="14.25" customHeight="1">
      <c r="B22" s="8">
        <f>(B12^2*D3^2)+(C12^2*D4^2)+2*B12*C12*D3*D4*C6</f>
        <v>4.7266585920000004E-4</v>
      </c>
      <c r="D22" s="16">
        <v>-2.2000000000000001E-4</v>
      </c>
      <c r="E22" s="16">
        <f t="shared" si="2"/>
        <v>2.1740879908596158E-2</v>
      </c>
      <c r="H22" s="22" t="s">
        <v>3108</v>
      </c>
      <c r="I22" s="23"/>
      <c r="J22" s="24" t="s">
        <v>3109</v>
      </c>
      <c r="K22" s="25" t="s">
        <v>3110</v>
      </c>
    </row>
    <row r="23" spans="2:11" ht="14.25" customHeight="1">
      <c r="B23" s="8">
        <f>(B13^2*D3^2)+(C13^2*D4^2)+2*B13*C13*D3*D4*C6</f>
        <v>4.1322657280000018E-4</v>
      </c>
      <c r="D23" s="16">
        <v>-4.6000000000000001E-4</v>
      </c>
      <c r="E23" s="16">
        <f t="shared" si="2"/>
        <v>2.0327975127887189E-2</v>
      </c>
      <c r="H23" s="26" t="s">
        <v>3111</v>
      </c>
      <c r="I23" s="27">
        <f>(D3^2-D3*D4*C6)/D3^2+D4^2-2*D3*D4*C6</f>
        <v>0.69531806095703697</v>
      </c>
      <c r="J23" s="28">
        <f>(D3^2*I24^2)+(D4^2*I23^2)+2*I23*I24*D3*D4*C6</f>
        <v>4.360480436215278E-4</v>
      </c>
      <c r="K23" s="29">
        <f>SQRT(J23)</f>
        <v>2.0881763422219105E-2</v>
      </c>
    </row>
    <row r="24" spans="2:11" ht="14.25" customHeight="1">
      <c r="B24" s="8">
        <f>(B14^2*D3^2)+(C14^2*D4^2)+2*B14*C14*D3*D4*C6</f>
        <v>4.2025000000000005E-4</v>
      </c>
      <c r="D24" s="16">
        <v>-6.9999999999999999E-4</v>
      </c>
      <c r="E24" s="16">
        <f t="shared" si="2"/>
        <v>2.0500000000000001E-2</v>
      </c>
      <c r="H24" s="30" t="s">
        <v>3112</v>
      </c>
      <c r="I24" s="31">
        <f>1-I23</f>
        <v>0.30468193904296303</v>
      </c>
      <c r="J24" s="32"/>
      <c r="K24" s="32"/>
    </row>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spans="7:7" ht="14.25" customHeight="1">
      <c r="G33" s="33"/>
    </row>
    <row r="34" spans="7:7" ht="14.25" customHeight="1"/>
    <row r="35" spans="7:7" ht="14.25" customHeight="1"/>
    <row r="36" spans="7:7" ht="14.25" customHeight="1"/>
    <row r="37" spans="7:7" ht="14.25" customHeight="1"/>
    <row r="38" spans="7:7" ht="14.25" customHeight="1"/>
    <row r="39" spans="7:7" ht="14.25" customHeight="1"/>
    <row r="40" spans="7:7" ht="14.25" customHeight="1"/>
    <row r="41" spans="7:7" ht="14.25" customHeight="1"/>
    <row r="42" spans="7:7" ht="14.25" customHeight="1"/>
    <row r="43" spans="7:7" ht="14.25" customHeight="1"/>
    <row r="44" spans="7:7" ht="14.25" customHeight="1"/>
    <row r="45" spans="7:7" ht="14.25" customHeight="1"/>
    <row r="46" spans="7:7" ht="14.25" customHeight="1"/>
    <row r="47" spans="7:7" ht="14.25" customHeight="1"/>
    <row r="48" spans="7: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cols>
    <col min="1" max="1" width="15.109375" customWidth="1"/>
    <col min="2" max="2" width="11.77734375" customWidth="1"/>
    <col min="3" max="3" width="16.44140625" customWidth="1"/>
    <col min="4" max="6" width="8.6640625" customWidth="1"/>
  </cols>
  <sheetData>
    <row r="1" spans="1:26" ht="14.25" customHeight="1">
      <c r="A1" s="32" t="s">
        <v>3113</v>
      </c>
      <c r="B1" s="32" t="s">
        <v>3114</v>
      </c>
      <c r="C1" s="32" t="s">
        <v>3115</v>
      </c>
      <c r="D1" s="8"/>
      <c r="E1" s="8"/>
      <c r="F1" s="8"/>
      <c r="G1" s="8"/>
      <c r="H1" s="8"/>
      <c r="I1" s="8"/>
      <c r="J1" s="8"/>
      <c r="K1" s="8"/>
      <c r="L1" s="8"/>
      <c r="M1" s="8"/>
      <c r="N1" s="8"/>
      <c r="O1" s="8"/>
      <c r="P1" s="8"/>
      <c r="Q1" s="8"/>
      <c r="R1" s="8"/>
      <c r="S1" s="8"/>
      <c r="T1" s="8"/>
      <c r="U1" s="8"/>
      <c r="V1" s="8"/>
      <c r="W1" s="8"/>
      <c r="X1" s="8"/>
      <c r="Y1" s="8"/>
      <c r="Z1" s="8"/>
    </row>
    <row r="2" spans="1:26" ht="14.25" customHeight="1">
      <c r="A2" s="32" t="s">
        <v>3116</v>
      </c>
      <c r="B2" s="32" t="s">
        <v>3117</v>
      </c>
      <c r="C2" s="32" t="s">
        <v>3118</v>
      </c>
      <c r="D2" s="8"/>
      <c r="E2" s="8"/>
      <c r="F2" s="8"/>
      <c r="G2" s="8"/>
      <c r="H2" s="8"/>
      <c r="I2" s="8"/>
      <c r="J2" s="8"/>
      <c r="K2" s="8"/>
      <c r="L2" s="8"/>
      <c r="M2" s="8"/>
      <c r="N2" s="8"/>
      <c r="O2" s="8"/>
      <c r="P2" s="8"/>
      <c r="Q2" s="8"/>
      <c r="R2" s="8"/>
      <c r="S2" s="8"/>
      <c r="T2" s="8"/>
      <c r="U2" s="8"/>
      <c r="V2" s="8"/>
      <c r="W2" s="8"/>
      <c r="X2" s="8"/>
      <c r="Y2" s="8"/>
      <c r="Z2" s="8"/>
    </row>
    <row r="3" spans="1:26" ht="14.25" customHeight="1">
      <c r="A3" s="32" t="s">
        <v>3119</v>
      </c>
      <c r="B3" s="34">
        <v>-1.2800000000000001E-3</v>
      </c>
      <c r="C3" s="34">
        <v>4.7199999999999999E-2</v>
      </c>
      <c r="D3" s="8"/>
      <c r="E3" s="8"/>
      <c r="F3" s="8"/>
      <c r="G3" s="8"/>
      <c r="H3" s="8"/>
      <c r="I3" s="8"/>
      <c r="J3" s="8"/>
      <c r="K3" s="8"/>
      <c r="L3" s="8"/>
      <c r="M3" s="8"/>
      <c r="N3" s="8"/>
      <c r="O3" s="8"/>
      <c r="P3" s="8"/>
      <c r="Q3" s="8"/>
      <c r="R3" s="8"/>
      <c r="S3" s="8"/>
      <c r="T3" s="8"/>
      <c r="U3" s="8"/>
      <c r="V3" s="8"/>
      <c r="W3" s="8"/>
      <c r="X3" s="8"/>
      <c r="Y3" s="8"/>
      <c r="Z3" s="8"/>
    </row>
    <row r="4" spans="1:26" ht="14.25" customHeight="1">
      <c r="A4" s="32" t="s">
        <v>3120</v>
      </c>
      <c r="B4" s="34">
        <v>-1.0300000000000001E-3</v>
      </c>
      <c r="C4" s="34">
        <v>4.2099999999999999E-2</v>
      </c>
      <c r="D4" s="8"/>
      <c r="E4" s="8"/>
      <c r="F4" s="8"/>
      <c r="G4" s="8"/>
      <c r="H4" s="8"/>
      <c r="I4" s="8"/>
      <c r="J4" s="8"/>
      <c r="K4" s="8"/>
      <c r="L4" s="8"/>
      <c r="M4" s="8"/>
      <c r="N4" s="8"/>
      <c r="O4" s="8"/>
      <c r="P4" s="8"/>
      <c r="Q4" s="8"/>
      <c r="R4" s="8"/>
      <c r="S4" s="8"/>
      <c r="T4" s="8"/>
      <c r="U4" s="8"/>
      <c r="V4" s="8"/>
      <c r="W4" s="8"/>
      <c r="X4" s="8"/>
      <c r="Y4" s="8"/>
      <c r="Z4" s="8"/>
    </row>
    <row r="5" spans="1:26" ht="14.25" customHeight="1">
      <c r="A5" s="32" t="s">
        <v>3121</v>
      </c>
      <c r="B5" s="34">
        <v>-7.7999999999999999E-4</v>
      </c>
      <c r="C5" s="34">
        <v>3.7100000000000001E-2</v>
      </c>
      <c r="D5" s="8"/>
      <c r="E5" s="8"/>
      <c r="F5" s="8"/>
      <c r="G5" s="8"/>
      <c r="H5" s="8"/>
      <c r="I5" s="8"/>
      <c r="J5" s="8"/>
      <c r="K5" s="8"/>
      <c r="L5" s="8"/>
      <c r="M5" s="8"/>
      <c r="N5" s="8"/>
      <c r="O5" s="8"/>
      <c r="P5" s="8"/>
      <c r="Q5" s="8"/>
      <c r="R5" s="8"/>
      <c r="S5" s="8"/>
      <c r="T5" s="8"/>
      <c r="U5" s="8"/>
      <c r="V5" s="8"/>
      <c r="W5" s="8"/>
      <c r="X5" s="8"/>
      <c r="Y5" s="8"/>
      <c r="Z5" s="8"/>
    </row>
    <row r="6" spans="1:26" ht="14.25" customHeight="1">
      <c r="A6" s="32" t="s">
        <v>3122</v>
      </c>
      <c r="B6" s="34">
        <v>-5.2999999999999998E-4</v>
      </c>
      <c r="C6" s="34">
        <v>3.2399999999999998E-2</v>
      </c>
      <c r="D6" s="8"/>
      <c r="E6" s="8"/>
      <c r="F6" s="8"/>
      <c r="G6" s="8"/>
      <c r="H6" s="8"/>
      <c r="I6" s="8"/>
      <c r="J6" s="8"/>
      <c r="K6" s="8"/>
      <c r="L6" s="8"/>
      <c r="M6" s="8"/>
      <c r="N6" s="8"/>
      <c r="O6" s="8"/>
      <c r="P6" s="8"/>
      <c r="Q6" s="8"/>
      <c r="R6" s="8"/>
      <c r="S6" s="8"/>
      <c r="T6" s="8"/>
      <c r="U6" s="8"/>
      <c r="V6" s="8"/>
      <c r="W6" s="8"/>
      <c r="X6" s="8"/>
      <c r="Y6" s="8"/>
      <c r="Z6" s="8"/>
    </row>
    <row r="7" spans="1:26" ht="14.25" customHeight="1">
      <c r="A7" s="32" t="s">
        <v>3123</v>
      </c>
      <c r="B7" s="12">
        <v>-2.9E-4</v>
      </c>
      <c r="C7" s="34">
        <v>2.81E-2</v>
      </c>
      <c r="D7" s="8"/>
      <c r="E7" s="8"/>
      <c r="F7" s="8"/>
      <c r="G7" s="8"/>
      <c r="H7" s="8"/>
      <c r="I7" s="8"/>
      <c r="J7" s="8"/>
      <c r="K7" s="8"/>
      <c r="L7" s="8"/>
      <c r="M7" s="8"/>
      <c r="N7" s="8"/>
      <c r="O7" s="8"/>
      <c r="P7" s="8"/>
      <c r="Q7" s="8"/>
      <c r="R7" s="8"/>
      <c r="S7" s="8"/>
      <c r="T7" s="8"/>
      <c r="U7" s="8"/>
      <c r="V7" s="8"/>
      <c r="W7" s="8"/>
      <c r="X7" s="8"/>
      <c r="Y7" s="8"/>
      <c r="Z7" s="8"/>
    </row>
    <row r="8" spans="1:26" ht="14.25" customHeight="1">
      <c r="A8" s="32" t="s">
        <v>3124</v>
      </c>
      <c r="B8" s="34">
        <v>-4.0000000000000003E-5</v>
      </c>
      <c r="C8" s="34">
        <v>2.4500000000000001E-2</v>
      </c>
      <c r="D8" s="8"/>
      <c r="E8" s="8"/>
      <c r="F8" s="8"/>
      <c r="G8" s="8"/>
      <c r="H8" s="8"/>
      <c r="I8" s="8"/>
      <c r="J8" s="8"/>
      <c r="K8" s="8"/>
      <c r="L8" s="8"/>
      <c r="M8" s="8"/>
      <c r="N8" s="8"/>
      <c r="O8" s="8"/>
      <c r="P8" s="8"/>
      <c r="Q8" s="8"/>
      <c r="R8" s="8"/>
      <c r="S8" s="8"/>
      <c r="T8" s="8"/>
      <c r="U8" s="8"/>
      <c r="V8" s="8"/>
      <c r="W8" s="8"/>
      <c r="X8" s="8"/>
      <c r="Y8" s="8"/>
      <c r="Z8" s="8"/>
    </row>
    <row r="9" spans="1:26" ht="14.25" customHeight="1">
      <c r="A9" s="32" t="s">
        <v>3125</v>
      </c>
      <c r="B9" s="34">
        <v>2.1000000000000001E-4</v>
      </c>
      <c r="C9" s="34">
        <v>2.1700000000000001E-2</v>
      </c>
      <c r="D9" s="8"/>
      <c r="E9" s="8"/>
      <c r="F9" s="8"/>
      <c r="G9" s="8"/>
      <c r="H9" s="8"/>
      <c r="I9" s="8"/>
      <c r="J9" s="8"/>
      <c r="K9" s="8"/>
      <c r="L9" s="8"/>
      <c r="M9" s="8"/>
      <c r="N9" s="8"/>
      <c r="O9" s="8"/>
      <c r="P9" s="8"/>
      <c r="Q9" s="8"/>
      <c r="R9" s="8"/>
      <c r="S9" s="8"/>
      <c r="T9" s="8"/>
      <c r="U9" s="8"/>
      <c r="V9" s="8"/>
      <c r="W9" s="8"/>
      <c r="X9" s="8"/>
      <c r="Y9" s="8"/>
      <c r="Z9" s="8"/>
    </row>
    <row r="10" spans="1:26" ht="14.25" customHeight="1">
      <c r="A10" s="32" t="s">
        <v>3126</v>
      </c>
      <c r="B10" s="34">
        <v>4.6000000000000001E-4</v>
      </c>
      <c r="C10" s="34">
        <v>2.0299999999999999E-2</v>
      </c>
      <c r="D10" s="8"/>
      <c r="E10" s="8"/>
      <c r="F10" s="8"/>
      <c r="G10" s="8"/>
      <c r="H10" s="8"/>
      <c r="I10" s="8"/>
      <c r="J10" s="8"/>
      <c r="K10" s="8"/>
      <c r="L10" s="8"/>
      <c r="M10" s="8"/>
      <c r="N10" s="8"/>
      <c r="O10" s="8"/>
      <c r="P10" s="8"/>
      <c r="Q10" s="8"/>
      <c r="R10" s="8"/>
      <c r="S10" s="8"/>
      <c r="T10" s="8"/>
      <c r="U10" s="8"/>
      <c r="V10" s="8"/>
      <c r="W10" s="8"/>
      <c r="X10" s="8"/>
      <c r="Y10" s="8"/>
      <c r="Z10" s="8"/>
    </row>
    <row r="11" spans="1:26" ht="14.25" customHeight="1">
      <c r="A11" s="32" t="s">
        <v>3127</v>
      </c>
      <c r="B11" s="34">
        <v>7.1000000000000002E-4</v>
      </c>
      <c r="C11" s="34">
        <v>2.0500000000000001E-2</v>
      </c>
      <c r="D11" s="8"/>
      <c r="E11" s="8"/>
      <c r="F11" s="8"/>
      <c r="G11" s="8"/>
      <c r="H11" s="8"/>
      <c r="I11" s="8"/>
      <c r="J11" s="8"/>
      <c r="K11" s="8"/>
      <c r="L11" s="8"/>
      <c r="M11" s="8"/>
      <c r="N11" s="8"/>
      <c r="O11" s="8"/>
      <c r="P11" s="8"/>
      <c r="Q11" s="8"/>
      <c r="R11" s="8"/>
      <c r="S11" s="8"/>
      <c r="T11" s="8"/>
      <c r="U11" s="8"/>
      <c r="V11" s="8"/>
      <c r="W11" s="8"/>
      <c r="X11" s="8"/>
      <c r="Y11" s="8"/>
      <c r="Z11" s="8"/>
    </row>
    <row r="12" spans="1:26" ht="14.25" customHeight="1">
      <c r="A12" s="32" t="s">
        <v>3128</v>
      </c>
      <c r="B12" s="34">
        <v>9.6000000000000002E-4</v>
      </c>
      <c r="C12" s="34">
        <v>2.2200000000000001E-2</v>
      </c>
      <c r="D12" s="8"/>
      <c r="E12" s="8"/>
      <c r="F12" s="8"/>
      <c r="G12" s="8"/>
      <c r="H12" s="8"/>
      <c r="I12" s="8"/>
      <c r="J12" s="8"/>
      <c r="K12" s="8"/>
      <c r="L12" s="8"/>
      <c r="M12" s="8"/>
      <c r="N12" s="8"/>
      <c r="O12" s="8"/>
      <c r="P12" s="8"/>
      <c r="Q12" s="8"/>
      <c r="R12" s="8"/>
      <c r="S12" s="8"/>
      <c r="T12" s="8"/>
      <c r="U12" s="8"/>
      <c r="V12" s="8"/>
      <c r="W12" s="8"/>
      <c r="X12" s="8"/>
      <c r="Y12" s="8"/>
      <c r="Z12" s="8"/>
    </row>
    <row r="13" spans="1:26" ht="14.25" customHeight="1">
      <c r="A13" s="32" t="s">
        <v>3129</v>
      </c>
      <c r="B13" s="34">
        <v>1.2099999999999999E-3</v>
      </c>
      <c r="C13" s="34">
        <v>2.5100000000000001E-2</v>
      </c>
      <c r="D13" s="8"/>
      <c r="E13" s="8"/>
      <c r="F13" s="8"/>
      <c r="G13" s="8"/>
      <c r="H13" s="8"/>
      <c r="I13" s="8"/>
      <c r="J13" s="8"/>
      <c r="K13" s="8"/>
      <c r="L13" s="8"/>
      <c r="M13" s="8"/>
      <c r="N13" s="8"/>
      <c r="O13" s="8"/>
      <c r="P13" s="8"/>
      <c r="Q13" s="8"/>
      <c r="R13" s="8"/>
      <c r="S13" s="8"/>
      <c r="T13" s="8"/>
      <c r="U13" s="8"/>
      <c r="V13" s="8"/>
      <c r="W13" s="8"/>
      <c r="X13" s="8"/>
      <c r="Y13" s="8"/>
      <c r="Z13" s="8"/>
    </row>
    <row r="14" spans="1:26" ht="14.25" customHeight="1">
      <c r="A14" s="32" t="s">
        <v>3130</v>
      </c>
      <c r="B14" s="34">
        <v>1.4599999999999999E-3</v>
      </c>
      <c r="C14" s="34">
        <v>2.8899999999999999E-2</v>
      </c>
      <c r="D14" s="8"/>
      <c r="E14" s="8"/>
      <c r="F14" s="8"/>
      <c r="G14" s="8"/>
      <c r="H14" s="8"/>
      <c r="I14" s="8"/>
      <c r="J14" s="8"/>
      <c r="K14" s="8"/>
      <c r="L14" s="8"/>
      <c r="M14" s="8"/>
      <c r="N14" s="8"/>
      <c r="O14" s="8"/>
      <c r="P14" s="8"/>
      <c r="Q14" s="8"/>
      <c r="R14" s="8"/>
      <c r="S14" s="8"/>
      <c r="T14" s="8"/>
      <c r="U14" s="8"/>
      <c r="V14" s="8"/>
      <c r="W14" s="8"/>
      <c r="X14" s="8"/>
      <c r="Y14" s="8"/>
      <c r="Z14" s="8"/>
    </row>
    <row r="15" spans="1:26" ht="14.2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4.2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4.2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4.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4.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4.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4.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4.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4.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4.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992"/>
  <sheetViews>
    <sheetView workbookViewId="0">
      <selection activeCell="D24" sqref="D24"/>
    </sheetView>
  </sheetViews>
  <sheetFormatPr defaultColWidth="12.6640625" defaultRowHeight="15" customHeight="1"/>
  <cols>
    <col min="1" max="26" width="8.6640625" customWidth="1"/>
  </cols>
  <sheetData>
    <row r="1" spans="2:8" ht="14.25" customHeight="1"/>
    <row r="2" spans="2:8" ht="14.25" customHeight="1"/>
    <row r="3" spans="2:8" ht="14.25" customHeight="1"/>
    <row r="4" spans="2:8" ht="14.25" customHeight="1"/>
    <row r="5" spans="2:8" ht="14.25" customHeight="1"/>
    <row r="6" spans="2:8" ht="14.25" customHeight="1">
      <c r="C6" s="9" t="s">
        <v>3131</v>
      </c>
      <c r="D6" s="9" t="s">
        <v>3132</v>
      </c>
      <c r="E6" s="10"/>
    </row>
    <row r="7" spans="2:8" ht="14.25" customHeight="1">
      <c r="B7" s="11" t="s">
        <v>3093</v>
      </c>
      <c r="C7" s="12">
        <v>-5.0000000000000001E-4</v>
      </c>
      <c r="D7" s="12">
        <v>3.2399999999999998E-2</v>
      </c>
    </row>
    <row r="8" spans="2:8" ht="14.25" customHeight="1">
      <c r="B8" s="13" t="s">
        <v>3133</v>
      </c>
      <c r="C8" s="12">
        <v>6.9999999999999999E-4</v>
      </c>
      <c r="D8" s="12">
        <v>2.0500000000000001E-2</v>
      </c>
    </row>
    <row r="9" spans="2:8" ht="14.25" customHeight="1"/>
    <row r="10" spans="2:8" ht="14.25" customHeight="1">
      <c r="B10" s="9" t="s">
        <v>3134</v>
      </c>
      <c r="C10" s="12">
        <v>0.48120000000000002</v>
      </c>
    </row>
    <row r="11" spans="2:8" ht="14.25" customHeight="1"/>
    <row r="12" spans="2:8" ht="14.25" customHeight="1"/>
    <row r="13" spans="2:8" ht="14.25" customHeight="1">
      <c r="E13" s="35"/>
      <c r="F13" s="36"/>
      <c r="G13" s="37" t="s">
        <v>3109</v>
      </c>
      <c r="H13" s="38" t="s">
        <v>3135</v>
      </c>
    </row>
    <row r="14" spans="2:8" ht="14.25" customHeight="1">
      <c r="E14" s="35" t="s">
        <v>3136</v>
      </c>
      <c r="F14" s="39">
        <f>(D7^2-D7*D8*C10)/D7^2+D8^2+2*D7*D8*C10</f>
        <v>0.69659651311703696</v>
      </c>
      <c r="G14" s="40">
        <f>(D7^2*F15^2)+(D8^2*F14^2)+2*F14*F15*D7*D8*C10</f>
        <v>4.3565950452874639E-4</v>
      </c>
      <c r="H14" s="41">
        <v>2.0899999999999998E-2</v>
      </c>
    </row>
    <row r="15" spans="2:8" ht="14.25" customHeight="1">
      <c r="E15" s="35" t="s">
        <v>3137</v>
      </c>
      <c r="F15" s="39">
        <f>1-F14</f>
        <v>0.30340348688296304</v>
      </c>
      <c r="G15" s="36"/>
      <c r="H15" s="36"/>
    </row>
    <row r="16" spans="2: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261"/>
  <sheetViews>
    <sheetView workbookViewId="0">
      <selection activeCell="B3" sqref="B3"/>
    </sheetView>
  </sheetViews>
  <sheetFormatPr defaultRowHeight="15" customHeight="1"/>
  <cols>
    <col min="1" max="1" width="1.88671875" style="130" customWidth="1"/>
    <col min="2" max="2" width="11.5546875" style="130" bestFit="1" customWidth="1"/>
    <col min="3" max="3" width="7" style="130" bestFit="1" customWidth="1"/>
    <col min="4" max="4" width="12.6640625" style="130" bestFit="1" customWidth="1"/>
    <col min="5" max="5" width="12" style="130" bestFit="1" customWidth="1"/>
    <col min="6" max="6" width="8.88671875" style="130"/>
    <col min="7" max="7" width="11.5546875" style="130" bestFit="1" customWidth="1"/>
    <col min="8" max="8" width="7" style="130" bestFit="1" customWidth="1"/>
    <col min="9" max="9" width="12.6640625" style="130" bestFit="1" customWidth="1"/>
    <col min="10" max="10" width="12" style="130" bestFit="1" customWidth="1"/>
    <col min="11" max="16384" width="8.88671875" style="130"/>
  </cols>
  <sheetData>
    <row r="1" spans="2:10" ht="14.4"/>
    <row r="2" spans="2:10" ht="14.4">
      <c r="B2" s="157" t="s">
        <v>3138</v>
      </c>
      <c r="C2" s="157"/>
      <c r="D2" s="157"/>
      <c r="E2" s="157"/>
      <c r="F2" s="131"/>
      <c r="G2" s="156" t="s">
        <v>3140</v>
      </c>
      <c r="H2" s="156"/>
      <c r="I2" s="156"/>
      <c r="J2" s="156"/>
    </row>
    <row r="3" spans="2:10" ht="14.4">
      <c r="B3" s="158" t="s">
        <v>0</v>
      </c>
      <c r="C3" s="131" t="s">
        <v>3141</v>
      </c>
      <c r="D3" s="131" t="s">
        <v>3142</v>
      </c>
      <c r="E3" s="131" t="s">
        <v>3139</v>
      </c>
      <c r="F3" s="131"/>
      <c r="G3" s="131" t="s">
        <v>0</v>
      </c>
      <c r="H3" s="131" t="s">
        <v>3141</v>
      </c>
      <c r="I3" s="152" t="s">
        <v>3142</v>
      </c>
      <c r="J3" s="131" t="s">
        <v>3139</v>
      </c>
    </row>
    <row r="4" spans="2:10" ht="14.4">
      <c r="B4" s="132">
        <v>45471</v>
      </c>
      <c r="C4" s="153">
        <v>182.01</v>
      </c>
      <c r="D4" s="154">
        <f>LN(C4/C5)</f>
        <v>-2.7433354196130994E-3</v>
      </c>
      <c r="E4" s="155" t="s">
        <v>3269</v>
      </c>
      <c r="G4" s="132">
        <v>45471</v>
      </c>
      <c r="H4" s="153">
        <v>333.1</v>
      </c>
      <c r="I4" s="154">
        <f>LN(H4/H5)</f>
        <v>1.7076834988287777E-2</v>
      </c>
      <c r="J4" s="155" t="s">
        <v>3269</v>
      </c>
    </row>
    <row r="5" spans="2:10" ht="14.4">
      <c r="B5" s="132">
        <v>45470</v>
      </c>
      <c r="C5" s="153">
        <v>182.51</v>
      </c>
      <c r="D5" s="154">
        <f t="shared" ref="D5:D68" si="0">LN(C5/C6)</f>
        <v>2.2216364822235435E-2</v>
      </c>
      <c r="E5" s="134">
        <v>2.7471018075930775E-3</v>
      </c>
      <c r="G5" s="132">
        <v>45470</v>
      </c>
      <c r="H5" s="153">
        <v>327.45999999999998</v>
      </c>
      <c r="I5" s="154">
        <f t="shared" ref="I5:I68" si="1">LN(H5/H6)</f>
        <v>2.2317684556413539E-3</v>
      </c>
      <c r="J5" s="134">
        <v>-1.6931852296607763E-2</v>
      </c>
    </row>
    <row r="6" spans="2:10" ht="14.4">
      <c r="B6" s="132">
        <v>45469</v>
      </c>
      <c r="C6" s="153">
        <v>178.5</v>
      </c>
      <c r="D6" s="154">
        <f t="shared" si="0"/>
        <v>1.9231361927887592E-2</v>
      </c>
      <c r="E6" s="134">
        <v>-2.1971398827461464E-2</v>
      </c>
      <c r="G6" s="132">
        <v>45469</v>
      </c>
      <c r="H6" s="153">
        <v>326.73</v>
      </c>
      <c r="I6" s="154">
        <f t="shared" si="1"/>
        <v>-2.0485231813296197E-3</v>
      </c>
      <c r="J6" s="134">
        <v>-2.2292799120502416E-3</v>
      </c>
    </row>
    <row r="7" spans="2:10" ht="14.4">
      <c r="B7" s="132">
        <v>45468</v>
      </c>
      <c r="C7" s="153">
        <v>175.1</v>
      </c>
      <c r="D7" s="154">
        <f t="shared" si="0"/>
        <v>-2.2587069774859962E-2</v>
      </c>
      <c r="E7" s="134">
        <v>-1.9047619047619091E-2</v>
      </c>
      <c r="G7" s="132">
        <v>45468</v>
      </c>
      <c r="H7" s="153">
        <v>327.39999999999998</v>
      </c>
      <c r="I7" s="154">
        <f t="shared" si="1"/>
        <v>-7.9099895234914421E-3</v>
      </c>
      <c r="J7" s="134">
        <v>2.0506228384291614E-3</v>
      </c>
    </row>
    <row r="8" spans="2:10" ht="14.4">
      <c r="B8" s="132">
        <v>45467</v>
      </c>
      <c r="C8" s="153">
        <v>179.1</v>
      </c>
      <c r="D8" s="154">
        <f t="shared" si="0"/>
        <v>1.4283547118185153E-2</v>
      </c>
      <c r="E8" s="134">
        <v>2.2844089091947462E-2</v>
      </c>
      <c r="G8" s="132">
        <v>45467</v>
      </c>
      <c r="H8" s="153">
        <v>330</v>
      </c>
      <c r="I8" s="154">
        <f t="shared" si="1"/>
        <v>6.5669699699363645E-3</v>
      </c>
      <c r="J8" s="134">
        <v>7.9413561392791543E-3</v>
      </c>
    </row>
    <row r="9" spans="2:10" ht="14.4">
      <c r="B9" s="132">
        <v>45464</v>
      </c>
      <c r="C9" s="153">
        <v>176.56</v>
      </c>
      <c r="D9" s="154">
        <f t="shared" si="0"/>
        <v>1.4736725446562583E-3</v>
      </c>
      <c r="E9" s="134">
        <v>-1.4182021217197027E-2</v>
      </c>
      <c r="G9" s="132">
        <v>45464</v>
      </c>
      <c r="H9" s="153">
        <v>327.84</v>
      </c>
      <c r="I9" s="154">
        <f t="shared" si="1"/>
        <v>-3.9271250069196706E-3</v>
      </c>
      <c r="J9" s="134">
        <v>-6.545454545454632E-3</v>
      </c>
    </row>
    <row r="10" spans="2:10" ht="14.4">
      <c r="B10" s="132">
        <v>45463</v>
      </c>
      <c r="C10" s="153">
        <v>176.3</v>
      </c>
      <c r="D10" s="154">
        <f t="shared" si="0"/>
        <v>7.4582599701687258E-3</v>
      </c>
      <c r="E10" s="134">
        <v>-1.4725872224738978E-3</v>
      </c>
      <c r="G10" s="132">
        <v>45463</v>
      </c>
      <c r="H10" s="153">
        <v>329.13</v>
      </c>
      <c r="I10" s="154">
        <f t="shared" si="1"/>
        <v>1.2196950691431487E-2</v>
      </c>
      <c r="J10" s="134">
        <v>3.9348462664714479E-3</v>
      </c>
    </row>
    <row r="11" spans="2:10" ht="14.4">
      <c r="B11" s="132">
        <v>45461</v>
      </c>
      <c r="C11" s="153">
        <v>174.99</v>
      </c>
      <c r="D11" s="154">
        <f t="shared" si="0"/>
        <v>-1.9243335329520102E-2</v>
      </c>
      <c r="E11" s="134">
        <v>-7.4305161656267327E-3</v>
      </c>
      <c r="G11" s="132">
        <v>45461</v>
      </c>
      <c r="H11" s="153">
        <v>325.14</v>
      </c>
      <c r="I11" s="154">
        <f t="shared" si="1"/>
        <v>8.4628481736047402E-3</v>
      </c>
      <c r="J11" s="134">
        <v>-1.2122869382918622E-2</v>
      </c>
    </row>
    <row r="12" spans="2:10" ht="14.4">
      <c r="B12" s="132">
        <v>45460</v>
      </c>
      <c r="C12" s="153">
        <v>178.39</v>
      </c>
      <c r="D12" s="154">
        <f t="shared" si="0"/>
        <v>6.2981707374830482E-3</v>
      </c>
      <c r="E12" s="134">
        <v>1.9429681696096823E-2</v>
      </c>
      <c r="G12" s="132">
        <v>45460</v>
      </c>
      <c r="H12" s="153">
        <v>322.39999999999998</v>
      </c>
      <c r="I12" s="154">
        <f t="shared" si="1"/>
        <v>2.8887839058909185E-3</v>
      </c>
      <c r="J12" s="134">
        <v>-8.4271390785508604E-3</v>
      </c>
    </row>
    <row r="13" spans="2:10" ht="14.4">
      <c r="B13" s="132">
        <v>45457</v>
      </c>
      <c r="C13" s="153">
        <v>177.27</v>
      </c>
      <c r="D13" s="154">
        <f t="shared" si="0"/>
        <v>-1.9164203572489814E-2</v>
      </c>
      <c r="E13" s="134">
        <v>-6.2783788328940604E-3</v>
      </c>
      <c r="G13" s="132">
        <v>45457</v>
      </c>
      <c r="H13" s="153">
        <v>321.47000000000003</v>
      </c>
      <c r="I13" s="154">
        <f t="shared" si="1"/>
        <v>-1.5096839834017255E-2</v>
      </c>
      <c r="J13" s="134">
        <v>-2.8846153846152633E-3</v>
      </c>
    </row>
    <row r="14" spans="2:10" ht="14.4">
      <c r="B14" s="132">
        <v>45456</v>
      </c>
      <c r="C14" s="153">
        <v>180.7</v>
      </c>
      <c r="D14" s="154">
        <f t="shared" si="0"/>
        <v>-1.0843048690409635E-2</v>
      </c>
      <c r="E14" s="134">
        <v>1.9349015625881316E-2</v>
      </c>
      <c r="G14" s="132">
        <v>45456</v>
      </c>
      <c r="H14" s="153">
        <v>326.36</v>
      </c>
      <c r="I14" s="154">
        <f t="shared" si="1"/>
        <v>-7.2356785788586474E-3</v>
      </c>
      <c r="J14" s="134">
        <v>1.5211372756400277E-2</v>
      </c>
    </row>
    <row r="15" spans="2:10" ht="14.4">
      <c r="B15" s="132">
        <v>45455</v>
      </c>
      <c r="C15" s="153">
        <v>182.67</v>
      </c>
      <c r="D15" s="154">
        <f t="shared" si="0"/>
        <v>-1.5373635758897525E-2</v>
      </c>
      <c r="E15" s="134">
        <v>1.0902047592695085E-2</v>
      </c>
      <c r="G15" s="132">
        <v>45455</v>
      </c>
      <c r="H15" s="153">
        <v>328.73</v>
      </c>
      <c r="I15" s="154">
        <f t="shared" si="1"/>
        <v>4.3290110895856998E-3</v>
      </c>
      <c r="J15" s="134">
        <v>7.2619193528618009E-3</v>
      </c>
    </row>
    <row r="16" spans="2:10" ht="14.4">
      <c r="B16" s="132">
        <v>45454</v>
      </c>
      <c r="C16" s="153">
        <v>185.5</v>
      </c>
      <c r="D16" s="154">
        <f t="shared" si="0"/>
        <v>-2.4600569698318878E-2</v>
      </c>
      <c r="E16" s="134">
        <v>1.5492418021568977E-2</v>
      </c>
      <c r="G16" s="132">
        <v>45454</v>
      </c>
      <c r="H16" s="153">
        <v>327.31</v>
      </c>
      <c r="I16" s="154">
        <f t="shared" si="1"/>
        <v>-7.0024033310267762E-3</v>
      </c>
      <c r="J16" s="134">
        <v>-4.3196544276458138E-3</v>
      </c>
    </row>
    <row r="17" spans="2:10" ht="14.4">
      <c r="B17" s="132">
        <v>45453</v>
      </c>
      <c r="C17" s="153">
        <v>190.12</v>
      </c>
      <c r="D17" s="154">
        <f t="shared" si="0"/>
        <v>-6.3098119666300659E-4</v>
      </c>
      <c r="E17" s="134">
        <v>2.4905660377358529E-2</v>
      </c>
      <c r="G17" s="132">
        <v>45453</v>
      </c>
      <c r="H17" s="153">
        <v>329.61</v>
      </c>
      <c r="I17" s="154">
        <f t="shared" si="1"/>
        <v>2.0347740677764139E-3</v>
      </c>
      <c r="J17" s="134">
        <v>7.0269774831199783E-3</v>
      </c>
    </row>
    <row r="18" spans="2:10" ht="14.4">
      <c r="B18" s="132">
        <v>45450</v>
      </c>
      <c r="C18" s="153">
        <v>190.24</v>
      </c>
      <c r="D18" s="154">
        <f t="shared" si="0"/>
        <v>-6.1835338252885595E-3</v>
      </c>
      <c r="E18" s="134">
        <v>6.3118030717435047E-4</v>
      </c>
      <c r="G18" s="132">
        <v>45450</v>
      </c>
      <c r="H18" s="153">
        <v>328.94</v>
      </c>
      <c r="I18" s="154">
        <f t="shared" si="1"/>
        <v>1.9779992146615965E-3</v>
      </c>
      <c r="J18" s="134">
        <v>-2.0327053184066024E-3</v>
      </c>
    </row>
    <row r="19" spans="2:10" ht="14.4">
      <c r="B19" s="132">
        <v>45449</v>
      </c>
      <c r="C19" s="153">
        <v>191.42</v>
      </c>
      <c r="D19" s="154">
        <f t="shared" si="0"/>
        <v>8.2356800899491423E-3</v>
      </c>
      <c r="E19" s="134">
        <v>6.2026913372581483E-3</v>
      </c>
      <c r="G19" s="132">
        <v>45449</v>
      </c>
      <c r="H19" s="153">
        <v>328.29</v>
      </c>
      <c r="I19" s="154">
        <f t="shared" si="1"/>
        <v>-3.5272332613674696E-3</v>
      </c>
      <c r="J19" s="134">
        <v>-1.9760442633914854E-3</v>
      </c>
    </row>
    <row r="20" spans="2:10" ht="14.4">
      <c r="B20" s="132">
        <v>45448</v>
      </c>
      <c r="C20" s="153">
        <v>189.85</v>
      </c>
      <c r="D20" s="154">
        <f t="shared" si="0"/>
        <v>6.499877562072591E-3</v>
      </c>
      <c r="E20" s="134">
        <v>-8.2018597847663965E-3</v>
      </c>
      <c r="G20" s="132">
        <v>45448</v>
      </c>
      <c r="H20" s="153">
        <v>329.45</v>
      </c>
      <c r="I20" s="154">
        <f t="shared" si="1"/>
        <v>5.7228246657443794E-3</v>
      </c>
      <c r="J20" s="134">
        <v>3.5334612689998934E-3</v>
      </c>
    </row>
    <row r="21" spans="2:10" ht="14.4">
      <c r="B21" s="132">
        <v>45447</v>
      </c>
      <c r="C21" s="153">
        <v>188.62</v>
      </c>
      <c r="D21" s="154">
        <f t="shared" si="0"/>
        <v>2.1705613796539024E-2</v>
      </c>
      <c r="E21" s="134">
        <v>-6.4787990518829774E-3</v>
      </c>
      <c r="G21" s="132">
        <v>45447</v>
      </c>
      <c r="H21" s="153">
        <v>327.57</v>
      </c>
      <c r="I21" s="154">
        <f t="shared" si="1"/>
        <v>-1.1503624953189556E-2</v>
      </c>
      <c r="J21" s="134">
        <v>-5.7064804977993155E-3</v>
      </c>
    </row>
    <row r="22" spans="2:10" ht="14.4">
      <c r="B22" s="132">
        <v>45446</v>
      </c>
      <c r="C22" s="153">
        <v>184.57</v>
      </c>
      <c r="D22" s="154">
        <f t="shared" si="0"/>
        <v>3.8438660039964379E-2</v>
      </c>
      <c r="E22" s="134">
        <v>-2.147174212702796E-2</v>
      </c>
      <c r="G22" s="132">
        <v>45446</v>
      </c>
      <c r="H22" s="153">
        <v>331.36</v>
      </c>
      <c r="I22" s="154">
        <f t="shared" si="1"/>
        <v>-2.1377777154631111E-2</v>
      </c>
      <c r="J22" s="134">
        <v>1.1570046097017395E-2</v>
      </c>
    </row>
    <row r="23" spans="2:10" ht="14.4">
      <c r="B23" s="132">
        <v>45443</v>
      </c>
      <c r="C23" s="153">
        <v>177.61</v>
      </c>
      <c r="D23" s="154">
        <f t="shared" si="0"/>
        <v>2.7744672631456226E-2</v>
      </c>
      <c r="E23" s="134">
        <v>-3.7709270195589673E-2</v>
      </c>
      <c r="G23" s="132">
        <v>45443</v>
      </c>
      <c r="H23" s="153">
        <v>338.52</v>
      </c>
      <c r="I23" s="154">
        <f t="shared" si="1"/>
        <v>-2.1541239130733946E-3</v>
      </c>
      <c r="J23" s="134">
        <v>2.1607918879768206E-2</v>
      </c>
    </row>
    <row r="24" spans="2:10" ht="14.4">
      <c r="B24" s="132">
        <v>45442</v>
      </c>
      <c r="C24" s="153">
        <v>172.75</v>
      </c>
      <c r="D24" s="154">
        <f t="shared" si="0"/>
        <v>6.387942744078264E-3</v>
      </c>
      <c r="E24" s="134">
        <v>-2.7363324137154477E-2</v>
      </c>
      <c r="G24" s="132">
        <v>45442</v>
      </c>
      <c r="H24" s="153">
        <v>339.25</v>
      </c>
      <c r="I24" s="154">
        <f t="shared" si="1"/>
        <v>3.3660123903198683E-3</v>
      </c>
      <c r="J24" s="134">
        <v>2.1564457048328656E-3</v>
      </c>
    </row>
    <row r="25" spans="2:10" ht="14.4">
      <c r="B25" s="132">
        <v>45441</v>
      </c>
      <c r="C25" s="153">
        <v>171.65</v>
      </c>
      <c r="D25" s="154">
        <f t="shared" si="0"/>
        <v>-1.9785492418993612E-2</v>
      </c>
      <c r="E25" s="134">
        <v>-6.3675832127351173E-3</v>
      </c>
      <c r="G25" s="132">
        <v>45441</v>
      </c>
      <c r="H25" s="153">
        <v>338.11</v>
      </c>
      <c r="I25" s="154">
        <f t="shared" si="1"/>
        <v>-2.4424948470447145E-2</v>
      </c>
      <c r="J25" s="134">
        <v>-3.3603537214442758E-3</v>
      </c>
    </row>
    <row r="26" spans="2:10" ht="14.4">
      <c r="B26" s="132">
        <v>45440</v>
      </c>
      <c r="C26" s="153">
        <v>175.08</v>
      </c>
      <c r="D26" s="154">
        <f t="shared" si="0"/>
        <v>3.2036640672857427E-3</v>
      </c>
      <c r="E26" s="134">
        <v>1.9982522575007211E-2</v>
      </c>
      <c r="G26" s="132">
        <v>45440</v>
      </c>
      <c r="H26" s="153">
        <v>346.47</v>
      </c>
      <c r="I26" s="154">
        <f t="shared" si="1"/>
        <v>-6.9891133976225529E-3</v>
      </c>
      <c r="J26" s="134">
        <v>2.4725680991393384E-2</v>
      </c>
    </row>
    <row r="27" spans="2:10" ht="14.4">
      <c r="B27" s="132">
        <v>45436</v>
      </c>
      <c r="C27" s="153">
        <v>174.52</v>
      </c>
      <c r="D27" s="154">
        <f t="shared" si="0"/>
        <v>1.3324685938600797E-2</v>
      </c>
      <c r="E27" s="134">
        <v>-3.1985378112863172E-3</v>
      </c>
      <c r="G27" s="132">
        <v>45436</v>
      </c>
      <c r="H27" s="153">
        <v>348.9</v>
      </c>
      <c r="I27" s="154">
        <f t="shared" si="1"/>
        <v>-5.1458089534040605E-3</v>
      </c>
      <c r="J27" s="134">
        <v>7.0135942505842319E-3</v>
      </c>
    </row>
    <row r="28" spans="2:10" ht="14.4">
      <c r="B28" s="132">
        <v>45435</v>
      </c>
      <c r="C28" s="153">
        <v>172.21</v>
      </c>
      <c r="D28" s="154">
        <f t="shared" si="0"/>
        <v>-7.8536255797368379E-2</v>
      </c>
      <c r="E28" s="134">
        <v>-1.3236305294522133E-2</v>
      </c>
      <c r="G28" s="132">
        <v>45435</v>
      </c>
      <c r="H28" s="153">
        <v>350.7</v>
      </c>
      <c r="I28" s="154">
        <f t="shared" si="1"/>
        <v>-1.4831020175707171E-2</v>
      </c>
      <c r="J28" s="134">
        <v>5.1590713671538779E-3</v>
      </c>
    </row>
    <row r="29" spans="2:10" ht="14.4">
      <c r="B29" s="132">
        <v>45434</v>
      </c>
      <c r="C29" s="153">
        <v>186.28</v>
      </c>
      <c r="D29" s="154">
        <f t="shared" si="0"/>
        <v>8.0849898715774429E-3</v>
      </c>
      <c r="E29" s="134">
        <v>8.1702572440624843E-2</v>
      </c>
      <c r="G29" s="132">
        <v>45434</v>
      </c>
      <c r="H29" s="153">
        <v>355.94</v>
      </c>
      <c r="I29" s="154">
        <f t="shared" si="1"/>
        <v>-8.7551782315492353E-3</v>
      </c>
      <c r="J29" s="134">
        <v>1.4941545480467555E-2</v>
      </c>
    </row>
    <row r="30" spans="2:10" ht="14.4">
      <c r="B30" s="132">
        <v>45433</v>
      </c>
      <c r="C30" s="153">
        <v>184.78</v>
      </c>
      <c r="D30" s="154">
        <f t="shared" si="0"/>
        <v>-9.8549493027812757E-3</v>
      </c>
      <c r="E30" s="134">
        <v>-8.0523942452221942E-3</v>
      </c>
      <c r="G30" s="132">
        <v>45433</v>
      </c>
      <c r="H30" s="153">
        <v>359.07</v>
      </c>
      <c r="I30" s="154">
        <f t="shared" si="1"/>
        <v>-1.0196536210908477E-2</v>
      </c>
      <c r="J30" s="134">
        <v>8.7936169017250876E-3</v>
      </c>
    </row>
    <row r="31" spans="2:10" ht="14.4">
      <c r="B31" s="132">
        <v>45432</v>
      </c>
      <c r="C31" s="153">
        <v>186.61</v>
      </c>
      <c r="D31" s="154">
        <f t="shared" si="0"/>
        <v>8.9353592669173566E-3</v>
      </c>
      <c r="E31" s="134">
        <v>9.9036692282714611E-3</v>
      </c>
      <c r="G31" s="132">
        <v>45432</v>
      </c>
      <c r="H31" s="153">
        <v>362.75</v>
      </c>
      <c r="I31" s="154">
        <f t="shared" si="1"/>
        <v>1.8025021406370263E-2</v>
      </c>
      <c r="J31" s="134">
        <v>1.0248698025454583E-2</v>
      </c>
    </row>
    <row r="32" spans="2:10" ht="14.4">
      <c r="B32" s="132">
        <v>45429</v>
      </c>
      <c r="C32" s="153">
        <v>184.95</v>
      </c>
      <c r="D32" s="154">
        <f t="shared" si="0"/>
        <v>1.0817968563937207E-2</v>
      </c>
      <c r="E32" s="134">
        <v>-8.8955575799797293E-3</v>
      </c>
      <c r="G32" s="132">
        <v>45429</v>
      </c>
      <c r="H32" s="153">
        <v>356.27</v>
      </c>
      <c r="I32" s="154">
        <f t="shared" si="1"/>
        <v>1.5700686038330781E-2</v>
      </c>
      <c r="J32" s="134">
        <v>-1.7863542384562447E-2</v>
      </c>
    </row>
    <row r="33" spans="2:10" ht="14.4">
      <c r="B33" s="132">
        <v>45428</v>
      </c>
      <c r="C33" s="153">
        <v>182.96</v>
      </c>
      <c r="D33" s="154">
        <f t="shared" si="0"/>
        <v>3.3174315911863379E-2</v>
      </c>
      <c r="E33" s="134">
        <v>-1.0759664774263156E-2</v>
      </c>
      <c r="G33" s="132">
        <v>45428</v>
      </c>
      <c r="H33" s="153">
        <v>350.72</v>
      </c>
      <c r="I33" s="154">
        <f t="shared" si="1"/>
        <v>-2.622695206928842E-2</v>
      </c>
      <c r="J33" s="134">
        <v>-1.5578072809947385E-2</v>
      </c>
    </row>
    <row r="34" spans="2:10" ht="14.4">
      <c r="B34" s="132">
        <v>45427</v>
      </c>
      <c r="C34" s="153">
        <v>176.99</v>
      </c>
      <c r="D34" s="154">
        <f t="shared" si="0"/>
        <v>-2.1076950740416479E-2</v>
      </c>
      <c r="E34" s="134">
        <v>-3.2630083078268424E-2</v>
      </c>
      <c r="G34" s="132">
        <v>45427</v>
      </c>
      <c r="H34" s="153">
        <v>360.04</v>
      </c>
      <c r="I34" s="154">
        <f t="shared" si="1"/>
        <v>5.1794830502912637E-3</v>
      </c>
      <c r="J34" s="134">
        <v>2.6573905109489093E-2</v>
      </c>
    </row>
    <row r="35" spans="2:10" ht="14.4">
      <c r="B35" s="132">
        <v>45426</v>
      </c>
      <c r="C35" s="153">
        <v>180.76</v>
      </c>
      <c r="D35" s="154">
        <f t="shared" si="0"/>
        <v>1.2917774283014834E-2</v>
      </c>
      <c r="E35" s="134">
        <v>2.1300638454149867E-2</v>
      </c>
      <c r="G35" s="132">
        <v>45426</v>
      </c>
      <c r="H35" s="153">
        <v>358.18</v>
      </c>
      <c r="I35" s="154">
        <f t="shared" si="1"/>
        <v>4.1966320719146596E-3</v>
      </c>
      <c r="J35" s="134">
        <v>-5.1660926563715792E-3</v>
      </c>
    </row>
    <row r="36" spans="2:10" ht="14.4">
      <c r="B36" s="132">
        <v>45425</v>
      </c>
      <c r="C36" s="153">
        <v>178.44</v>
      </c>
      <c r="D36" s="154">
        <f t="shared" si="0"/>
        <v>-3.9221179939671099E-4</v>
      </c>
      <c r="E36" s="134">
        <v>-1.2834697942022522E-2</v>
      </c>
      <c r="G36" s="132">
        <v>45425</v>
      </c>
      <c r="H36" s="153">
        <v>356.68</v>
      </c>
      <c r="I36" s="154">
        <f t="shared" si="1"/>
        <v>5.3129561213532588E-3</v>
      </c>
      <c r="J36" s="134">
        <v>-4.187838516946818E-3</v>
      </c>
    </row>
    <row r="37" spans="2:10" ht="14.4">
      <c r="B37" s="132">
        <v>45422</v>
      </c>
      <c r="C37" s="153">
        <v>178.51</v>
      </c>
      <c r="D37" s="154">
        <f t="shared" si="0"/>
        <v>-1.5232671675323372E-2</v>
      </c>
      <c r="E37" s="134">
        <v>3.9228872450114416E-4</v>
      </c>
      <c r="G37" s="132">
        <v>45422</v>
      </c>
      <c r="H37" s="153">
        <v>354.79</v>
      </c>
      <c r="I37" s="154">
        <f t="shared" si="1"/>
        <v>8.5200849411469198E-3</v>
      </c>
      <c r="J37" s="134">
        <v>-5.298867332062307E-3</v>
      </c>
    </row>
    <row r="38" spans="2:10" ht="14.4">
      <c r="B38" s="132">
        <v>45421</v>
      </c>
      <c r="C38" s="153">
        <v>181.25</v>
      </c>
      <c r="D38" s="154">
        <f t="shared" si="0"/>
        <v>4.9778863852362977E-3</v>
      </c>
      <c r="E38" s="134">
        <v>1.5349280152372469E-2</v>
      </c>
      <c r="G38" s="132">
        <v>45421</v>
      </c>
      <c r="H38" s="153">
        <v>351.78</v>
      </c>
      <c r="I38" s="154">
        <f t="shared" si="1"/>
        <v>2.0911889750465276E-2</v>
      </c>
      <c r="J38" s="134">
        <v>-8.4838918797036644E-3</v>
      </c>
    </row>
    <row r="39" spans="2:10" ht="14.4">
      <c r="B39" s="132">
        <v>45420</v>
      </c>
      <c r="C39" s="153">
        <v>180.35</v>
      </c>
      <c r="D39" s="154">
        <f t="shared" si="0"/>
        <v>2.038943652958369E-2</v>
      </c>
      <c r="E39" s="134">
        <v>-4.9655172413793913E-3</v>
      </c>
      <c r="G39" s="132">
        <v>45420</v>
      </c>
      <c r="H39" s="153">
        <v>344.5</v>
      </c>
      <c r="I39" s="154">
        <f t="shared" si="1"/>
        <v>-1.4503265776465246E-3</v>
      </c>
      <c r="J39" s="134">
        <v>-2.0694752402069416E-2</v>
      </c>
    </row>
    <row r="40" spans="2:10" ht="14.4">
      <c r="B40" s="132">
        <v>45419</v>
      </c>
      <c r="C40" s="153">
        <v>176.71</v>
      </c>
      <c r="D40" s="154">
        <f t="shared" si="0"/>
        <v>-9.2379409849362489E-3</v>
      </c>
      <c r="E40" s="134">
        <v>-2.0182977543665048E-2</v>
      </c>
      <c r="G40" s="132">
        <v>45419</v>
      </c>
      <c r="H40" s="153">
        <v>345</v>
      </c>
      <c r="I40" s="154">
        <f t="shared" si="1"/>
        <v>8.4413250478007594E-3</v>
      </c>
      <c r="J40" s="134">
        <v>1.4513788098693414E-3</v>
      </c>
    </row>
    <row r="41" spans="2:10" ht="14.4">
      <c r="B41" s="132">
        <v>45418</v>
      </c>
      <c r="C41" s="153">
        <v>178.35</v>
      </c>
      <c r="D41" s="154">
        <f t="shared" si="0"/>
        <v>-8.0415913333029918E-3</v>
      </c>
      <c r="E41" s="134">
        <v>9.2807424593965848E-3</v>
      </c>
      <c r="G41" s="132">
        <v>45418</v>
      </c>
      <c r="H41" s="153">
        <v>342.1</v>
      </c>
      <c r="I41" s="154">
        <f t="shared" si="1"/>
        <v>1.5762276693085671E-2</v>
      </c>
      <c r="J41" s="134">
        <v>-8.405797101449175E-3</v>
      </c>
    </row>
    <row r="42" spans="2:10" ht="14.4">
      <c r="B42" s="132">
        <v>45415</v>
      </c>
      <c r="C42" s="153">
        <v>179.79</v>
      </c>
      <c r="D42" s="154">
        <f t="shared" si="0"/>
        <v>5.2420374331768917E-3</v>
      </c>
      <c r="E42" s="134">
        <v>8.0740117746005424E-3</v>
      </c>
      <c r="G42" s="132">
        <v>45415</v>
      </c>
      <c r="H42" s="153">
        <v>336.75</v>
      </c>
      <c r="I42" s="154">
        <f t="shared" si="1"/>
        <v>3.8977124279660491E-3</v>
      </c>
      <c r="J42" s="134">
        <v>-1.5638702133879079E-2</v>
      </c>
    </row>
    <row r="43" spans="2:10" ht="14.4">
      <c r="B43" s="132">
        <v>45414</v>
      </c>
      <c r="C43" s="153">
        <v>178.85</v>
      </c>
      <c r="D43" s="154">
        <f t="shared" si="0"/>
        <v>4.219746245441687E-2</v>
      </c>
      <c r="E43" s="134">
        <v>-5.2283219311418661E-3</v>
      </c>
      <c r="G43" s="132">
        <v>45414</v>
      </c>
      <c r="H43" s="153">
        <v>335.44</v>
      </c>
      <c r="I43" s="154">
        <f t="shared" si="1"/>
        <v>1.3113269481726196E-2</v>
      </c>
      <c r="J43" s="134">
        <v>-3.8901262063845143E-3</v>
      </c>
    </row>
    <row r="44" spans="2:10" ht="14.4">
      <c r="B44" s="132">
        <v>45413</v>
      </c>
      <c r="C44" s="153">
        <v>171.46</v>
      </c>
      <c r="D44" s="154">
        <f t="shared" si="0"/>
        <v>2.1338858602622784E-2</v>
      </c>
      <c r="E44" s="134">
        <v>-4.1319541515236202E-2</v>
      </c>
      <c r="G44" s="132">
        <v>45413</v>
      </c>
      <c r="H44" s="153">
        <v>331.07</v>
      </c>
      <c r="I44" s="154">
        <f t="shared" si="1"/>
        <v>-1.0516291857627553E-2</v>
      </c>
      <c r="J44" s="134">
        <v>-1.3027665156212787E-2</v>
      </c>
    </row>
    <row r="45" spans="2:10" ht="14.4">
      <c r="B45" s="132">
        <v>45412</v>
      </c>
      <c r="C45" s="153">
        <v>167.84</v>
      </c>
      <c r="D45" s="154">
        <f t="shared" si="0"/>
        <v>-3.3108816190249572E-2</v>
      </c>
      <c r="E45" s="134">
        <v>-2.1112795987402344E-2</v>
      </c>
      <c r="G45" s="132">
        <v>45412</v>
      </c>
      <c r="H45" s="153">
        <v>334.57</v>
      </c>
      <c r="I45" s="154">
        <f t="shared" si="1"/>
        <v>-4.4515437346093222E-2</v>
      </c>
      <c r="J45" s="134">
        <v>1.0571782402513108E-2</v>
      </c>
    </row>
    <row r="46" spans="2:10" ht="14.4">
      <c r="B46" s="132">
        <v>45411</v>
      </c>
      <c r="C46" s="153">
        <v>173.49</v>
      </c>
      <c r="D46" s="154">
        <f t="shared" si="0"/>
        <v>3.6809650116324762E-2</v>
      </c>
      <c r="E46" s="134">
        <v>3.3663012392755043E-2</v>
      </c>
      <c r="G46" s="132">
        <v>45411</v>
      </c>
      <c r="H46" s="153">
        <v>349.8</v>
      </c>
      <c r="I46" s="154">
        <f t="shared" si="1"/>
        <v>1.8523856935435845E-2</v>
      </c>
      <c r="J46" s="134">
        <v>4.5521116657201821E-2</v>
      </c>
    </row>
    <row r="47" spans="2:10" ht="14.4">
      <c r="B47" s="132">
        <v>45408</v>
      </c>
      <c r="C47" s="153">
        <v>167.22</v>
      </c>
      <c r="D47" s="154">
        <f t="shared" si="0"/>
        <v>2.4548705559477245E-3</v>
      </c>
      <c r="E47" s="134">
        <v>-3.6140411551098151E-2</v>
      </c>
      <c r="G47" s="132">
        <v>45408</v>
      </c>
      <c r="H47" s="153">
        <v>343.38</v>
      </c>
      <c r="I47" s="154">
        <f t="shared" si="1"/>
        <v>1.5791810166047162E-2</v>
      </c>
      <c r="J47" s="134">
        <v>-1.8353344768439195E-2</v>
      </c>
    </row>
    <row r="48" spans="2:10" ht="14.4">
      <c r="B48" s="132">
        <v>45407</v>
      </c>
      <c r="C48" s="153">
        <v>166.81</v>
      </c>
      <c r="D48" s="154">
        <f t="shared" si="0"/>
        <v>1.4978838972765489E-2</v>
      </c>
      <c r="E48" s="134">
        <v>-2.4518598253797652E-3</v>
      </c>
      <c r="G48" s="132">
        <v>45407</v>
      </c>
      <c r="H48" s="153">
        <v>338</v>
      </c>
      <c r="I48" s="154">
        <f t="shared" si="1"/>
        <v>-7.2788420609713037E-2</v>
      </c>
      <c r="J48" s="134">
        <v>-1.5667773312365352E-2</v>
      </c>
    </row>
    <row r="49" spans="2:10" ht="14.4">
      <c r="B49" s="132">
        <v>45406</v>
      </c>
      <c r="C49" s="153">
        <v>164.33</v>
      </c>
      <c r="D49" s="154">
        <f t="shared" si="0"/>
        <v>-2.9086635682669892E-2</v>
      </c>
      <c r="E49" s="134">
        <v>-1.4867214195791512E-2</v>
      </c>
      <c r="G49" s="132">
        <v>45406</v>
      </c>
      <c r="H49" s="153">
        <v>363.52</v>
      </c>
      <c r="I49" s="154">
        <f t="shared" si="1"/>
        <v>7.4301364233942833E-4</v>
      </c>
      <c r="J49" s="134">
        <v>7.5502958579881652E-2</v>
      </c>
    </row>
    <row r="50" spans="2:10" ht="14.4">
      <c r="B50" s="132">
        <v>45405</v>
      </c>
      <c r="C50" s="153">
        <v>169.18</v>
      </c>
      <c r="D50" s="154">
        <f t="shared" si="0"/>
        <v>-7.6547509144931315E-3</v>
      </c>
      <c r="E50" s="134">
        <v>2.951378324103926E-2</v>
      </c>
      <c r="G50" s="132">
        <v>45405</v>
      </c>
      <c r="H50" s="153">
        <v>363.25</v>
      </c>
      <c r="I50" s="154">
        <f t="shared" si="1"/>
        <v>1.5648295336207738E-2</v>
      </c>
      <c r="J50" s="134">
        <v>-7.4273767605625984E-4</v>
      </c>
    </row>
    <row r="51" spans="2:10" ht="14.4">
      <c r="B51" s="132">
        <v>45404</v>
      </c>
      <c r="C51" s="153">
        <v>170.48</v>
      </c>
      <c r="D51" s="154">
        <f t="shared" si="0"/>
        <v>3.8789352191442136E-3</v>
      </c>
      <c r="E51" s="134">
        <v>7.6841234188438357E-3</v>
      </c>
      <c r="G51" s="132">
        <v>45404</v>
      </c>
      <c r="H51" s="153">
        <v>357.61</v>
      </c>
      <c r="I51" s="154">
        <f t="shared" si="1"/>
        <v>8.2834230498513087E-3</v>
      </c>
      <c r="J51" s="134">
        <v>-1.5526496902959375E-2</v>
      </c>
    </row>
    <row r="52" spans="2:10" ht="14.4">
      <c r="B52" s="132">
        <v>45401</v>
      </c>
      <c r="C52" s="153">
        <v>169.82</v>
      </c>
      <c r="D52" s="154">
        <f t="shared" si="0"/>
        <v>-2.4114112552617089E-3</v>
      </c>
      <c r="E52" s="134">
        <v>-3.871421867667757E-3</v>
      </c>
      <c r="G52" s="132">
        <v>45401</v>
      </c>
      <c r="H52" s="153">
        <v>354.66</v>
      </c>
      <c r="I52" s="154">
        <f t="shared" si="1"/>
        <v>-9.1778524914854394E-3</v>
      </c>
      <c r="J52" s="134">
        <v>-8.2492100332763885E-3</v>
      </c>
    </row>
    <row r="53" spans="2:10" ht="14.4">
      <c r="B53" s="132">
        <v>45400</v>
      </c>
      <c r="C53" s="153">
        <v>170.23</v>
      </c>
      <c r="D53" s="154">
        <f t="shared" si="0"/>
        <v>1.1749500659732577E-4</v>
      </c>
      <c r="E53" s="134">
        <v>2.4143210458131836E-3</v>
      </c>
      <c r="G53" s="132">
        <v>45400</v>
      </c>
      <c r="H53" s="153">
        <v>357.93</v>
      </c>
      <c r="I53" s="154">
        <f t="shared" si="1"/>
        <v>-1.0890053432260124E-3</v>
      </c>
      <c r="J53" s="134">
        <v>9.2200981221450817E-3</v>
      </c>
    </row>
    <row r="54" spans="2:10" ht="14.4">
      <c r="B54" s="132">
        <v>45399</v>
      </c>
      <c r="C54" s="153">
        <v>170.21</v>
      </c>
      <c r="D54" s="154">
        <f t="shared" si="0"/>
        <v>-1.9955400447729927E-3</v>
      </c>
      <c r="E54" s="134">
        <v>-1.1748810432932189E-4</v>
      </c>
      <c r="G54" s="132">
        <v>45399</v>
      </c>
      <c r="H54" s="153">
        <v>358.32</v>
      </c>
      <c r="I54" s="154">
        <f t="shared" si="1"/>
        <v>-4.3442006498734453E-3</v>
      </c>
      <c r="J54" s="134">
        <v>1.089598524851132E-3</v>
      </c>
    </row>
    <row r="55" spans="2:10" ht="14.4">
      <c r="B55" s="132">
        <v>45398</v>
      </c>
      <c r="C55" s="153">
        <v>170.55</v>
      </c>
      <c r="D55" s="154">
        <f t="shared" si="0"/>
        <v>1.6136532422731387E-2</v>
      </c>
      <c r="E55" s="134">
        <v>1.997532459902418E-3</v>
      </c>
      <c r="G55" s="132">
        <v>45398</v>
      </c>
      <c r="H55" s="153">
        <v>359.88</v>
      </c>
      <c r="I55" s="154">
        <f t="shared" si="1"/>
        <v>-1.1135941768570003E-2</v>
      </c>
      <c r="J55" s="134">
        <v>4.3536503683858641E-3</v>
      </c>
    </row>
    <row r="56" spans="2:10" ht="14.4">
      <c r="B56" s="132">
        <v>45397</v>
      </c>
      <c r="C56" s="153">
        <v>167.82</v>
      </c>
      <c r="D56" s="154">
        <f t="shared" si="0"/>
        <v>-1.025589212972442E-2</v>
      </c>
      <c r="E56" s="134">
        <v>-1.6007036059806579E-2</v>
      </c>
      <c r="G56" s="132">
        <v>45397</v>
      </c>
      <c r="H56" s="153">
        <v>363.91</v>
      </c>
      <c r="I56" s="154">
        <f t="shared" si="1"/>
        <v>-4.7153087888032229E-3</v>
      </c>
      <c r="J56" s="134">
        <v>1.1198177170167911E-2</v>
      </c>
    </row>
    <row r="57" spans="2:10" ht="14.4">
      <c r="B57" s="132">
        <v>45394</v>
      </c>
      <c r="C57" s="153">
        <v>169.55</v>
      </c>
      <c r="D57" s="154">
        <f t="shared" si="0"/>
        <v>-2.2222488656456034E-2</v>
      </c>
      <c r="E57" s="134">
        <v>1.0308664044810012E-2</v>
      </c>
      <c r="G57" s="132">
        <v>45394</v>
      </c>
      <c r="H57" s="153">
        <v>365.63</v>
      </c>
      <c r="I57" s="154">
        <f t="shared" si="1"/>
        <v>-1.7218196280689546E-2</v>
      </c>
      <c r="J57" s="134">
        <v>4.7264433513780624E-3</v>
      </c>
    </row>
    <row r="58" spans="2:10" ht="14.4">
      <c r="B58" s="132">
        <v>45393</v>
      </c>
      <c r="C58" s="153">
        <v>173.36</v>
      </c>
      <c r="D58" s="154">
        <f t="shared" si="0"/>
        <v>-7.2990927236500662E-3</v>
      </c>
      <c r="E58" s="134">
        <v>2.2471247419640239E-2</v>
      </c>
      <c r="G58" s="132">
        <v>45393</v>
      </c>
      <c r="H58" s="153">
        <v>371.98</v>
      </c>
      <c r="I58" s="154">
        <f t="shared" si="1"/>
        <v>-2.4191922703826419E-4</v>
      </c>
      <c r="J58" s="134">
        <v>1.7367283866203564E-2</v>
      </c>
    </row>
    <row r="59" spans="2:10" ht="14.4">
      <c r="B59" s="132">
        <v>45392</v>
      </c>
      <c r="C59" s="153">
        <v>174.63</v>
      </c>
      <c r="D59" s="154">
        <f t="shared" si="0"/>
        <v>-1.9788030501747812E-2</v>
      </c>
      <c r="E59" s="134">
        <v>7.3257960313797277E-3</v>
      </c>
      <c r="G59" s="132">
        <v>45392</v>
      </c>
      <c r="H59" s="153">
        <v>372.07</v>
      </c>
      <c r="I59" s="154">
        <f t="shared" si="1"/>
        <v>4.5700768299479364E-4</v>
      </c>
      <c r="J59" s="134">
        <v>2.4194849185432687E-4</v>
      </c>
    </row>
    <row r="60" spans="2:10" ht="14.4">
      <c r="B60" s="132">
        <v>45391</v>
      </c>
      <c r="C60" s="153">
        <v>178.12</v>
      </c>
      <c r="D60" s="154">
        <f t="shared" si="0"/>
        <v>-1.9128697134763194E-2</v>
      </c>
      <c r="E60" s="134">
        <v>1.9985111378342912E-2</v>
      </c>
      <c r="G60" s="132">
        <v>45391</v>
      </c>
      <c r="H60" s="153">
        <v>371.9</v>
      </c>
      <c r="I60" s="154">
        <f t="shared" si="1"/>
        <v>-4.2126791307800582E-3</v>
      </c>
      <c r="J60" s="134">
        <v>-4.5690327088987459E-4</v>
      </c>
    </row>
    <row r="61" spans="2:10" ht="14.4">
      <c r="B61" s="132">
        <v>45390</v>
      </c>
      <c r="C61" s="153">
        <v>181.56</v>
      </c>
      <c r="D61" s="154">
        <f t="shared" si="0"/>
        <v>-8.6647100913211147E-3</v>
      </c>
      <c r="E61" s="134">
        <v>1.9312822816079045E-2</v>
      </c>
      <c r="G61" s="132">
        <v>45390</v>
      </c>
      <c r="H61" s="153">
        <v>373.47</v>
      </c>
      <c r="I61" s="154">
        <f t="shared" si="1"/>
        <v>-1.548976863304892E-2</v>
      </c>
      <c r="J61" s="134">
        <v>4.2215649368111396E-3</v>
      </c>
    </row>
    <row r="62" spans="2:10" ht="14.4">
      <c r="B62" s="132">
        <v>45387</v>
      </c>
      <c r="C62" s="153">
        <v>183.14</v>
      </c>
      <c r="D62" s="154">
        <f t="shared" si="0"/>
        <v>-8.187103041704571E-4</v>
      </c>
      <c r="E62" s="134">
        <v>8.7023573474331872E-3</v>
      </c>
      <c r="G62" s="132">
        <v>45387</v>
      </c>
      <c r="H62" s="153">
        <v>379.3</v>
      </c>
      <c r="I62" s="154">
        <f t="shared" si="1"/>
        <v>2.5392171751592488E-2</v>
      </c>
      <c r="J62" s="134">
        <v>1.5610356922912016E-2</v>
      </c>
    </row>
    <row r="63" spans="2:10" ht="14.4">
      <c r="B63" s="132">
        <v>45386</v>
      </c>
      <c r="C63" s="153">
        <v>183.29</v>
      </c>
      <c r="D63" s="154">
        <f t="shared" si="0"/>
        <v>-8.853701136268181E-3</v>
      </c>
      <c r="E63" s="134">
        <v>8.1904553893208387E-4</v>
      </c>
      <c r="G63" s="132">
        <v>45386</v>
      </c>
      <c r="H63" s="153">
        <v>369.79</v>
      </c>
      <c r="I63" s="154">
        <f t="shared" si="1"/>
        <v>-1.6095199783172223E-2</v>
      </c>
      <c r="J63" s="134">
        <v>-2.5072501977326578E-2</v>
      </c>
    </row>
    <row r="64" spans="2:10" ht="14.4">
      <c r="B64" s="132">
        <v>45385</v>
      </c>
      <c r="C64" s="153">
        <v>184.92</v>
      </c>
      <c r="D64" s="154">
        <f t="shared" si="0"/>
        <v>-1.6731407035905053E-2</v>
      </c>
      <c r="E64" s="134">
        <v>8.8930110753451252E-3</v>
      </c>
      <c r="G64" s="132">
        <v>45385</v>
      </c>
      <c r="H64" s="153">
        <v>375.79</v>
      </c>
      <c r="I64" s="154">
        <f t="shared" si="1"/>
        <v>2.9598985065415227E-2</v>
      </c>
      <c r="J64" s="134">
        <v>1.6225425241353175E-2</v>
      </c>
    </row>
    <row r="65" spans="2:10" ht="14.4">
      <c r="B65" s="132">
        <v>45384</v>
      </c>
      <c r="C65" s="153">
        <v>188.04</v>
      </c>
      <c r="D65" s="154">
        <f t="shared" si="0"/>
        <v>-7.7343183665513644E-3</v>
      </c>
      <c r="E65" s="134">
        <v>1.6872160934458202E-2</v>
      </c>
      <c r="G65" s="132">
        <v>45384</v>
      </c>
      <c r="H65" s="153">
        <v>364.83</v>
      </c>
      <c r="I65" s="154">
        <f t="shared" si="1"/>
        <v>2.9921649621459856E-3</v>
      </c>
      <c r="J65" s="134">
        <v>-2.9165225258788285E-2</v>
      </c>
    </row>
    <row r="66" spans="2:10" ht="14.4">
      <c r="B66" s="132">
        <v>45383</v>
      </c>
      <c r="C66" s="153">
        <v>189.5</v>
      </c>
      <c r="D66" s="154">
        <f t="shared" si="0"/>
        <v>-1.8249349568537646E-2</v>
      </c>
      <c r="E66" s="134">
        <v>7.7643054669220835E-3</v>
      </c>
      <c r="G66" s="132">
        <v>45383</v>
      </c>
      <c r="H66" s="153">
        <v>363.74</v>
      </c>
      <c r="I66" s="154">
        <f t="shared" si="1"/>
        <v>-7.3681804785626507E-3</v>
      </c>
      <c r="J66" s="134">
        <v>-2.9876928980619999E-3</v>
      </c>
    </row>
    <row r="67" spans="2:10" ht="14.4">
      <c r="B67" s="132">
        <v>45379</v>
      </c>
      <c r="C67" s="153">
        <v>192.99</v>
      </c>
      <c r="D67" s="154">
        <f t="shared" si="0"/>
        <v>5.4034526442121259E-3</v>
      </c>
      <c r="E67" s="134">
        <v>1.8416886543535682E-2</v>
      </c>
      <c r="G67" s="132">
        <v>45379</v>
      </c>
      <c r="H67" s="153">
        <v>366.43</v>
      </c>
      <c r="I67" s="154">
        <f t="shared" si="1"/>
        <v>4.869517747192572E-3</v>
      </c>
      <c r="J67" s="134">
        <v>7.3953923131906407E-3</v>
      </c>
    </row>
    <row r="68" spans="2:10" ht="14.4">
      <c r="B68" s="132">
        <v>45378</v>
      </c>
      <c r="C68" s="153">
        <v>191.95</v>
      </c>
      <c r="D68" s="154">
        <f t="shared" si="0"/>
        <v>2.3456076036341041E-2</v>
      </c>
      <c r="E68" s="134">
        <v>-5.3888802528629931E-3</v>
      </c>
      <c r="G68" s="132">
        <v>45378</v>
      </c>
      <c r="H68" s="153">
        <v>364.65</v>
      </c>
      <c r="I68" s="154">
        <f t="shared" si="1"/>
        <v>2.2912352588622585E-2</v>
      </c>
      <c r="J68" s="134">
        <v>-4.8576808667413207E-3</v>
      </c>
    </row>
    <row r="69" spans="2:10" ht="14.4">
      <c r="B69" s="132">
        <v>45377</v>
      </c>
      <c r="C69" s="153">
        <v>187.5</v>
      </c>
      <c r="D69" s="154">
        <f t="shared" ref="D69:D132" si="2">LN(C69/C70)</f>
        <v>-2.0638878847552816E-2</v>
      </c>
      <c r="E69" s="134">
        <v>-2.3183120604324037E-2</v>
      </c>
      <c r="G69" s="132">
        <v>45377</v>
      </c>
      <c r="H69" s="153">
        <v>356.39</v>
      </c>
      <c r="I69" s="154">
        <f t="shared" ref="I69:I132" si="3">LN(H69/H70)</f>
        <v>1.2353652917371991E-3</v>
      </c>
      <c r="J69" s="134">
        <v>-2.2651857945975573E-2</v>
      </c>
    </row>
    <row r="70" spans="2:10" ht="14.4">
      <c r="B70" s="132">
        <v>45376</v>
      </c>
      <c r="C70" s="153">
        <v>191.41</v>
      </c>
      <c r="D70" s="154">
        <f t="shared" si="2"/>
        <v>1.3464675099552542E-2</v>
      </c>
      <c r="E70" s="134">
        <v>2.085333333333339E-2</v>
      </c>
      <c r="G70" s="132">
        <v>45376</v>
      </c>
      <c r="H70" s="153">
        <v>355.95</v>
      </c>
      <c r="I70" s="154">
        <f t="shared" si="3"/>
        <v>-6.0499302251744835E-3</v>
      </c>
      <c r="J70" s="134">
        <v>-1.2346025421589024E-3</v>
      </c>
    </row>
    <row r="71" spans="2:10" ht="14.4">
      <c r="B71" s="132">
        <v>45373</v>
      </c>
      <c r="C71" s="153">
        <v>188.85</v>
      </c>
      <c r="D71" s="154">
        <f t="shared" si="2"/>
        <v>6.1081055660027707E-3</v>
      </c>
      <c r="E71" s="134">
        <v>-1.3374431847865798E-2</v>
      </c>
      <c r="G71" s="132">
        <v>45373</v>
      </c>
      <c r="H71" s="153">
        <v>358.11</v>
      </c>
      <c r="I71" s="154">
        <f t="shared" si="3"/>
        <v>-1.7850945180570475E-2</v>
      </c>
      <c r="J71" s="134">
        <v>6.0682680151706858E-3</v>
      </c>
    </row>
    <row r="72" spans="2:10" ht="14.4">
      <c r="B72" s="132">
        <v>45372</v>
      </c>
      <c r="C72" s="153">
        <v>187.7</v>
      </c>
      <c r="D72" s="154">
        <f t="shared" si="2"/>
        <v>-4.2612123793834661E-4</v>
      </c>
      <c r="E72" s="134">
        <v>-6.0894890124437717E-3</v>
      </c>
      <c r="G72" s="132">
        <v>45372</v>
      </c>
      <c r="H72" s="153">
        <v>364.56</v>
      </c>
      <c r="I72" s="154">
        <f t="shared" si="3"/>
        <v>2.2497169391989733E-2</v>
      </c>
      <c r="J72" s="134">
        <v>1.8011225601072267E-2</v>
      </c>
    </row>
    <row r="73" spans="2:10" ht="14.4">
      <c r="B73" s="132">
        <v>45371</v>
      </c>
      <c r="C73" s="153">
        <v>187.78</v>
      </c>
      <c r="D73" s="154">
        <f t="shared" si="2"/>
        <v>3.6000851883598993E-2</v>
      </c>
      <c r="E73" s="134">
        <v>4.2621204049031469E-4</v>
      </c>
      <c r="G73" s="132">
        <v>45371</v>
      </c>
      <c r="H73" s="153">
        <v>356.45</v>
      </c>
      <c r="I73" s="154">
        <f t="shared" si="3"/>
        <v>7.1795902122198585E-3</v>
      </c>
      <c r="J73" s="134">
        <v>-2.2245995172262445E-2</v>
      </c>
    </row>
    <row r="74" spans="2:10" ht="14.4">
      <c r="B74" s="132">
        <v>45370</v>
      </c>
      <c r="C74" s="153">
        <v>181.14</v>
      </c>
      <c r="D74" s="154">
        <f t="shared" si="2"/>
        <v>7.2026462414760649E-3</v>
      </c>
      <c r="E74" s="134">
        <v>-3.5360528277771919E-2</v>
      </c>
      <c r="G74" s="132">
        <v>45370</v>
      </c>
      <c r="H74" s="153">
        <v>353.9</v>
      </c>
      <c r="I74" s="154">
        <f t="shared" si="3"/>
        <v>5.6673430238782258E-3</v>
      </c>
      <c r="J74" s="134">
        <v>-7.1538785243372427E-3</v>
      </c>
    </row>
    <row r="75" spans="2:10" ht="14.4">
      <c r="B75" s="132">
        <v>45369</v>
      </c>
      <c r="C75" s="153">
        <v>179.84</v>
      </c>
      <c r="D75" s="154">
        <f t="shared" si="2"/>
        <v>-1.4846976369366601E-2</v>
      </c>
      <c r="E75" s="134">
        <v>-7.1767693496741503E-3</v>
      </c>
      <c r="G75" s="132">
        <v>45369</v>
      </c>
      <c r="H75" s="153">
        <v>351.9</v>
      </c>
      <c r="I75" s="154">
        <f t="shared" si="3"/>
        <v>1.4108723449569861E-2</v>
      </c>
      <c r="J75" s="134">
        <v>-5.6513139304887883E-3</v>
      </c>
    </row>
    <row r="76" spans="2:10" ht="14.4">
      <c r="B76" s="132">
        <v>45366</v>
      </c>
      <c r="C76" s="153">
        <v>182.53</v>
      </c>
      <c r="D76" s="154">
        <f t="shared" si="2"/>
        <v>7.5891257336064772E-3</v>
      </c>
      <c r="E76" s="134">
        <v>1.495774021352303E-2</v>
      </c>
      <c r="G76" s="132">
        <v>45366</v>
      </c>
      <c r="H76" s="153">
        <v>346.97</v>
      </c>
      <c r="I76" s="154">
        <f t="shared" si="3"/>
        <v>1.466152930713195E-2</v>
      </c>
      <c r="J76" s="134">
        <v>-1.4009661835748699E-2</v>
      </c>
    </row>
    <row r="77" spans="2:10" ht="14.4">
      <c r="B77" s="132">
        <v>45365</v>
      </c>
      <c r="C77" s="153">
        <v>181.15</v>
      </c>
      <c r="D77" s="154">
        <f t="shared" si="2"/>
        <v>-6.6024999136029194E-3</v>
      </c>
      <c r="E77" s="134">
        <v>-7.5604010299676894E-3</v>
      </c>
      <c r="G77" s="132">
        <v>45365</v>
      </c>
      <c r="H77" s="153">
        <v>341.92</v>
      </c>
      <c r="I77" s="154">
        <f t="shared" si="3"/>
        <v>1.1705491211309457E-3</v>
      </c>
      <c r="J77" s="134">
        <v>-1.4554572441421443E-2</v>
      </c>
    </row>
    <row r="78" spans="2:10" ht="14.4">
      <c r="B78" s="132">
        <v>45364</v>
      </c>
      <c r="C78" s="153">
        <v>182.35</v>
      </c>
      <c r="D78" s="154">
        <f t="shared" si="2"/>
        <v>-1.0311338257740589E-2</v>
      </c>
      <c r="E78" s="134">
        <v>6.6243444659122019E-3</v>
      </c>
      <c r="G78" s="132">
        <v>45364</v>
      </c>
      <c r="H78" s="153">
        <v>341.52</v>
      </c>
      <c r="I78" s="154">
        <f t="shared" si="3"/>
        <v>1.2611399395231558E-2</v>
      </c>
      <c r="J78" s="134">
        <v>-1.1698642957418404E-3</v>
      </c>
    </row>
    <row r="79" spans="2:10" ht="14.4">
      <c r="B79" s="132">
        <v>45363</v>
      </c>
      <c r="C79" s="153">
        <v>184.24</v>
      </c>
      <c r="D79" s="154">
        <f t="shared" si="2"/>
        <v>-4.3804948814114265E-2</v>
      </c>
      <c r="E79" s="134">
        <v>1.0364683301343547E-2</v>
      </c>
      <c r="G79" s="132">
        <v>45363</v>
      </c>
      <c r="H79" s="153">
        <v>337.24</v>
      </c>
      <c r="I79" s="154">
        <f t="shared" si="3"/>
        <v>6.7538674782555109E-3</v>
      </c>
      <c r="J79" s="134">
        <v>-1.2532208948231371E-2</v>
      </c>
    </row>
    <row r="80" spans="2:10" ht="14.4">
      <c r="B80" s="132">
        <v>45362</v>
      </c>
      <c r="C80" s="153">
        <v>192.49</v>
      </c>
      <c r="D80" s="154">
        <f t="shared" si="2"/>
        <v>-3.0694516697942237E-2</v>
      </c>
      <c r="E80" s="134">
        <v>4.4778549717759519E-2</v>
      </c>
      <c r="G80" s="132">
        <v>45362</v>
      </c>
      <c r="H80" s="153">
        <v>334.97</v>
      </c>
      <c r="I80" s="154">
        <f t="shared" si="3"/>
        <v>-1.2519446774876056E-2</v>
      </c>
      <c r="J80" s="134">
        <v>-6.7311113746886253E-3</v>
      </c>
    </row>
    <row r="81" spans="2:10" ht="14.4">
      <c r="B81" s="132">
        <v>45359</v>
      </c>
      <c r="C81" s="153">
        <v>198.49</v>
      </c>
      <c r="D81" s="154">
        <f t="shared" si="2"/>
        <v>-2.2615030349663574E-2</v>
      </c>
      <c r="E81" s="134">
        <v>3.1170450413008366E-2</v>
      </c>
      <c r="G81" s="132">
        <v>45359</v>
      </c>
      <c r="H81" s="153">
        <v>339.19</v>
      </c>
      <c r="I81" s="154">
        <f t="shared" si="3"/>
        <v>-3.0320448303414733E-3</v>
      </c>
      <c r="J81" s="134">
        <v>1.2598143117293903E-2</v>
      </c>
    </row>
    <row r="82" spans="2:10" ht="14.4">
      <c r="B82" s="132">
        <v>45358</v>
      </c>
      <c r="C82" s="153">
        <v>203.03</v>
      </c>
      <c r="D82" s="154">
        <f t="shared" si="2"/>
        <v>1.0048843315074069E-2</v>
      </c>
      <c r="E82" s="134">
        <v>2.2872688800443353E-2</v>
      </c>
      <c r="G82" s="132">
        <v>45358</v>
      </c>
      <c r="H82" s="153">
        <v>340.22</v>
      </c>
      <c r="I82" s="154">
        <f t="shared" si="3"/>
        <v>1.3583104450132204E-2</v>
      </c>
      <c r="J82" s="134">
        <v>3.0366461275392886E-3</v>
      </c>
    </row>
    <row r="83" spans="2:10" ht="14.4">
      <c r="B83" s="132">
        <v>45357</v>
      </c>
      <c r="C83" s="153">
        <v>201</v>
      </c>
      <c r="D83" s="154">
        <f t="shared" si="2"/>
        <v>-6.9627495725852709E-4</v>
      </c>
      <c r="E83" s="134">
        <v>-9.9985223858543026E-3</v>
      </c>
      <c r="G83" s="132">
        <v>45357</v>
      </c>
      <c r="H83" s="153">
        <v>335.63</v>
      </c>
      <c r="I83" s="154">
        <f t="shared" si="3"/>
        <v>6.2765463988480414E-3</v>
      </c>
      <c r="J83" s="134">
        <v>-1.3491270354476614E-2</v>
      </c>
    </row>
    <row r="84" spans="2:10" ht="14.4">
      <c r="B84" s="132">
        <v>45356</v>
      </c>
      <c r="C84" s="153">
        <v>201.14</v>
      </c>
      <c r="D84" s="154">
        <f t="shared" si="2"/>
        <v>2.9874549205551357E-3</v>
      </c>
      <c r="E84" s="134">
        <v>6.9651741293519365E-4</v>
      </c>
      <c r="G84" s="132">
        <v>45356</v>
      </c>
      <c r="H84" s="153">
        <v>333.53</v>
      </c>
      <c r="I84" s="154">
        <f t="shared" si="3"/>
        <v>-1.5234309328455967E-2</v>
      </c>
      <c r="J84" s="134">
        <v>-6.2568900277091277E-3</v>
      </c>
    </row>
    <row r="85" spans="2:10" ht="14.4">
      <c r="B85" s="132">
        <v>45355</v>
      </c>
      <c r="C85" s="153">
        <v>200.54</v>
      </c>
      <c r="D85" s="154">
        <f t="shared" si="2"/>
        <v>2.6963615477425332E-3</v>
      </c>
      <c r="E85" s="134">
        <v>-2.982996917569869E-3</v>
      </c>
      <c r="G85" s="132">
        <v>45355</v>
      </c>
      <c r="H85" s="153">
        <v>338.65</v>
      </c>
      <c r="I85" s="154">
        <f t="shared" si="3"/>
        <v>5.7747994938837375E-3</v>
      </c>
      <c r="J85" s="134">
        <v>1.5350942943663348E-2</v>
      </c>
    </row>
    <row r="86" spans="2:10" ht="14.4">
      <c r="B86" s="132">
        <v>45352</v>
      </c>
      <c r="C86" s="153">
        <v>200</v>
      </c>
      <c r="D86" s="154">
        <f t="shared" si="2"/>
        <v>-1.8429135468367219E-2</v>
      </c>
      <c r="E86" s="134">
        <v>-2.6927296299990022E-3</v>
      </c>
      <c r="G86" s="132">
        <v>45352</v>
      </c>
      <c r="H86" s="153">
        <v>336.7</v>
      </c>
      <c r="I86" s="154">
        <f t="shared" si="3"/>
        <v>8.1711008412291598E-3</v>
      </c>
      <c r="J86" s="134">
        <v>-5.7581573896352545E-3</v>
      </c>
    </row>
    <row r="87" spans="2:10" ht="14.4">
      <c r="B87" s="132">
        <v>45351</v>
      </c>
      <c r="C87" s="153">
        <v>203.72</v>
      </c>
      <c r="D87" s="154">
        <f t="shared" si="2"/>
        <v>-1.5972291248965244E-2</v>
      </c>
      <c r="E87" s="134">
        <v>1.859999999999995E-2</v>
      </c>
      <c r="G87" s="132">
        <v>45351</v>
      </c>
      <c r="H87" s="153">
        <v>333.96</v>
      </c>
      <c r="I87" s="154">
        <f t="shared" si="3"/>
        <v>1.3262793878410386E-2</v>
      </c>
      <c r="J87" s="134">
        <v>-8.1378081378081779E-3</v>
      </c>
    </row>
    <row r="88" spans="2:10" ht="14.4">
      <c r="B88" s="132">
        <v>45350</v>
      </c>
      <c r="C88" s="153">
        <v>207</v>
      </c>
      <c r="D88" s="154">
        <f t="shared" si="2"/>
        <v>2.7425812980907033E-2</v>
      </c>
      <c r="E88" s="134">
        <v>1.6100530139407043E-2</v>
      </c>
      <c r="G88" s="132">
        <v>45350</v>
      </c>
      <c r="H88" s="153">
        <v>329.56</v>
      </c>
      <c r="I88" s="154">
        <f t="shared" si="3"/>
        <v>5.8735085696425002E-3</v>
      </c>
      <c r="J88" s="134">
        <v>-1.3175230566534801E-2</v>
      </c>
    </row>
    <row r="89" spans="2:10" ht="14.4">
      <c r="B89" s="132">
        <v>45349</v>
      </c>
      <c r="C89" s="153">
        <v>201.4</v>
      </c>
      <c r="D89" s="154">
        <f t="shared" si="2"/>
        <v>4.2792521886827316E-3</v>
      </c>
      <c r="E89" s="134">
        <v>-2.70531400966183E-2</v>
      </c>
      <c r="G89" s="132">
        <v>45349</v>
      </c>
      <c r="H89" s="153">
        <v>327.63</v>
      </c>
      <c r="I89" s="154">
        <f t="shared" si="3"/>
        <v>6.8911927967224068E-3</v>
      </c>
      <c r="J89" s="134">
        <v>-5.8562932394707889E-3</v>
      </c>
    </row>
    <row r="90" spans="2:10" ht="14.4">
      <c r="B90" s="132">
        <v>45348</v>
      </c>
      <c r="C90" s="153">
        <v>200.54</v>
      </c>
      <c r="D90" s="154">
        <f t="shared" si="2"/>
        <v>-1.4450509528074868E-3</v>
      </c>
      <c r="E90" s="134">
        <v>-4.2701092353526482E-3</v>
      </c>
      <c r="G90" s="132">
        <v>45348</v>
      </c>
      <c r="H90" s="153">
        <v>325.38</v>
      </c>
      <c r="I90" s="154">
        <f t="shared" si="3"/>
        <v>4.6206532631105903E-3</v>
      </c>
      <c r="J90" s="134">
        <v>-6.8675029759179829E-3</v>
      </c>
    </row>
    <row r="91" spans="2:10" ht="14.4">
      <c r="B91" s="132">
        <v>45345</v>
      </c>
      <c r="C91" s="153">
        <v>200.83</v>
      </c>
      <c r="D91" s="154">
        <f t="shared" si="2"/>
        <v>-3.33060233815086E-3</v>
      </c>
      <c r="E91" s="134">
        <v>1.4460955420365629E-3</v>
      </c>
      <c r="G91" s="132">
        <v>45345</v>
      </c>
      <c r="H91" s="153">
        <v>323.88</v>
      </c>
      <c r="I91" s="154">
        <f t="shared" si="3"/>
        <v>5.5420672216314948E-3</v>
      </c>
      <c r="J91" s="134">
        <v>-4.6099944680065841E-3</v>
      </c>
    </row>
    <row r="92" spans="2:10" ht="14.4">
      <c r="B92" s="132">
        <v>45344</v>
      </c>
      <c r="C92" s="153">
        <v>201.5</v>
      </c>
      <c r="D92" s="154">
        <f t="shared" si="2"/>
        <v>-3.4733421343059105E-4</v>
      </c>
      <c r="E92" s="134">
        <v>3.3361549569286275E-3</v>
      </c>
      <c r="G92" s="132">
        <v>45344</v>
      </c>
      <c r="H92" s="153">
        <v>322.08999999999997</v>
      </c>
      <c r="I92" s="154">
        <f t="shared" si="3"/>
        <v>1.5487692834860758E-2</v>
      </c>
      <c r="J92" s="134">
        <v>-5.5267382981352142E-3</v>
      </c>
    </row>
    <row r="93" spans="2:10" ht="14.4">
      <c r="B93" s="132">
        <v>45343</v>
      </c>
      <c r="C93" s="153">
        <v>201.57</v>
      </c>
      <c r="D93" s="154">
        <f t="shared" si="2"/>
        <v>-8.8902645108157475E-3</v>
      </c>
      <c r="E93" s="134">
        <v>3.4739454094290245E-4</v>
      </c>
      <c r="G93" s="132">
        <v>45343</v>
      </c>
      <c r="H93" s="153">
        <v>317.14</v>
      </c>
      <c r="I93" s="154">
        <f t="shared" si="3"/>
        <v>1.0778699333327139E-2</v>
      </c>
      <c r="J93" s="134">
        <v>-1.5368375298829506E-2</v>
      </c>
    </row>
    <row r="94" spans="2:10" ht="14.4">
      <c r="B94" s="132">
        <v>45342</v>
      </c>
      <c r="C94" s="153">
        <v>203.37</v>
      </c>
      <c r="D94" s="154">
        <f t="shared" si="2"/>
        <v>-2.5536526178989421E-3</v>
      </c>
      <c r="E94" s="134">
        <v>8.9299002827802898E-3</v>
      </c>
      <c r="G94" s="132">
        <v>45342</v>
      </c>
      <c r="H94" s="153">
        <v>313.74</v>
      </c>
      <c r="I94" s="154">
        <f t="shared" si="3"/>
        <v>-2.5707385942451057E-2</v>
      </c>
      <c r="J94" s="134">
        <v>-1.0720817304660346E-2</v>
      </c>
    </row>
    <row r="95" spans="2:10" ht="14.4">
      <c r="B95" s="132">
        <v>45338</v>
      </c>
      <c r="C95" s="153">
        <v>203.89</v>
      </c>
      <c r="D95" s="154">
        <f t="shared" si="2"/>
        <v>-7.0378082385244923E-3</v>
      </c>
      <c r="E95" s="134">
        <v>2.5569159659732943E-3</v>
      </c>
      <c r="G95" s="132">
        <v>45338</v>
      </c>
      <c r="H95" s="153">
        <v>321.91000000000003</v>
      </c>
      <c r="I95" s="154">
        <f t="shared" si="3"/>
        <v>-3.5970146383538584E-3</v>
      </c>
      <c r="J95" s="134">
        <v>2.6040670618983963E-2</v>
      </c>
    </row>
    <row r="96" spans="2:10" ht="14.4">
      <c r="B96" s="132">
        <v>45337</v>
      </c>
      <c r="C96" s="153">
        <v>205.33</v>
      </c>
      <c r="D96" s="154">
        <f t="shared" si="2"/>
        <v>9.5422906044159168E-3</v>
      </c>
      <c r="E96" s="134">
        <v>7.0626318112709807E-3</v>
      </c>
      <c r="G96" s="132">
        <v>45337</v>
      </c>
      <c r="H96" s="153">
        <v>323.07</v>
      </c>
      <c r="I96" s="154">
        <f t="shared" si="3"/>
        <v>1.9882489339186193E-2</v>
      </c>
      <c r="J96" s="134">
        <v>3.6034916591591859E-3</v>
      </c>
    </row>
    <row r="97" spans="2:10" ht="14.4">
      <c r="B97" s="132">
        <v>45336</v>
      </c>
      <c r="C97" s="153">
        <v>203.38</v>
      </c>
      <c r="D97" s="154">
        <f t="shared" si="2"/>
        <v>-5.2962069658767288E-3</v>
      </c>
      <c r="E97" s="134">
        <v>-9.4969074173283374E-3</v>
      </c>
      <c r="G97" s="132">
        <v>45336</v>
      </c>
      <c r="H97" s="153">
        <v>316.70999999999998</v>
      </c>
      <c r="I97" s="154">
        <f t="shared" si="3"/>
        <v>1.2294650936302522E-2</v>
      </c>
      <c r="J97" s="134">
        <v>-1.9686136131488619E-2</v>
      </c>
    </row>
    <row r="98" spans="2:10" ht="14.4">
      <c r="B98" s="132">
        <v>45335</v>
      </c>
      <c r="C98" s="153">
        <v>204.46</v>
      </c>
      <c r="D98" s="154">
        <f t="shared" si="2"/>
        <v>-2.3539596777560717E-2</v>
      </c>
      <c r="E98" s="134">
        <v>5.310256662405477E-3</v>
      </c>
      <c r="G98" s="132">
        <v>45335</v>
      </c>
      <c r="H98" s="153">
        <v>312.83999999999997</v>
      </c>
      <c r="I98" s="154">
        <f t="shared" si="3"/>
        <v>-2.7709938802847452E-2</v>
      </c>
      <c r="J98" s="134">
        <v>-1.2219380505825495E-2</v>
      </c>
    </row>
    <row r="99" spans="2:10" ht="14.4">
      <c r="B99" s="132">
        <v>45334</v>
      </c>
      <c r="C99" s="153">
        <v>209.33</v>
      </c>
      <c r="D99" s="154">
        <f t="shared" si="2"/>
        <v>6.2122191566095898E-4</v>
      </c>
      <c r="E99" s="134">
        <v>2.3818839870879405E-2</v>
      </c>
      <c r="G99" s="132">
        <v>45334</v>
      </c>
      <c r="H99" s="153">
        <v>321.63</v>
      </c>
      <c r="I99" s="154">
        <f t="shared" si="3"/>
        <v>1.3995438132059942E-2</v>
      </c>
      <c r="J99" s="134">
        <v>2.8097429996164269E-2</v>
      </c>
    </row>
    <row r="100" spans="2:10" ht="14.4">
      <c r="B100" s="132">
        <v>45331</v>
      </c>
      <c r="C100" s="153">
        <v>209.2</v>
      </c>
      <c r="D100" s="154">
        <f t="shared" si="2"/>
        <v>-9.55977248469851E-5</v>
      </c>
      <c r="E100" s="134">
        <v>-6.2102899727711769E-4</v>
      </c>
      <c r="G100" s="132">
        <v>45331</v>
      </c>
      <c r="H100" s="153">
        <v>317.16000000000003</v>
      </c>
      <c r="I100" s="154">
        <f t="shared" si="3"/>
        <v>-1.5145167140210082E-2</v>
      </c>
      <c r="J100" s="134">
        <v>-1.3897957280104345E-2</v>
      </c>
    </row>
    <row r="101" spans="2:10" ht="14.4">
      <c r="B101" s="132">
        <v>45330</v>
      </c>
      <c r="C101" s="153">
        <v>209.22</v>
      </c>
      <c r="D101" s="154">
        <f t="shared" si="2"/>
        <v>-1.2822515048199395E-2</v>
      </c>
      <c r="E101" s="134">
        <v>9.560229445515489E-5</v>
      </c>
      <c r="G101" s="132">
        <v>45330</v>
      </c>
      <c r="H101" s="153">
        <v>322</v>
      </c>
      <c r="I101" s="154">
        <f t="shared" si="3"/>
        <v>-4.925736813862356E-3</v>
      </c>
      <c r="J101" s="134">
        <v>1.5260436372808606E-2</v>
      </c>
    </row>
    <row r="102" spans="2:10" ht="14.4">
      <c r="B102" s="132">
        <v>45329</v>
      </c>
      <c r="C102" s="153">
        <v>211.92</v>
      </c>
      <c r="D102" s="154">
        <f t="shared" si="2"/>
        <v>1.5886184270747242E-2</v>
      </c>
      <c r="E102" s="134">
        <v>1.2905075996558546E-2</v>
      </c>
      <c r="G102" s="132">
        <v>45329</v>
      </c>
      <c r="H102" s="153">
        <v>323.58999999999997</v>
      </c>
      <c r="I102" s="154">
        <f t="shared" si="3"/>
        <v>2.6922081523688326E-3</v>
      </c>
      <c r="J102" s="134">
        <v>4.9378881987576229E-3</v>
      </c>
    </row>
    <row r="103" spans="2:10" ht="14.4">
      <c r="B103" s="132">
        <v>45328</v>
      </c>
      <c r="C103" s="153">
        <v>208.58</v>
      </c>
      <c r="D103" s="154">
        <f t="shared" si="2"/>
        <v>9.3929064175536439E-3</v>
      </c>
      <c r="E103" s="134">
        <v>-1.5760664401660907E-2</v>
      </c>
      <c r="G103" s="132">
        <v>45328</v>
      </c>
      <c r="H103" s="153">
        <v>322.72000000000003</v>
      </c>
      <c r="I103" s="154">
        <f t="shared" si="3"/>
        <v>4.0986209024895586E-3</v>
      </c>
      <c r="J103" s="134">
        <v>-2.6885874099940033E-3</v>
      </c>
    </row>
    <row r="104" spans="2:10" ht="14.4">
      <c r="B104" s="132">
        <v>45327</v>
      </c>
      <c r="C104" s="153">
        <v>206.63</v>
      </c>
      <c r="D104" s="154">
        <f t="shared" si="2"/>
        <v>-1.3221028615695591E-2</v>
      </c>
      <c r="E104" s="134">
        <v>-9.3489308658548653E-3</v>
      </c>
      <c r="G104" s="132">
        <v>45327</v>
      </c>
      <c r="H104" s="153">
        <v>321.39999999999998</v>
      </c>
      <c r="I104" s="154">
        <f t="shared" si="3"/>
        <v>1.9828141000618433E-2</v>
      </c>
      <c r="J104" s="134">
        <v>-4.0902330193357539E-3</v>
      </c>
    </row>
    <row r="105" spans="2:10" ht="14.4">
      <c r="B105" s="132">
        <v>45324</v>
      </c>
      <c r="C105" s="153">
        <v>209.38</v>
      </c>
      <c r="D105" s="154">
        <f t="shared" si="2"/>
        <v>-2.0515763774005542E-3</v>
      </c>
      <c r="E105" s="134">
        <v>1.3308812853893404E-2</v>
      </c>
      <c r="G105" s="132">
        <v>45324</v>
      </c>
      <c r="H105" s="153">
        <v>315.08999999999997</v>
      </c>
      <c r="I105" s="154">
        <f t="shared" si="3"/>
        <v>2.3765529690427726E-2</v>
      </c>
      <c r="J105" s="134">
        <v>-1.9632856253889219E-2</v>
      </c>
    </row>
    <row r="106" spans="2:10" ht="14.4">
      <c r="B106" s="132">
        <v>45323</v>
      </c>
      <c r="C106" s="153">
        <v>209.81</v>
      </c>
      <c r="D106" s="154">
        <f t="shared" si="2"/>
        <v>-5.8453297003949935E-3</v>
      </c>
      <c r="E106" s="134">
        <v>2.0536823001242599E-3</v>
      </c>
      <c r="G106" s="132">
        <v>45323</v>
      </c>
      <c r="H106" s="153">
        <v>307.69</v>
      </c>
      <c r="I106" s="154">
        <f t="shared" si="3"/>
        <v>2.4277508144214876E-2</v>
      </c>
      <c r="J106" s="134">
        <v>-2.3485353391094588E-2</v>
      </c>
    </row>
    <row r="107" spans="2:10" ht="14.4">
      <c r="B107" s="132">
        <v>45322</v>
      </c>
      <c r="C107" s="153">
        <v>211.04</v>
      </c>
      <c r="D107" s="154">
        <f t="shared" si="2"/>
        <v>5.1532738877480555E-2</v>
      </c>
      <c r="E107" s="134">
        <v>5.8624469758352671E-3</v>
      </c>
      <c r="G107" s="132">
        <v>45322</v>
      </c>
      <c r="H107" s="153">
        <v>300.31</v>
      </c>
      <c r="I107" s="154">
        <f t="shared" si="3"/>
        <v>-1.4709307136658021E-2</v>
      </c>
      <c r="J107" s="134">
        <v>-2.3985179888849184E-2</v>
      </c>
    </row>
    <row r="108" spans="2:10" ht="14.4">
      <c r="B108" s="132">
        <v>45321</v>
      </c>
      <c r="C108" s="153">
        <v>200.44</v>
      </c>
      <c r="D108" s="154">
        <f t="shared" si="2"/>
        <v>-2.3421429074132371E-2</v>
      </c>
      <c r="E108" s="134">
        <v>-5.0227445034116691E-2</v>
      </c>
      <c r="G108" s="132">
        <v>45321</v>
      </c>
      <c r="H108" s="153">
        <v>304.76</v>
      </c>
      <c r="I108" s="154">
        <f t="shared" si="3"/>
        <v>4.9670337806494028E-3</v>
      </c>
      <c r="J108" s="134">
        <v>1.4818021377909441E-2</v>
      </c>
    </row>
    <row r="109" spans="2:10" ht="14.4">
      <c r="B109" s="132">
        <v>45320</v>
      </c>
      <c r="C109" s="153">
        <v>205.19</v>
      </c>
      <c r="D109" s="154">
        <f t="shared" si="2"/>
        <v>-1.3636587122673894E-3</v>
      </c>
      <c r="E109" s="134">
        <v>2.3697864697665105E-2</v>
      </c>
      <c r="G109" s="132">
        <v>45320</v>
      </c>
      <c r="H109" s="153">
        <v>303.25</v>
      </c>
      <c r="I109" s="154">
        <f t="shared" si="3"/>
        <v>1.2676880457554709E-2</v>
      </c>
      <c r="J109" s="134">
        <v>-4.9547184669903599E-3</v>
      </c>
    </row>
    <row r="110" spans="2:10" ht="14.4">
      <c r="B110" s="132">
        <v>45317</v>
      </c>
      <c r="C110" s="153">
        <v>205.47</v>
      </c>
      <c r="D110" s="154">
        <f t="shared" si="2"/>
        <v>1.762657640586195E-2</v>
      </c>
      <c r="E110" s="134">
        <v>1.3645889175886161E-3</v>
      </c>
      <c r="G110" s="132">
        <v>45317</v>
      </c>
      <c r="H110" s="153">
        <v>299.43</v>
      </c>
      <c r="I110" s="154">
        <f t="shared" si="3"/>
        <v>-4.465185692756387E-3</v>
      </c>
      <c r="J110" s="134">
        <v>-1.2596867271228329E-2</v>
      </c>
    </row>
    <row r="111" spans="2:10" ht="14.4">
      <c r="B111" s="132">
        <v>45316</v>
      </c>
      <c r="C111" s="153">
        <v>201.88</v>
      </c>
      <c r="D111" s="154">
        <f t="shared" si="2"/>
        <v>-5.8909845746063803E-2</v>
      </c>
      <c r="E111" s="134">
        <v>-1.7472137051637748E-2</v>
      </c>
      <c r="G111" s="132">
        <v>45316</v>
      </c>
      <c r="H111" s="153">
        <v>300.77</v>
      </c>
      <c r="I111" s="154">
        <f t="shared" si="3"/>
        <v>3.4122847310925908E-2</v>
      </c>
      <c r="J111" s="134">
        <v>4.4751694886950855E-3</v>
      </c>
    </row>
    <row r="112" spans="2:10" ht="14.4">
      <c r="B112" s="132">
        <v>45315</v>
      </c>
      <c r="C112" s="153">
        <v>214.13</v>
      </c>
      <c r="D112" s="154">
        <f t="shared" si="2"/>
        <v>1.2358308731792739E-2</v>
      </c>
      <c r="E112" s="134">
        <v>6.0679611650485521E-2</v>
      </c>
      <c r="G112" s="132">
        <v>45315</v>
      </c>
      <c r="H112" s="153">
        <v>290.68</v>
      </c>
      <c r="I112" s="154">
        <f t="shared" si="3"/>
        <v>6.3847260083785507E-3</v>
      </c>
      <c r="J112" s="134">
        <v>-3.3547228779465921E-2</v>
      </c>
    </row>
    <row r="113" spans="2:10" ht="14.4">
      <c r="B113" s="132">
        <v>45314</v>
      </c>
      <c r="C113" s="153">
        <v>211.5</v>
      </c>
      <c r="D113" s="154">
        <f t="shared" si="2"/>
        <v>-1.6087395232851808E-2</v>
      </c>
      <c r="E113" s="134">
        <v>-1.2282258441133842E-2</v>
      </c>
      <c r="G113" s="132">
        <v>45314</v>
      </c>
      <c r="H113" s="153">
        <v>288.83</v>
      </c>
      <c r="I113" s="154">
        <f t="shared" si="3"/>
        <v>5.5411256829030061E-4</v>
      </c>
      <c r="J113" s="134">
        <v>-6.3643869547269638E-3</v>
      </c>
    </row>
    <row r="114" spans="2:10" ht="14.4">
      <c r="B114" s="132">
        <v>45313</v>
      </c>
      <c r="C114" s="153">
        <v>214.93</v>
      </c>
      <c r="D114" s="154">
        <f t="shared" si="2"/>
        <v>-4.1865333789758427E-4</v>
      </c>
      <c r="E114" s="134">
        <v>1.6217494089834528E-2</v>
      </c>
      <c r="G114" s="132">
        <v>45313</v>
      </c>
      <c r="H114" s="153">
        <v>288.67</v>
      </c>
      <c r="I114" s="154">
        <f t="shared" si="3"/>
        <v>1.181301305693604E-2</v>
      </c>
      <c r="J114" s="134">
        <v>-5.5395907627309171E-4</v>
      </c>
    </row>
    <row r="115" spans="2:10" ht="14.4">
      <c r="B115" s="132">
        <v>45310</v>
      </c>
      <c r="C115" s="153">
        <v>215.02</v>
      </c>
      <c r="D115" s="154">
        <f t="shared" si="2"/>
        <v>1.5986089210402017E-2</v>
      </c>
      <c r="E115" s="134">
        <v>4.187409854370383E-4</v>
      </c>
      <c r="G115" s="132">
        <v>45310</v>
      </c>
      <c r="H115" s="153">
        <v>285.27999999999997</v>
      </c>
      <c r="I115" s="154">
        <f t="shared" si="3"/>
        <v>1.1918755994763506E-2</v>
      </c>
      <c r="J115" s="134">
        <v>-1.1743513354349422E-2</v>
      </c>
    </row>
    <row r="116" spans="2:10" ht="14.4">
      <c r="B116" s="132">
        <v>45309</v>
      </c>
      <c r="C116" s="153">
        <v>211.61</v>
      </c>
      <c r="D116" s="154">
        <f t="shared" si="2"/>
        <v>4.1243455973603384E-2</v>
      </c>
      <c r="E116" s="134">
        <v>-1.5858989861408213E-2</v>
      </c>
      <c r="G116" s="132">
        <v>45309</v>
      </c>
      <c r="H116" s="153">
        <v>281.89999999999998</v>
      </c>
      <c r="I116" s="154">
        <f t="shared" si="3"/>
        <v>1.1667661308112363E-2</v>
      </c>
      <c r="J116" s="134">
        <v>-1.1848008973639912E-2</v>
      </c>
    </row>
    <row r="117" spans="2:10" ht="14.4">
      <c r="B117" s="132">
        <v>45308</v>
      </c>
      <c r="C117" s="153">
        <v>203.06</v>
      </c>
      <c r="D117" s="154">
        <f t="shared" si="2"/>
        <v>1.2587509477774038E-2</v>
      </c>
      <c r="E117" s="134">
        <v>-4.0404517744908164E-2</v>
      </c>
      <c r="G117" s="132">
        <v>45308</v>
      </c>
      <c r="H117" s="153">
        <v>278.63</v>
      </c>
      <c r="I117" s="154">
        <f t="shared" si="3"/>
        <v>-3.0398551731393081E-2</v>
      </c>
      <c r="J117" s="134">
        <v>-1.159985810571118E-2</v>
      </c>
    </row>
    <row r="118" spans="2:10" ht="14.4">
      <c r="B118" s="132">
        <v>45307</v>
      </c>
      <c r="C118" s="153">
        <v>200.52</v>
      </c>
      <c r="D118" s="154">
        <f t="shared" si="2"/>
        <v>-8.2203975845199048E-2</v>
      </c>
      <c r="E118" s="134">
        <v>-1.250861814242088E-2</v>
      </c>
      <c r="G118" s="132">
        <v>45307</v>
      </c>
      <c r="H118" s="153">
        <v>287.23</v>
      </c>
      <c r="I118" s="154">
        <f t="shared" si="3"/>
        <v>-1.1010429076121623E-2</v>
      </c>
      <c r="J118" s="134">
        <v>3.0865305243513053E-2</v>
      </c>
    </row>
    <row r="119" spans="2:10" ht="14.4">
      <c r="B119" s="132">
        <v>45303</v>
      </c>
      <c r="C119" s="153">
        <v>217.7</v>
      </c>
      <c r="D119" s="154">
        <f t="shared" si="2"/>
        <v>-2.2527976060059487E-2</v>
      </c>
      <c r="E119" s="134">
        <v>8.5677239178136633E-2</v>
      </c>
      <c r="G119" s="132">
        <v>45303</v>
      </c>
      <c r="H119" s="153">
        <v>290.41000000000003</v>
      </c>
      <c r="I119" s="154">
        <f t="shared" si="3"/>
        <v>-5.6655429928563275E-3</v>
      </c>
      <c r="J119" s="134">
        <v>1.1071266928941892E-2</v>
      </c>
    </row>
    <row r="120" spans="2:10" ht="14.4">
      <c r="B120" s="132">
        <v>45302</v>
      </c>
      <c r="C120" s="153">
        <v>222.66</v>
      </c>
      <c r="D120" s="154">
        <f t="shared" si="2"/>
        <v>-2.2997683923049763E-2</v>
      </c>
      <c r="E120" s="134">
        <v>2.278364722094639E-2</v>
      </c>
      <c r="G120" s="132">
        <v>45302</v>
      </c>
      <c r="H120" s="153">
        <v>292.06</v>
      </c>
      <c r="I120" s="154">
        <f t="shared" si="3"/>
        <v>-4.4071747595436014E-3</v>
      </c>
      <c r="J120" s="134">
        <v>5.6816225336593362E-3</v>
      </c>
    </row>
    <row r="121" spans="2:10" ht="14.4">
      <c r="B121" s="132">
        <v>45301</v>
      </c>
      <c r="C121" s="153">
        <v>227.84</v>
      </c>
      <c r="D121" s="154">
        <f t="shared" si="2"/>
        <v>9.1711401191070831E-3</v>
      </c>
      <c r="E121" s="134">
        <v>2.3264169585915706E-2</v>
      </c>
      <c r="G121" s="132">
        <v>45301</v>
      </c>
      <c r="H121" s="153">
        <v>293.35000000000002</v>
      </c>
      <c r="I121" s="154">
        <f t="shared" si="3"/>
        <v>3.6199752665094431E-3</v>
      </c>
      <c r="J121" s="134">
        <v>4.4169006368555142E-3</v>
      </c>
    </row>
    <row r="122" spans="2:10" ht="14.4">
      <c r="B122" s="132">
        <v>45300</v>
      </c>
      <c r="C122" s="153">
        <v>225.76</v>
      </c>
      <c r="D122" s="154">
        <f t="shared" si="2"/>
        <v>-1.4249515449735777E-2</v>
      </c>
      <c r="E122" s="134">
        <v>-9.1292134831461036E-3</v>
      </c>
      <c r="G122" s="132">
        <v>45300</v>
      </c>
      <c r="H122" s="153">
        <v>292.29000000000002</v>
      </c>
      <c r="I122" s="154">
        <f t="shared" si="3"/>
        <v>1.3685975318192376E-4</v>
      </c>
      <c r="J122" s="134">
        <v>-3.6134310550537396E-3</v>
      </c>
    </row>
    <row r="123" spans="2:10" ht="14.4">
      <c r="B123" s="132">
        <v>45299</v>
      </c>
      <c r="C123" s="153">
        <v>229</v>
      </c>
      <c r="D123" s="154">
        <f t="shared" si="2"/>
        <v>-8.3730892910467966E-2</v>
      </c>
      <c r="E123" s="134">
        <v>1.4351523742026862E-2</v>
      </c>
      <c r="G123" s="132">
        <v>45299</v>
      </c>
      <c r="H123" s="153">
        <v>292.25</v>
      </c>
      <c r="I123" s="154">
        <f t="shared" si="3"/>
        <v>1.1425156111295163E-2</v>
      </c>
      <c r="J123" s="134">
        <v>-1.3685038831301455E-4</v>
      </c>
    </row>
    <row r="124" spans="2:10" ht="14.4">
      <c r="B124" s="132">
        <v>45296</v>
      </c>
      <c r="C124" s="153">
        <v>249</v>
      </c>
      <c r="D124" s="154">
        <f t="shared" si="2"/>
        <v>1.6439613871566425E-2</v>
      </c>
      <c r="E124" s="134">
        <v>8.7336244541484698E-2</v>
      </c>
      <c r="G124" s="132">
        <v>45296</v>
      </c>
      <c r="H124" s="153">
        <v>288.93</v>
      </c>
      <c r="I124" s="154">
        <f t="shared" si="3"/>
        <v>9.8430441848180745E-3</v>
      </c>
      <c r="J124" s="134">
        <v>-1.1360136869118853E-2</v>
      </c>
    </row>
    <row r="125" spans="2:10" ht="14.4">
      <c r="B125" s="132">
        <v>45295</v>
      </c>
      <c r="C125" s="153">
        <v>244.94</v>
      </c>
      <c r="D125" s="154">
        <f t="shared" si="2"/>
        <v>4.2139778017564258E-3</v>
      </c>
      <c r="E125" s="134">
        <v>-1.6305220883534144E-2</v>
      </c>
      <c r="G125" s="132">
        <v>45295</v>
      </c>
      <c r="H125" s="153">
        <v>286.10000000000002</v>
      </c>
      <c r="I125" s="154">
        <f t="shared" si="3"/>
        <v>6.3113813991106174E-3</v>
      </c>
      <c r="J125" s="134">
        <v>-9.7947599764648396E-3</v>
      </c>
    </row>
    <row r="126" spans="2:10" ht="14.4">
      <c r="B126" s="132">
        <v>45294</v>
      </c>
      <c r="C126" s="153">
        <v>243.91</v>
      </c>
      <c r="D126" s="154">
        <f t="shared" si="2"/>
        <v>-3.1676947964766569E-2</v>
      </c>
      <c r="E126" s="134">
        <v>-4.2051114558667724E-3</v>
      </c>
      <c r="G126" s="132">
        <v>45294</v>
      </c>
      <c r="H126" s="153">
        <v>284.3</v>
      </c>
      <c r="I126" s="154">
        <f t="shared" si="3"/>
        <v>-2.9152339131014161E-2</v>
      </c>
      <c r="J126" s="134">
        <v>-6.2915064662705245E-3</v>
      </c>
    </row>
    <row r="127" spans="2:10" ht="14.4">
      <c r="B127" s="132">
        <v>45293</v>
      </c>
      <c r="C127" s="153">
        <v>251.76</v>
      </c>
      <c r="D127" s="154">
        <f t="shared" si="2"/>
        <v>-3.4740623346422465E-2</v>
      </c>
      <c r="E127" s="134">
        <v>3.2184002295928771E-2</v>
      </c>
      <c r="G127" s="132">
        <v>45293</v>
      </c>
      <c r="H127" s="153">
        <v>292.70999999999998</v>
      </c>
      <c r="I127" s="154">
        <f t="shared" si="3"/>
        <v>-1.0061609747109939E-2</v>
      </c>
      <c r="J127" s="134">
        <v>2.958142806894104E-2</v>
      </c>
    </row>
    <row r="128" spans="2:10" ht="14.4">
      <c r="B128" s="132">
        <v>45289</v>
      </c>
      <c r="C128" s="153">
        <v>260.66000000000003</v>
      </c>
      <c r="D128" s="154">
        <f t="shared" si="2"/>
        <v>1.1899964936656472E-3</v>
      </c>
      <c r="E128" s="134">
        <v>3.5351128058468628E-2</v>
      </c>
      <c r="G128" s="132">
        <v>45289</v>
      </c>
      <c r="H128" s="153">
        <v>295.67</v>
      </c>
      <c r="I128" s="154">
        <f t="shared" si="3"/>
        <v>-4.0840492172638763E-3</v>
      </c>
      <c r="J128" s="134">
        <v>1.0112397936524298E-2</v>
      </c>
    </row>
    <row r="129" spans="2:10" ht="14.4">
      <c r="B129" s="132">
        <v>45288</v>
      </c>
      <c r="C129" s="153">
        <v>260.35000000000002</v>
      </c>
      <c r="D129" s="154">
        <f t="shared" si="2"/>
        <v>-6.6992307204525314E-3</v>
      </c>
      <c r="E129" s="134">
        <v>-1.1892887286120146E-3</v>
      </c>
      <c r="G129" s="132">
        <v>45288</v>
      </c>
      <c r="H129" s="153">
        <v>296.88</v>
      </c>
      <c r="I129" s="154">
        <f t="shared" si="3"/>
        <v>-4.168073261150926E-3</v>
      </c>
      <c r="J129" s="134">
        <v>4.0924003111575402E-3</v>
      </c>
    </row>
    <row r="130" spans="2:10" ht="14.4">
      <c r="B130" s="132">
        <v>45287</v>
      </c>
      <c r="C130" s="153">
        <v>262.10000000000002</v>
      </c>
      <c r="D130" s="154">
        <f t="shared" si="2"/>
        <v>-2.6291238067280755E-3</v>
      </c>
      <c r="E130" s="134">
        <v>6.7217207605145823E-3</v>
      </c>
      <c r="G130" s="132">
        <v>45287</v>
      </c>
      <c r="H130" s="153">
        <v>298.12</v>
      </c>
      <c r="I130" s="154">
        <f t="shared" si="3"/>
        <v>8.3874175910853763E-3</v>
      </c>
      <c r="J130" s="134">
        <v>4.1767717596334908E-3</v>
      </c>
    </row>
    <row r="131" spans="2:10" ht="14.4">
      <c r="B131" s="132">
        <v>45286</v>
      </c>
      <c r="C131" s="153">
        <v>262.79000000000002</v>
      </c>
      <c r="D131" s="154">
        <f t="shared" si="2"/>
        <v>8.982725767427549E-3</v>
      </c>
      <c r="E131" s="134">
        <v>2.632582983594034E-3</v>
      </c>
      <c r="G131" s="132">
        <v>45286</v>
      </c>
      <c r="H131" s="153">
        <v>295.63</v>
      </c>
      <c r="I131" s="154">
        <f t="shared" si="3"/>
        <v>1.7987140005767822E-2</v>
      </c>
      <c r="J131" s="134">
        <v>-8.3523413390581558E-3</v>
      </c>
    </row>
    <row r="132" spans="2:10" ht="14.4">
      <c r="B132" s="132">
        <v>45282</v>
      </c>
      <c r="C132" s="153">
        <v>260.44</v>
      </c>
      <c r="D132" s="154">
        <f t="shared" si="2"/>
        <v>-6.0483283568632086E-3</v>
      </c>
      <c r="E132" s="134">
        <v>-8.9425016172610672E-3</v>
      </c>
      <c r="G132" s="132">
        <v>45282</v>
      </c>
      <c r="H132" s="153">
        <v>290.36</v>
      </c>
      <c r="I132" s="154">
        <f t="shared" si="3"/>
        <v>9.9925925307409766E-4</v>
      </c>
      <c r="J132" s="134">
        <v>-1.7826336975273138E-2</v>
      </c>
    </row>
    <row r="133" spans="2:10" ht="14.4">
      <c r="B133" s="132">
        <v>45281</v>
      </c>
      <c r="C133" s="153">
        <v>262.02</v>
      </c>
      <c r="D133" s="154">
        <f t="shared" ref="D133:D196" si="4">LN(C133/C134)</f>
        <v>6.7781292304462228E-3</v>
      </c>
      <c r="E133" s="134">
        <v>6.0666564275839718E-3</v>
      </c>
      <c r="G133" s="132">
        <v>45281</v>
      </c>
      <c r="H133" s="153">
        <v>290.07</v>
      </c>
      <c r="I133" s="154">
        <f t="shared" ref="I133:I196" si="5">LN(H133/H134)</f>
        <v>1.2418505166297813E-3</v>
      </c>
      <c r="J133" s="134">
        <v>-9.9876015980171484E-4</v>
      </c>
    </row>
    <row r="134" spans="2:10" ht="14.4">
      <c r="B134" s="132">
        <v>45280</v>
      </c>
      <c r="C134" s="153">
        <v>260.25</v>
      </c>
      <c r="D134" s="154">
        <f t="shared" si="4"/>
        <v>-1.2448610430367055E-2</v>
      </c>
      <c r="E134" s="134">
        <v>-6.7552095259902911E-3</v>
      </c>
      <c r="G134" s="132">
        <v>45280</v>
      </c>
      <c r="H134" s="153">
        <v>289.70999999999998</v>
      </c>
      <c r="I134" s="154">
        <f t="shared" si="5"/>
        <v>-1.1155658279264421E-2</v>
      </c>
      <c r="J134" s="134">
        <v>-1.2410797393732631E-3</v>
      </c>
    </row>
    <row r="135" spans="2:10" ht="14.4">
      <c r="B135" s="132">
        <v>45279</v>
      </c>
      <c r="C135" s="153">
        <v>263.51</v>
      </c>
      <c r="D135" s="154">
        <f t="shared" si="4"/>
        <v>1.1834005870629263E-2</v>
      </c>
      <c r="E135" s="134">
        <v>1.2526416906820437E-2</v>
      </c>
      <c r="G135" s="132">
        <v>45279</v>
      </c>
      <c r="H135" s="153">
        <v>292.95999999999998</v>
      </c>
      <c r="I135" s="154">
        <f t="shared" si="5"/>
        <v>2.505877055193273E-2</v>
      </c>
      <c r="J135" s="134">
        <v>1.1218114666390555E-2</v>
      </c>
    </row>
    <row r="136" spans="2:10" ht="14.4">
      <c r="B136" s="132">
        <v>45278</v>
      </c>
      <c r="C136" s="153">
        <v>260.41000000000003</v>
      </c>
      <c r="D136" s="154">
        <f t="shared" si="4"/>
        <v>-1.4713995734997836E-2</v>
      </c>
      <c r="E136" s="134">
        <v>-1.1764259420894763E-2</v>
      </c>
      <c r="G136" s="132">
        <v>45278</v>
      </c>
      <c r="H136" s="153">
        <v>285.70999999999998</v>
      </c>
      <c r="I136" s="154">
        <f t="shared" si="5"/>
        <v>-1.0499606274424403E-4</v>
      </c>
      <c r="J136" s="134">
        <v>-2.4747405789186216E-2</v>
      </c>
    </row>
    <row r="137" spans="2:10" ht="14.4">
      <c r="B137" s="132">
        <v>45275</v>
      </c>
      <c r="C137" s="153">
        <v>264.27</v>
      </c>
      <c r="D137" s="154">
        <f t="shared" si="4"/>
        <v>3.0856802488911195E-2</v>
      </c>
      <c r="E137" s="134">
        <v>1.4822779463154134E-2</v>
      </c>
      <c r="G137" s="132">
        <v>45275</v>
      </c>
      <c r="H137" s="153">
        <v>285.74</v>
      </c>
      <c r="I137" s="154">
        <f t="shared" si="5"/>
        <v>1.9968127704713063E-3</v>
      </c>
      <c r="J137" s="134">
        <v>1.0500157502368879E-4</v>
      </c>
    </row>
    <row r="138" spans="2:10" ht="14.4">
      <c r="B138" s="132">
        <v>45274</v>
      </c>
      <c r="C138" s="153">
        <v>256.24</v>
      </c>
      <c r="D138" s="154">
        <f t="shared" si="4"/>
        <v>2.1020196206235523E-2</v>
      </c>
      <c r="E138" s="134">
        <v>-3.0385590494569792E-2</v>
      </c>
      <c r="G138" s="132">
        <v>45274</v>
      </c>
      <c r="H138" s="153">
        <v>285.17</v>
      </c>
      <c r="I138" s="154">
        <f t="shared" si="5"/>
        <v>6.2210459719974333E-2</v>
      </c>
      <c r="J138" s="134">
        <v>-1.9948204661580649E-3</v>
      </c>
    </row>
    <row r="139" spans="2:10" ht="14.4">
      <c r="B139" s="132">
        <v>45273</v>
      </c>
      <c r="C139" s="153">
        <v>250.91</v>
      </c>
      <c r="D139" s="154">
        <f t="shared" si="4"/>
        <v>9.1284615144006376E-3</v>
      </c>
      <c r="E139" s="134">
        <v>-2.0800811738994729E-2</v>
      </c>
      <c r="G139" s="132">
        <v>45273</v>
      </c>
      <c r="H139" s="153">
        <v>267.97000000000003</v>
      </c>
      <c r="I139" s="154">
        <f t="shared" si="5"/>
        <v>2.4708472700468987E-2</v>
      </c>
      <c r="J139" s="134">
        <v>-6.0314899884279516E-2</v>
      </c>
    </row>
    <row r="140" spans="2:10" ht="14.4">
      <c r="B140" s="132">
        <v>45272</v>
      </c>
      <c r="C140" s="153">
        <v>248.63</v>
      </c>
      <c r="D140" s="154">
        <f t="shared" si="4"/>
        <v>2.2145727880730601E-3</v>
      </c>
      <c r="E140" s="134">
        <v>-9.086923598102925E-3</v>
      </c>
      <c r="G140" s="132">
        <v>45272</v>
      </c>
      <c r="H140" s="153">
        <v>261.43</v>
      </c>
      <c r="I140" s="154">
        <f t="shared" si="5"/>
        <v>1.9527143182020376E-3</v>
      </c>
      <c r="J140" s="134">
        <v>-2.4405717057879639E-2</v>
      </c>
    </row>
    <row r="141" spans="2:10" ht="14.4">
      <c r="B141" s="132">
        <v>45271</v>
      </c>
      <c r="C141" s="153">
        <v>248.08</v>
      </c>
      <c r="D141" s="154">
        <f t="shared" si="4"/>
        <v>1.3718304343567703E-2</v>
      </c>
      <c r="E141" s="134">
        <v>-2.2121224309213927E-3</v>
      </c>
      <c r="G141" s="132">
        <v>45271</v>
      </c>
      <c r="H141" s="153">
        <v>260.92</v>
      </c>
      <c r="I141" s="154">
        <f t="shared" si="5"/>
        <v>5.4571443219518971E-3</v>
      </c>
      <c r="J141" s="134">
        <v>-1.9508090119725319E-3</v>
      </c>
    </row>
    <row r="142" spans="2:10" ht="14.4">
      <c r="B142" s="132">
        <v>45268</v>
      </c>
      <c r="C142" s="153">
        <v>244.7</v>
      </c>
      <c r="D142" s="154">
        <f t="shared" si="4"/>
        <v>3.0581392747211254E-2</v>
      </c>
      <c r="E142" s="134">
        <v>-1.3624637213802138E-2</v>
      </c>
      <c r="G142" s="132">
        <v>45268</v>
      </c>
      <c r="H142" s="153">
        <v>259.5</v>
      </c>
      <c r="I142" s="154">
        <f t="shared" si="5"/>
        <v>8.0865581597101572E-3</v>
      </c>
      <c r="J142" s="134">
        <v>-5.4422811589759368E-3</v>
      </c>
    </row>
    <row r="143" spans="2:10" ht="14.4">
      <c r="B143" s="132">
        <v>45267</v>
      </c>
      <c r="C143" s="153">
        <v>237.33</v>
      </c>
      <c r="D143" s="154">
        <f t="shared" si="4"/>
        <v>1.8556793313792965E-3</v>
      </c>
      <c r="E143" s="134">
        <v>-3.0118512464241798E-2</v>
      </c>
      <c r="G143" s="132">
        <v>45267</v>
      </c>
      <c r="H143" s="153">
        <v>257.41000000000003</v>
      </c>
      <c r="I143" s="154">
        <f t="shared" si="5"/>
        <v>5.6098943336623901E-3</v>
      </c>
      <c r="J143" s="134">
        <v>-8.0539499036608175E-3</v>
      </c>
    </row>
    <row r="144" spans="2:10" ht="14.4">
      <c r="B144" s="132">
        <v>45266</v>
      </c>
      <c r="C144" s="153">
        <v>236.89</v>
      </c>
      <c r="D144" s="154">
        <f t="shared" si="4"/>
        <v>1.1591255986404888E-2</v>
      </c>
      <c r="E144" s="134">
        <v>-1.8539586230145177E-3</v>
      </c>
      <c r="G144" s="132">
        <v>45266</v>
      </c>
      <c r="H144" s="153">
        <v>255.97</v>
      </c>
      <c r="I144" s="154">
        <f t="shared" si="5"/>
        <v>3.0518843626644908E-3</v>
      </c>
      <c r="J144" s="134">
        <v>-5.5941882599744863E-3</v>
      </c>
    </row>
    <row r="145" spans="2:10" ht="14.4">
      <c r="B145" s="132">
        <v>45265</v>
      </c>
      <c r="C145" s="153">
        <v>234.16</v>
      </c>
      <c r="D145" s="154">
        <f t="shared" si="4"/>
        <v>-3.027527204302181E-3</v>
      </c>
      <c r="E145" s="134">
        <v>-1.152433618979265E-2</v>
      </c>
      <c r="G145" s="132">
        <v>45265</v>
      </c>
      <c r="H145" s="153">
        <v>255.19</v>
      </c>
      <c r="I145" s="154">
        <f t="shared" si="5"/>
        <v>1.725693647072143E-3</v>
      </c>
      <c r="J145" s="134">
        <v>-3.0472320975114542E-3</v>
      </c>
    </row>
    <row r="146" spans="2:10" ht="14.4">
      <c r="B146" s="132">
        <v>45264</v>
      </c>
      <c r="C146" s="153">
        <v>234.87</v>
      </c>
      <c r="D146" s="154">
        <f t="shared" si="4"/>
        <v>4.2667641639540276E-3</v>
      </c>
      <c r="E146" s="134">
        <v>3.0321147933036752E-3</v>
      </c>
      <c r="G146" s="132">
        <v>45264</v>
      </c>
      <c r="H146" s="153">
        <v>254.75</v>
      </c>
      <c r="I146" s="154">
        <f t="shared" si="5"/>
        <v>-7.859124340743125E-3</v>
      </c>
      <c r="J146" s="134">
        <v>-1.7242054939456963E-3</v>
      </c>
    </row>
    <row r="147" spans="2:10" ht="14.4">
      <c r="B147" s="132">
        <v>45261</v>
      </c>
      <c r="C147" s="153">
        <v>233.87</v>
      </c>
      <c r="D147" s="154">
        <f t="shared" si="4"/>
        <v>9.6241344351444824E-3</v>
      </c>
      <c r="E147" s="134">
        <v>-4.2576744582109027E-3</v>
      </c>
      <c r="G147" s="132">
        <v>45261</v>
      </c>
      <c r="H147" s="153">
        <v>256.76</v>
      </c>
      <c r="I147" s="154">
        <f t="shared" si="5"/>
        <v>2.3805017835866641E-2</v>
      </c>
      <c r="J147" s="134">
        <v>7.8900883218842033E-3</v>
      </c>
    </row>
    <row r="148" spans="2:10" ht="14.4">
      <c r="B148" s="132">
        <v>45260</v>
      </c>
      <c r="C148" s="153">
        <v>231.63</v>
      </c>
      <c r="D148" s="154">
        <f t="shared" si="4"/>
        <v>3.1577416436410752E-2</v>
      </c>
      <c r="E148" s="134">
        <v>-9.5779706674649079E-3</v>
      </c>
      <c r="G148" s="132">
        <v>45260</v>
      </c>
      <c r="H148" s="153">
        <v>250.72</v>
      </c>
      <c r="I148" s="154">
        <f t="shared" si="5"/>
        <v>5.0782843006644384E-3</v>
      </c>
      <c r="J148" s="134">
        <v>-2.3523913382146766E-2</v>
      </c>
    </row>
    <row r="149" spans="2:10" ht="14.4">
      <c r="B149" s="132">
        <v>45259</v>
      </c>
      <c r="C149" s="153">
        <v>224.43</v>
      </c>
      <c r="D149" s="154">
        <f t="shared" si="4"/>
        <v>9.2211933610826524E-3</v>
      </c>
      <c r="E149" s="134">
        <v>-3.1084056469369181E-2</v>
      </c>
      <c r="G149" s="132">
        <v>45259</v>
      </c>
      <c r="H149" s="153">
        <v>249.45</v>
      </c>
      <c r="I149" s="154">
        <f t="shared" si="5"/>
        <v>7.8479122983013214E-3</v>
      </c>
      <c r="J149" s="134">
        <v>-5.0654116145500971E-3</v>
      </c>
    </row>
    <row r="150" spans="2:10" ht="14.4">
      <c r="B150" s="132">
        <v>45258</v>
      </c>
      <c r="C150" s="153">
        <v>222.37</v>
      </c>
      <c r="D150" s="154">
        <f t="shared" si="4"/>
        <v>1.3902005767498192E-2</v>
      </c>
      <c r="E150" s="134">
        <v>-9.1788085371831141E-3</v>
      </c>
      <c r="G150" s="132">
        <v>45258</v>
      </c>
      <c r="H150" s="153">
        <v>247.5</v>
      </c>
      <c r="I150" s="154">
        <f t="shared" si="5"/>
        <v>4.4454323915017123E-4</v>
      </c>
      <c r="J150" s="134">
        <v>-7.8171978352374882E-3</v>
      </c>
    </row>
    <row r="151" spans="2:10" ht="14.4">
      <c r="B151" s="132">
        <v>45257</v>
      </c>
      <c r="C151" s="153">
        <v>219.3</v>
      </c>
      <c r="D151" s="154">
        <f t="shared" si="4"/>
        <v>-3.186890928519019E-3</v>
      </c>
      <c r="E151" s="134">
        <v>-1.3805819130278341E-2</v>
      </c>
      <c r="G151" s="132">
        <v>45257</v>
      </c>
      <c r="H151" s="153">
        <v>247.39</v>
      </c>
      <c r="I151" s="154">
        <f t="shared" si="5"/>
        <v>1.2127337053769221E-4</v>
      </c>
      <c r="J151" s="134">
        <v>-4.4444444444446951E-4</v>
      </c>
    </row>
    <row r="152" spans="2:10" ht="14.4">
      <c r="B152" s="132">
        <v>45254</v>
      </c>
      <c r="C152" s="153">
        <v>220</v>
      </c>
      <c r="D152" s="154">
        <f t="shared" si="4"/>
        <v>4.091746096051256E-4</v>
      </c>
      <c r="E152" s="134">
        <v>3.1919744642041614E-3</v>
      </c>
      <c r="G152" s="132">
        <v>45254</v>
      </c>
      <c r="H152" s="153">
        <v>247.36</v>
      </c>
      <c r="I152" s="154">
        <f t="shared" si="5"/>
        <v>5.4725798863956999E-3</v>
      </c>
      <c r="J152" s="134">
        <v>-1.2126601721962338E-4</v>
      </c>
    </row>
    <row r="153" spans="2:10" ht="14.4">
      <c r="B153" s="132">
        <v>45252</v>
      </c>
      <c r="C153" s="153">
        <v>219.91</v>
      </c>
      <c r="D153" s="154">
        <f t="shared" si="4"/>
        <v>7.4855431917702367E-3</v>
      </c>
      <c r="E153" s="134">
        <v>-4.090909090909145E-4</v>
      </c>
      <c r="G153" s="132">
        <v>45252</v>
      </c>
      <c r="H153" s="153">
        <v>246.01</v>
      </c>
      <c r="I153" s="154">
        <f t="shared" si="5"/>
        <v>-1.3725943160396471E-2</v>
      </c>
      <c r="J153" s="134">
        <v>-5.4576326002587772E-3</v>
      </c>
    </row>
    <row r="154" spans="2:10" ht="14.4">
      <c r="B154" s="132">
        <v>45251</v>
      </c>
      <c r="C154" s="153">
        <v>218.27</v>
      </c>
      <c r="D154" s="154">
        <f t="shared" si="4"/>
        <v>2.5689265928310265E-3</v>
      </c>
      <c r="E154" s="134">
        <v>-7.4575962893910219E-3</v>
      </c>
      <c r="G154" s="132">
        <v>45251</v>
      </c>
      <c r="H154" s="153">
        <v>249.41</v>
      </c>
      <c r="I154" s="154">
        <f t="shared" si="5"/>
        <v>-4.1611711305677822E-3</v>
      </c>
      <c r="J154" s="134">
        <v>1.3820576399333317E-2</v>
      </c>
    </row>
    <row r="155" spans="2:10" ht="14.4">
      <c r="B155" s="132">
        <v>45250</v>
      </c>
      <c r="C155" s="153">
        <v>217.71</v>
      </c>
      <c r="D155" s="154">
        <f t="shared" si="4"/>
        <v>4.5433533053283598E-2</v>
      </c>
      <c r="E155" s="134">
        <v>-2.565629724653018E-3</v>
      </c>
      <c r="G155" s="132">
        <v>45250</v>
      </c>
      <c r="H155" s="153">
        <v>250.45</v>
      </c>
      <c r="I155" s="154">
        <f t="shared" si="5"/>
        <v>-1.0406830496982841E-2</v>
      </c>
      <c r="J155" s="134">
        <v>4.16984082434535E-3</v>
      </c>
    </row>
    <row r="156" spans="2:10" ht="14.4">
      <c r="B156" s="132">
        <v>45247</v>
      </c>
      <c r="C156" s="153">
        <v>208.04</v>
      </c>
      <c r="D156" s="154">
        <f t="shared" si="4"/>
        <v>6.9458122193334351E-3</v>
      </c>
      <c r="E156" s="134">
        <v>-4.4416884846814608E-2</v>
      </c>
      <c r="G156" s="132">
        <v>45247</v>
      </c>
      <c r="H156" s="153">
        <v>253.07</v>
      </c>
      <c r="I156" s="154">
        <f t="shared" si="5"/>
        <v>1.9390968253087403E-2</v>
      </c>
      <c r="J156" s="134">
        <v>1.0461169894190547E-2</v>
      </c>
    </row>
    <row r="157" spans="2:10" ht="14.4">
      <c r="B157" s="132">
        <v>45246</v>
      </c>
      <c r="C157" s="153">
        <v>206.6</v>
      </c>
      <c r="D157" s="154">
        <f t="shared" si="4"/>
        <v>-1.0161171918121577E-2</v>
      </c>
      <c r="E157" s="134">
        <v>-6.9217458181118907E-3</v>
      </c>
      <c r="G157" s="132">
        <v>45246</v>
      </c>
      <c r="H157" s="153">
        <v>248.21</v>
      </c>
      <c r="I157" s="154">
        <f t="shared" si="5"/>
        <v>-1.153627855198326E-2</v>
      </c>
      <c r="J157" s="134">
        <v>-1.9204172758525262E-2</v>
      </c>
    </row>
    <row r="158" spans="2:10" ht="14.4">
      <c r="B158" s="132">
        <v>45245</v>
      </c>
      <c r="C158" s="153">
        <v>208.71</v>
      </c>
      <c r="D158" s="154">
        <f t="shared" si="4"/>
        <v>5.9589776986115192E-3</v>
      </c>
      <c r="E158" s="134">
        <v>1.0212971926427894E-2</v>
      </c>
      <c r="G158" s="132">
        <v>45245</v>
      </c>
      <c r="H158" s="153">
        <v>251.09</v>
      </c>
      <c r="I158" s="154">
        <f t="shared" si="5"/>
        <v>1.2947369962776376E-2</v>
      </c>
      <c r="J158" s="134">
        <v>1.1603078038757486E-2</v>
      </c>
    </row>
    <row r="159" spans="2:10" ht="14.4">
      <c r="B159" s="132">
        <v>45244</v>
      </c>
      <c r="C159" s="153">
        <v>207.47</v>
      </c>
      <c r="D159" s="154">
        <f t="shared" si="4"/>
        <v>1.4223195527181407E-2</v>
      </c>
      <c r="E159" s="134">
        <v>-5.9412582051651119E-3</v>
      </c>
      <c r="G159" s="132">
        <v>45244</v>
      </c>
      <c r="H159" s="153">
        <v>247.86</v>
      </c>
      <c r="I159" s="154">
        <f t="shared" si="5"/>
        <v>2.5290911441838811E-2</v>
      </c>
      <c r="J159" s="134">
        <v>-1.2863913337846977E-2</v>
      </c>
    </row>
    <row r="160" spans="2:10" ht="14.4">
      <c r="B160" s="132">
        <v>45243</v>
      </c>
      <c r="C160" s="153">
        <v>204.54</v>
      </c>
      <c r="D160" s="154">
        <f t="shared" si="4"/>
        <v>3.9338056500048083E-2</v>
      </c>
      <c r="E160" s="134">
        <v>-1.4122523738371862E-2</v>
      </c>
      <c r="G160" s="132">
        <v>45243</v>
      </c>
      <c r="H160" s="153">
        <v>241.67</v>
      </c>
      <c r="I160" s="154">
        <f t="shared" si="5"/>
        <v>8.2684588660345906E-3</v>
      </c>
      <c r="J160" s="134">
        <v>-2.4973775518437935E-2</v>
      </c>
    </row>
    <row r="161" spans="2:10" ht="14.4">
      <c r="B161" s="132">
        <v>45240</v>
      </c>
      <c r="C161" s="153">
        <v>196.65</v>
      </c>
      <c r="D161" s="154">
        <f t="shared" si="4"/>
        <v>1.7026925533407858E-2</v>
      </c>
      <c r="E161" s="134">
        <v>-3.8574361982986138E-2</v>
      </c>
      <c r="G161" s="132">
        <v>45240</v>
      </c>
      <c r="H161" s="153">
        <v>239.68</v>
      </c>
      <c r="I161" s="154">
        <f t="shared" si="5"/>
        <v>2.3342764699303933E-2</v>
      </c>
      <c r="J161" s="134">
        <v>-8.2343691811146424E-3</v>
      </c>
    </row>
    <row r="162" spans="2:10" ht="14.4">
      <c r="B162" s="132">
        <v>45239</v>
      </c>
      <c r="C162" s="153">
        <v>193.33</v>
      </c>
      <c r="D162" s="154">
        <f t="shared" si="4"/>
        <v>7.7890101961641707E-3</v>
      </c>
      <c r="E162" s="134">
        <v>-1.6882786676836958E-2</v>
      </c>
      <c r="G162" s="132">
        <v>45239</v>
      </c>
      <c r="H162" s="153">
        <v>234.15</v>
      </c>
      <c r="I162" s="154">
        <f t="shared" si="5"/>
        <v>-2.8573275725150013E-3</v>
      </c>
      <c r="J162" s="134">
        <v>-2.3072429906542014E-2</v>
      </c>
    </row>
    <row r="163" spans="2:10" ht="14.4">
      <c r="B163" s="132">
        <v>45238</v>
      </c>
      <c r="C163" s="153">
        <v>191.83</v>
      </c>
      <c r="D163" s="154">
        <f t="shared" si="4"/>
        <v>2.1918388902281423E-3</v>
      </c>
      <c r="E163" s="134">
        <v>-7.7587544612838233E-3</v>
      </c>
      <c r="G163" s="132">
        <v>45238</v>
      </c>
      <c r="H163" s="153">
        <v>234.82</v>
      </c>
      <c r="I163" s="154">
        <f t="shared" si="5"/>
        <v>-4.2576745225293743E-4</v>
      </c>
      <c r="J163" s="134">
        <v>2.861413623745479E-3</v>
      </c>
    </row>
    <row r="164" spans="2:10" ht="14.4">
      <c r="B164" s="132">
        <v>45237</v>
      </c>
      <c r="C164" s="153">
        <v>191.41</v>
      </c>
      <c r="D164" s="154">
        <f t="shared" si="4"/>
        <v>-8.013363725609313E-3</v>
      </c>
      <c r="E164" s="134">
        <v>-2.1894385653965509E-3</v>
      </c>
      <c r="G164" s="132">
        <v>45237</v>
      </c>
      <c r="H164" s="153">
        <v>234.92</v>
      </c>
      <c r="I164" s="154">
        <f t="shared" si="5"/>
        <v>-1.4201422106167963E-2</v>
      </c>
      <c r="J164" s="134">
        <v>4.2585810407969049E-4</v>
      </c>
    </row>
    <row r="165" spans="2:10" ht="14.4">
      <c r="B165" s="132">
        <v>45236</v>
      </c>
      <c r="C165" s="153">
        <v>192.95</v>
      </c>
      <c r="D165" s="154">
        <f t="shared" si="4"/>
        <v>-1.0824847969037895E-2</v>
      </c>
      <c r="E165" s="134">
        <v>8.0455566584818339E-3</v>
      </c>
      <c r="G165" s="132">
        <v>45236</v>
      </c>
      <c r="H165" s="153">
        <v>238.28</v>
      </c>
      <c r="I165" s="154">
        <f t="shared" si="5"/>
        <v>-1.0312597917748245E-2</v>
      </c>
      <c r="J165" s="134">
        <v>1.4302741358760418E-2</v>
      </c>
    </row>
    <row r="166" spans="2:10" ht="14.4">
      <c r="B166" s="132">
        <v>45233</v>
      </c>
      <c r="C166" s="153">
        <v>195.05</v>
      </c>
      <c r="D166" s="154">
        <f t="shared" si="4"/>
        <v>1.5708481947840421E-2</v>
      </c>
      <c r="E166" s="134">
        <v>1.0883648613630559E-2</v>
      </c>
      <c r="G166" s="132">
        <v>45233</v>
      </c>
      <c r="H166" s="153">
        <v>240.75</v>
      </c>
      <c r="I166" s="154">
        <f t="shared" si="5"/>
        <v>6.793532702552443E-3</v>
      </c>
      <c r="J166" s="134">
        <v>1.0365956018129951E-2</v>
      </c>
    </row>
    <row r="167" spans="2:10" ht="14.4">
      <c r="B167" s="132">
        <v>45232</v>
      </c>
      <c r="C167" s="153">
        <v>192.01</v>
      </c>
      <c r="D167" s="154">
        <f t="shared" si="4"/>
        <v>1.3791875449471039E-2</v>
      </c>
      <c r="E167" s="134">
        <v>-1.55857472442964E-2</v>
      </c>
      <c r="G167" s="132">
        <v>45232</v>
      </c>
      <c r="H167" s="153">
        <v>239.12</v>
      </c>
      <c r="I167" s="154">
        <f t="shared" si="5"/>
        <v>3.0961173528880219E-2</v>
      </c>
      <c r="J167" s="134">
        <v>-6.7705088265835878E-3</v>
      </c>
    </row>
    <row r="168" spans="2:10" ht="14.4">
      <c r="B168" s="132">
        <v>45231</v>
      </c>
      <c r="C168" s="153">
        <v>189.38</v>
      </c>
      <c r="D168" s="154">
        <f t="shared" si="4"/>
        <v>1.3609992110651442E-2</v>
      </c>
      <c r="E168" s="134">
        <v>-1.3697203270662928E-2</v>
      </c>
      <c r="G168" s="132">
        <v>45231</v>
      </c>
      <c r="H168" s="153">
        <v>231.83</v>
      </c>
      <c r="I168" s="154">
        <f t="shared" si="5"/>
        <v>2.5248130706187998E-2</v>
      </c>
      <c r="J168" s="134">
        <v>-3.0486784877885587E-2</v>
      </c>
    </row>
    <row r="169" spans="2:10" ht="14.4">
      <c r="B169" s="132">
        <v>45230</v>
      </c>
      <c r="C169" s="153">
        <v>186.82</v>
      </c>
      <c r="D169" s="154">
        <f t="shared" si="4"/>
        <v>2.4217669190013422E-2</v>
      </c>
      <c r="E169" s="134">
        <v>-1.3517794909705394E-2</v>
      </c>
      <c r="G169" s="132">
        <v>45230</v>
      </c>
      <c r="H169" s="153">
        <v>226.05</v>
      </c>
      <c r="I169" s="154">
        <f t="shared" si="5"/>
        <v>-6.8842450972849051E-2</v>
      </c>
      <c r="J169" s="134">
        <v>-2.4932062287020718E-2</v>
      </c>
    </row>
    <row r="170" spans="2:10" ht="14.4">
      <c r="B170" s="132">
        <v>45229</v>
      </c>
      <c r="C170" s="153">
        <v>182.35</v>
      </c>
      <c r="D170" s="154">
        <f t="shared" si="4"/>
        <v>1.4694773316326869E-2</v>
      </c>
      <c r="E170" s="134">
        <v>-2.3926774435285347E-2</v>
      </c>
      <c r="G170" s="132">
        <v>45229</v>
      </c>
      <c r="H170" s="153">
        <v>242.16</v>
      </c>
      <c r="I170" s="154">
        <f t="shared" si="5"/>
        <v>1.4977813697034964E-2</v>
      </c>
      <c r="J170" s="134">
        <v>7.1267418712674058E-2</v>
      </c>
    </row>
    <row r="171" spans="2:10" ht="14.4">
      <c r="B171" s="132">
        <v>45226</v>
      </c>
      <c r="C171" s="153">
        <v>179.69</v>
      </c>
      <c r="D171" s="154">
        <f t="shared" si="4"/>
        <v>3.3446711597142245E-3</v>
      </c>
      <c r="E171" s="134">
        <v>-1.4587332053742741E-2</v>
      </c>
      <c r="G171" s="132">
        <v>45226</v>
      </c>
      <c r="H171" s="153">
        <v>238.56</v>
      </c>
      <c r="I171" s="154">
        <f t="shared" si="5"/>
        <v>-1.6092157897037652E-2</v>
      </c>
      <c r="J171" s="134">
        <v>-1.4866204162537144E-2</v>
      </c>
    </row>
    <row r="172" spans="2:10" ht="14.4">
      <c r="B172" s="132">
        <v>45225</v>
      </c>
      <c r="C172" s="153">
        <v>179.09</v>
      </c>
      <c r="D172" s="154">
        <f t="shared" si="4"/>
        <v>7.6229280067477622E-3</v>
      </c>
      <c r="E172" s="134">
        <v>-3.3390839779620096E-3</v>
      </c>
      <c r="G172" s="132">
        <v>45225</v>
      </c>
      <c r="H172" s="153">
        <v>242.43</v>
      </c>
      <c r="I172" s="154">
        <f t="shared" si="5"/>
        <v>-1.0300273679675306E-2</v>
      </c>
      <c r="J172" s="134">
        <v>1.6222334004024175E-2</v>
      </c>
    </row>
    <row r="173" spans="2:10" ht="14.4">
      <c r="B173" s="132">
        <v>45224</v>
      </c>
      <c r="C173" s="153">
        <v>177.73</v>
      </c>
      <c r="D173" s="154">
        <f t="shared" si="4"/>
        <v>-2.5717210573340445E-2</v>
      </c>
      <c r="E173" s="134">
        <v>-7.5939471773969203E-3</v>
      </c>
      <c r="G173" s="132">
        <v>45224</v>
      </c>
      <c r="H173" s="153">
        <v>244.94</v>
      </c>
      <c r="I173" s="154">
        <f t="shared" si="5"/>
        <v>-1.8646013322476996E-2</v>
      </c>
      <c r="J173" s="134">
        <v>1.0353504104277489E-2</v>
      </c>
    </row>
    <row r="174" spans="2:10" ht="14.4">
      <c r="B174" s="132">
        <v>45223</v>
      </c>
      <c r="C174" s="153">
        <v>182.36</v>
      </c>
      <c r="D174" s="154">
        <f t="shared" si="4"/>
        <v>7.3199919573883497E-3</v>
      </c>
      <c r="E174" s="134">
        <v>2.6050751139368833E-2</v>
      </c>
      <c r="G174" s="132">
        <v>45223</v>
      </c>
      <c r="H174" s="153">
        <v>249.55</v>
      </c>
      <c r="I174" s="154">
        <f t="shared" si="5"/>
        <v>8.9762512252502726E-3</v>
      </c>
      <c r="J174" s="134">
        <v>1.8820935739364719E-2</v>
      </c>
    </row>
    <row r="175" spans="2:10" ht="14.4">
      <c r="B175" s="132">
        <v>45222</v>
      </c>
      <c r="C175" s="153">
        <v>181.03</v>
      </c>
      <c r="D175" s="154">
        <f t="shared" si="4"/>
        <v>5.4837149631206845E-3</v>
      </c>
      <c r="E175" s="134">
        <v>-7.2932660671199967E-3</v>
      </c>
      <c r="G175" s="132">
        <v>45222</v>
      </c>
      <c r="H175" s="153">
        <v>247.32</v>
      </c>
      <c r="I175" s="154">
        <f t="shared" si="5"/>
        <v>-7.5727422229301044E-3</v>
      </c>
      <c r="J175" s="134">
        <v>-8.936084952915313E-3</v>
      </c>
    </row>
    <row r="176" spans="2:10" ht="14.4">
      <c r="B176" s="132">
        <v>45219</v>
      </c>
      <c r="C176" s="153">
        <v>180.04</v>
      </c>
      <c r="D176" s="154">
        <f t="shared" si="4"/>
        <v>-1.5158904503780738E-2</v>
      </c>
      <c r="E176" s="134">
        <v>-5.4687068441695574E-3</v>
      </c>
      <c r="G176" s="132">
        <v>45219</v>
      </c>
      <c r="H176" s="153">
        <v>249.2</v>
      </c>
      <c r="I176" s="154">
        <f t="shared" si="5"/>
        <v>-1.4698824660162655E-2</v>
      </c>
      <c r="J176" s="134">
        <v>7.6014879508328193E-3</v>
      </c>
    </row>
    <row r="177" spans="2:10" ht="14.4">
      <c r="B177" s="132">
        <v>45218</v>
      </c>
      <c r="C177" s="153">
        <v>182.79</v>
      </c>
      <c r="D177" s="154">
        <f t="shared" si="4"/>
        <v>-1.5740663683991598E-2</v>
      </c>
      <c r="E177" s="134">
        <v>1.5274383470339936E-2</v>
      </c>
      <c r="G177" s="132">
        <v>45218</v>
      </c>
      <c r="H177" s="153">
        <v>252.89</v>
      </c>
      <c r="I177" s="154">
        <f t="shared" si="5"/>
        <v>-2.4722510421768408E-2</v>
      </c>
      <c r="J177" s="134">
        <v>1.4807383627608361E-2</v>
      </c>
    </row>
    <row r="178" spans="2:10" ht="14.4">
      <c r="B178" s="132">
        <v>45217</v>
      </c>
      <c r="C178" s="153">
        <v>185.69</v>
      </c>
      <c r="D178" s="154">
        <f t="shared" si="4"/>
        <v>4.8479626040413723E-4</v>
      </c>
      <c r="E178" s="134">
        <v>1.5865200503309751E-2</v>
      </c>
      <c r="G178" s="132">
        <v>45217</v>
      </c>
      <c r="H178" s="153">
        <v>259.22000000000003</v>
      </c>
      <c r="I178" s="154">
        <f t="shared" si="5"/>
        <v>-5.0511799376841374E-2</v>
      </c>
      <c r="J178" s="134">
        <v>2.5030645735300006E-2</v>
      </c>
    </row>
    <row r="179" spans="2:10" ht="14.4">
      <c r="B179" s="132">
        <v>45216</v>
      </c>
      <c r="C179" s="153">
        <v>185.6</v>
      </c>
      <c r="D179" s="154">
        <f t="shared" si="4"/>
        <v>3.6164452553149361E-3</v>
      </c>
      <c r="E179" s="134">
        <v>-4.846787656848095E-4</v>
      </c>
      <c r="G179" s="132">
        <v>45216</v>
      </c>
      <c r="H179" s="153">
        <v>272.64999999999998</v>
      </c>
      <c r="I179" s="154">
        <f t="shared" si="5"/>
        <v>6.8453086376530211E-3</v>
      </c>
      <c r="J179" s="134">
        <v>5.1809273975773174E-2</v>
      </c>
    </row>
    <row r="180" spans="2:10" ht="14.4">
      <c r="B180" s="132">
        <v>45215</v>
      </c>
      <c r="C180" s="153">
        <v>184.93</v>
      </c>
      <c r="D180" s="154">
        <f t="shared" si="4"/>
        <v>1.081548778903884E-4</v>
      </c>
      <c r="E180" s="134">
        <v>-3.6099137931033809E-3</v>
      </c>
      <c r="G180" s="132">
        <v>45215</v>
      </c>
      <c r="H180" s="153">
        <v>270.79000000000002</v>
      </c>
      <c r="I180" s="154">
        <f t="shared" si="5"/>
        <v>1.0580537885577735E-2</v>
      </c>
      <c r="J180" s="134">
        <v>-6.8219328809827617E-3</v>
      </c>
    </row>
    <row r="181" spans="2:10" ht="14.4">
      <c r="B181" s="132">
        <v>45212</v>
      </c>
      <c r="C181" s="153">
        <v>184.91</v>
      </c>
      <c r="D181" s="154">
        <f t="shared" si="4"/>
        <v>-3.3973656227312438E-2</v>
      </c>
      <c r="E181" s="134">
        <v>-1.0814902936251425E-4</v>
      </c>
      <c r="G181" s="132">
        <v>45212</v>
      </c>
      <c r="H181" s="153">
        <v>267.94</v>
      </c>
      <c r="I181" s="154">
        <f t="shared" si="5"/>
        <v>-6.2133954895520508E-3</v>
      </c>
      <c r="J181" s="134">
        <v>-1.0524760884818574E-2</v>
      </c>
    </row>
    <row r="182" spans="2:10" ht="14.4">
      <c r="B182" s="132">
        <v>45211</v>
      </c>
      <c r="C182" s="153">
        <v>191.3</v>
      </c>
      <c r="D182" s="154">
        <f t="shared" si="4"/>
        <v>-2.4628861881123204E-2</v>
      </c>
      <c r="E182" s="134">
        <v>3.4557352225407012E-2</v>
      </c>
      <c r="G182" s="132">
        <v>45211</v>
      </c>
      <c r="H182" s="153">
        <v>269.61</v>
      </c>
      <c r="I182" s="154">
        <f t="shared" si="5"/>
        <v>-1.1872420259070652E-2</v>
      </c>
      <c r="J182" s="134">
        <v>6.2327386728373568E-3</v>
      </c>
    </row>
    <row r="183" spans="2:10" ht="14.4">
      <c r="B183" s="132">
        <v>45210</v>
      </c>
      <c r="C183" s="153">
        <v>196.07</v>
      </c>
      <c r="D183" s="154">
        <f t="shared" si="4"/>
        <v>1.3039199115070328E-2</v>
      </c>
      <c r="E183" s="134">
        <v>2.4934657605854671E-2</v>
      </c>
      <c r="G183" s="132">
        <v>45210</v>
      </c>
      <c r="H183" s="153">
        <v>272.83</v>
      </c>
      <c r="I183" s="154">
        <f t="shared" si="5"/>
        <v>-1.3918396503744296E-3</v>
      </c>
      <c r="J183" s="134">
        <v>1.1943177181855225E-2</v>
      </c>
    </row>
    <row r="184" spans="2:10" ht="14.4">
      <c r="B184" s="132">
        <v>45209</v>
      </c>
      <c r="C184" s="153">
        <v>193.53</v>
      </c>
      <c r="D184" s="154">
        <f t="shared" si="4"/>
        <v>2.6387584129294525E-2</v>
      </c>
      <c r="E184" s="134">
        <v>-1.2954557045952941E-2</v>
      </c>
      <c r="G184" s="132">
        <v>45209</v>
      </c>
      <c r="H184" s="153">
        <v>273.20999999999998</v>
      </c>
      <c r="I184" s="154">
        <f t="shared" si="5"/>
        <v>7.0155105829506487E-3</v>
      </c>
      <c r="J184" s="134">
        <v>1.3928087087196062E-3</v>
      </c>
    </row>
    <row r="185" spans="2:10" ht="14.4">
      <c r="B185" s="132">
        <v>45208</v>
      </c>
      <c r="C185" s="153">
        <v>188.49</v>
      </c>
      <c r="D185" s="154">
        <f t="shared" si="4"/>
        <v>5.906314559923226E-3</v>
      </c>
      <c r="E185" s="134">
        <v>-2.6042474035033236E-2</v>
      </c>
      <c r="G185" s="132">
        <v>45208</v>
      </c>
      <c r="H185" s="153">
        <v>271.3</v>
      </c>
      <c r="I185" s="154">
        <f t="shared" si="5"/>
        <v>1.9578546248665573E-2</v>
      </c>
      <c r="J185" s="134">
        <v>-6.9909593353096877E-3</v>
      </c>
    </row>
    <row r="186" spans="2:10" ht="14.4">
      <c r="B186" s="132">
        <v>45205</v>
      </c>
      <c r="C186" s="153">
        <v>187.38</v>
      </c>
      <c r="D186" s="154">
        <f t="shared" si="4"/>
        <v>5.8340412214249069E-3</v>
      </c>
      <c r="E186" s="134">
        <v>-5.8889065732931067E-3</v>
      </c>
      <c r="G186" s="132">
        <v>45205</v>
      </c>
      <c r="H186" s="153">
        <v>266.04000000000002</v>
      </c>
      <c r="I186" s="154">
        <f t="shared" si="5"/>
        <v>1.9892843363722462E-2</v>
      </c>
      <c r="J186" s="134">
        <v>-1.9388131220051563E-2</v>
      </c>
    </row>
    <row r="187" spans="2:10" ht="14.4">
      <c r="B187" s="132">
        <v>45204</v>
      </c>
      <c r="C187" s="153">
        <v>186.29</v>
      </c>
      <c r="D187" s="154">
        <f t="shared" si="4"/>
        <v>-2.3591239293713861E-3</v>
      </c>
      <c r="E187" s="134">
        <v>-5.8170562493329303E-3</v>
      </c>
      <c r="G187" s="132">
        <v>45204</v>
      </c>
      <c r="H187" s="153">
        <v>260.8</v>
      </c>
      <c r="I187" s="154">
        <f t="shared" si="5"/>
        <v>-1.6089197073403148E-2</v>
      </c>
      <c r="J187" s="134">
        <v>-1.9696286272741004E-2</v>
      </c>
    </row>
    <row r="188" spans="2:10" ht="14.4">
      <c r="B188" s="132">
        <v>45203</v>
      </c>
      <c r="C188" s="153">
        <v>186.73</v>
      </c>
      <c r="D188" s="154">
        <f t="shared" si="4"/>
        <v>-1.1659921796927701E-2</v>
      </c>
      <c r="E188" s="134">
        <v>2.3619088517901066E-3</v>
      </c>
      <c r="G188" s="132">
        <v>45203</v>
      </c>
      <c r="H188" s="153">
        <v>265.02999999999997</v>
      </c>
      <c r="I188" s="154">
        <f t="shared" si="5"/>
        <v>-1.4756822093087362E-2</v>
      </c>
      <c r="J188" s="134">
        <v>1.6219325153373987E-2</v>
      </c>
    </row>
    <row r="189" spans="2:10" ht="14.4">
      <c r="B189" s="132">
        <v>45202</v>
      </c>
      <c r="C189" s="153">
        <v>188.92</v>
      </c>
      <c r="D189" s="154">
        <f t="shared" si="4"/>
        <v>5.786346602587574E-3</v>
      </c>
      <c r="E189" s="134">
        <v>1.1728163658758728E-2</v>
      </c>
      <c r="G189" s="132">
        <v>45202</v>
      </c>
      <c r="H189" s="153">
        <v>268.97000000000003</v>
      </c>
      <c r="I189" s="154">
        <f t="shared" si="5"/>
        <v>-1.0172275104112734E-2</v>
      </c>
      <c r="J189" s="134">
        <v>1.4866241557559778E-2</v>
      </c>
    </row>
    <row r="190" spans="2:10" ht="14.4">
      <c r="B190" s="132">
        <v>45201</v>
      </c>
      <c r="C190" s="153">
        <v>187.83</v>
      </c>
      <c r="D190" s="154">
        <f t="shared" si="4"/>
        <v>-2.029001650175578E-2</v>
      </c>
      <c r="E190" s="134">
        <v>-5.7696379419859278E-3</v>
      </c>
      <c r="G190" s="132">
        <v>45201</v>
      </c>
      <c r="H190" s="153">
        <v>271.72000000000003</v>
      </c>
      <c r="I190" s="154">
        <f t="shared" si="5"/>
        <v>-4.6996708618584678E-3</v>
      </c>
      <c r="J190" s="134">
        <v>1.0224188571216208E-2</v>
      </c>
    </row>
    <row r="191" spans="2:10" ht="14.4">
      <c r="B191" s="132">
        <v>45198</v>
      </c>
      <c r="C191" s="153">
        <v>191.68</v>
      </c>
      <c r="D191" s="154">
        <f t="shared" si="4"/>
        <v>6.5426419563591864E-3</v>
      </c>
      <c r="E191" s="134">
        <v>2.0497258158973519E-2</v>
      </c>
      <c r="G191" s="132">
        <v>45198</v>
      </c>
      <c r="H191" s="153">
        <v>273</v>
      </c>
      <c r="I191" s="154">
        <f t="shared" si="5"/>
        <v>-1.1798257896777188E-2</v>
      </c>
      <c r="J191" s="134">
        <v>4.7107316355070594E-3</v>
      </c>
    </row>
    <row r="192" spans="2:10" ht="14.4">
      <c r="B192" s="132">
        <v>45197</v>
      </c>
      <c r="C192" s="153">
        <v>190.43</v>
      </c>
      <c r="D192" s="154">
        <f t="shared" si="4"/>
        <v>-2.6071081939964349E-2</v>
      </c>
      <c r="E192" s="134">
        <v>-6.5212854757930039E-3</v>
      </c>
      <c r="G192" s="132">
        <v>45197</v>
      </c>
      <c r="H192" s="153">
        <v>276.24</v>
      </c>
      <c r="I192" s="154">
        <f t="shared" si="5"/>
        <v>1.2861093568834374E-2</v>
      </c>
      <c r="J192" s="134">
        <v>1.1868131868131959E-2</v>
      </c>
    </row>
    <row r="193" spans="2:10" ht="14.4">
      <c r="B193" s="132">
        <v>45196</v>
      </c>
      <c r="C193" s="153">
        <v>195.46</v>
      </c>
      <c r="D193" s="154">
        <f t="shared" si="4"/>
        <v>-9.2048076046668214E-4</v>
      </c>
      <c r="E193" s="134">
        <v>2.6413905372052682E-2</v>
      </c>
      <c r="G193" s="132">
        <v>45196</v>
      </c>
      <c r="H193" s="153">
        <v>272.70999999999998</v>
      </c>
      <c r="I193" s="154">
        <f t="shared" si="5"/>
        <v>1.1766360414605236E-2</v>
      </c>
      <c r="J193" s="134">
        <v>-1.2778743121923064E-2</v>
      </c>
    </row>
    <row r="194" spans="2:10" ht="14.4">
      <c r="B194" s="132">
        <v>45195</v>
      </c>
      <c r="C194" s="153">
        <v>195.64</v>
      </c>
      <c r="D194" s="154">
        <f t="shared" si="4"/>
        <v>-1.5922449868703094E-2</v>
      </c>
      <c r="E194" s="134">
        <v>9.2090453289661589E-4</v>
      </c>
      <c r="G194" s="132">
        <v>45195</v>
      </c>
      <c r="H194" s="153">
        <v>269.52</v>
      </c>
      <c r="I194" s="154">
        <f t="shared" si="5"/>
        <v>-1.7470423560319633E-2</v>
      </c>
      <c r="J194" s="134">
        <v>-1.1697407502475166E-2</v>
      </c>
    </row>
    <row r="195" spans="2:10" ht="14.4">
      <c r="B195" s="132">
        <v>45194</v>
      </c>
      <c r="C195" s="153">
        <v>198.78</v>
      </c>
      <c r="D195" s="154">
        <f t="shared" si="4"/>
        <v>5.3973749530702312E-3</v>
      </c>
      <c r="E195" s="134">
        <v>1.6049887548558628E-2</v>
      </c>
      <c r="G195" s="132">
        <v>45194</v>
      </c>
      <c r="H195" s="153">
        <v>274.27</v>
      </c>
      <c r="I195" s="154">
        <f t="shared" si="5"/>
        <v>4.4214714020114412E-3</v>
      </c>
      <c r="J195" s="134">
        <v>1.7623924013060233E-2</v>
      </c>
    </row>
    <row r="196" spans="2:10" ht="14.4">
      <c r="B196" s="132">
        <v>45191</v>
      </c>
      <c r="C196" s="153">
        <v>197.71</v>
      </c>
      <c r="D196" s="154">
        <f t="shared" si="4"/>
        <v>-1.1266024706038172E-2</v>
      </c>
      <c r="E196" s="134">
        <v>-5.3828352953012581E-3</v>
      </c>
      <c r="G196" s="132">
        <v>45191</v>
      </c>
      <c r="H196" s="153">
        <v>273.06</v>
      </c>
      <c r="I196" s="154">
        <f t="shared" si="5"/>
        <v>3.7791969249103474E-3</v>
      </c>
      <c r="J196" s="134">
        <v>-4.4117110876142895E-3</v>
      </c>
    </row>
    <row r="197" spans="2:10" ht="14.4">
      <c r="B197" s="132">
        <v>45190</v>
      </c>
      <c r="C197" s="153">
        <v>199.95</v>
      </c>
      <c r="D197" s="154">
        <f t="shared" ref="D197:D260" si="6">LN(C197/C198)</f>
        <v>-1.2030369790740736E-2</v>
      </c>
      <c r="E197" s="134">
        <v>1.1329725355318399E-2</v>
      </c>
      <c r="G197" s="132">
        <v>45190</v>
      </c>
      <c r="H197" s="153">
        <v>272.02999999999997</v>
      </c>
      <c r="I197" s="154">
        <f t="shared" ref="I197:I260" si="7">LN(H197/H198)</f>
        <v>-2.3900600124331393E-2</v>
      </c>
      <c r="J197" s="134">
        <v>-3.7720647476746638E-3</v>
      </c>
    </row>
    <row r="198" spans="2:10" ht="14.4">
      <c r="B198" s="132">
        <v>45189</v>
      </c>
      <c r="C198" s="153">
        <v>202.37</v>
      </c>
      <c r="D198" s="154">
        <f t="shared" si="6"/>
        <v>-1.0372466105601932E-2</v>
      </c>
      <c r="E198" s="134">
        <v>1.2103025756439179E-2</v>
      </c>
      <c r="G198" s="132">
        <v>45189</v>
      </c>
      <c r="H198" s="153">
        <v>278.61</v>
      </c>
      <c r="I198" s="154">
        <f t="shared" si="7"/>
        <v>-3.7973822231720184E-3</v>
      </c>
      <c r="J198" s="134">
        <v>2.4188508620372806E-2</v>
      </c>
    </row>
    <row r="199" spans="2:10" ht="14.4">
      <c r="B199" s="132">
        <v>45188</v>
      </c>
      <c r="C199" s="153">
        <v>204.48</v>
      </c>
      <c r="D199" s="154">
        <f t="shared" si="6"/>
        <v>-3.1250025431352776E-3</v>
      </c>
      <c r="E199" s="134">
        <v>1.0426446607698647E-2</v>
      </c>
      <c r="G199" s="132">
        <v>45188</v>
      </c>
      <c r="H199" s="153">
        <v>279.67</v>
      </c>
      <c r="I199" s="154">
        <f t="shared" si="7"/>
        <v>-4.5307867235650215E-3</v>
      </c>
      <c r="J199" s="134">
        <v>3.8046014141632778E-3</v>
      </c>
    </row>
    <row r="200" spans="2:10" ht="14.4">
      <c r="B200" s="132">
        <v>45187</v>
      </c>
      <c r="C200" s="153">
        <v>205.12</v>
      </c>
      <c r="D200" s="154">
        <f t="shared" si="6"/>
        <v>-1.447161233301442E-2</v>
      </c>
      <c r="E200" s="134">
        <v>3.129890453834161E-3</v>
      </c>
      <c r="G200" s="132">
        <v>45187</v>
      </c>
      <c r="H200" s="153">
        <v>280.94</v>
      </c>
      <c r="I200" s="154">
        <f t="shared" si="7"/>
        <v>6.3918516463944523E-3</v>
      </c>
      <c r="J200" s="134">
        <v>4.5410662566596205E-3</v>
      </c>
    </row>
    <row r="201" spans="2:10" ht="14.4">
      <c r="B201" s="132">
        <v>45184</v>
      </c>
      <c r="C201" s="153">
        <v>208.11</v>
      </c>
      <c r="D201" s="154">
        <f t="shared" si="6"/>
        <v>-4.506671737254349E-3</v>
      </c>
      <c r="E201" s="134">
        <v>1.4576833073322915E-2</v>
      </c>
      <c r="G201" s="132">
        <v>45184</v>
      </c>
      <c r="H201" s="153">
        <v>279.14999999999998</v>
      </c>
      <c r="I201" s="154">
        <f t="shared" si="7"/>
        <v>-1.2141645659225875E-2</v>
      </c>
      <c r="J201" s="134">
        <v>-6.3714672171995002E-3</v>
      </c>
    </row>
    <row r="202" spans="2:10" ht="14.4">
      <c r="B202" s="132">
        <v>45183</v>
      </c>
      <c r="C202" s="153">
        <v>209.05</v>
      </c>
      <c r="D202" s="154">
        <f t="shared" si="6"/>
        <v>3.1141479233622251E-3</v>
      </c>
      <c r="E202" s="134">
        <v>4.5168420546826127E-3</v>
      </c>
      <c r="G202" s="132">
        <v>45183</v>
      </c>
      <c r="H202" s="153">
        <v>282.56</v>
      </c>
      <c r="I202" s="154">
        <f t="shared" si="7"/>
        <v>2.3779948787009699E-2</v>
      </c>
      <c r="J202" s="134">
        <v>1.2215654665950204E-2</v>
      </c>
    </row>
    <row r="203" spans="2:10" ht="14.4">
      <c r="B203" s="132">
        <v>45182</v>
      </c>
      <c r="C203" s="153">
        <v>208.4</v>
      </c>
      <c r="D203" s="154">
        <f t="shared" si="6"/>
        <v>-1.0738678545813731E-2</v>
      </c>
      <c r="E203" s="134">
        <v>-3.1093039942597933E-3</v>
      </c>
      <c r="G203" s="132">
        <v>45182</v>
      </c>
      <c r="H203" s="153">
        <v>275.92</v>
      </c>
      <c r="I203" s="154">
        <f t="shared" si="7"/>
        <v>-2.112211636677289E-2</v>
      </c>
      <c r="J203" s="134">
        <v>-2.349943374858432E-2</v>
      </c>
    </row>
    <row r="204" spans="2:10" ht="14.4">
      <c r="B204" s="132">
        <v>45181</v>
      </c>
      <c r="C204" s="153">
        <v>210.65</v>
      </c>
      <c r="D204" s="154">
        <f t="shared" si="6"/>
        <v>-1.7075372929397038E-3</v>
      </c>
      <c r="E204" s="134">
        <v>1.0796545105566269E-2</v>
      </c>
      <c r="G204" s="132">
        <v>45181</v>
      </c>
      <c r="H204" s="153">
        <v>281.81</v>
      </c>
      <c r="I204" s="154">
        <f t="shared" si="7"/>
        <v>-8.5127519062677172E-4</v>
      </c>
      <c r="J204" s="134">
        <v>2.1346767178892279E-2</v>
      </c>
    </row>
    <row r="205" spans="2:10" ht="14.4">
      <c r="B205" s="132">
        <v>45180</v>
      </c>
      <c r="C205" s="153">
        <v>211.01</v>
      </c>
      <c r="D205" s="154">
        <f t="shared" si="6"/>
        <v>-1.2314105941779968E-3</v>
      </c>
      <c r="E205" s="134">
        <v>1.7089959648706188E-3</v>
      </c>
      <c r="G205" s="132">
        <v>45180</v>
      </c>
      <c r="H205" s="153">
        <v>282.05</v>
      </c>
      <c r="I205" s="154">
        <f t="shared" si="7"/>
        <v>-8.1512594664421016E-4</v>
      </c>
      <c r="J205" s="134">
        <v>8.5163762818929456E-4</v>
      </c>
    </row>
    <row r="206" spans="2:10" ht="14.4">
      <c r="B206" s="132">
        <v>45177</v>
      </c>
      <c r="C206" s="153">
        <v>211.27</v>
      </c>
      <c r="D206" s="154">
        <f t="shared" si="6"/>
        <v>-2.2372926065798854E-2</v>
      </c>
      <c r="E206" s="134">
        <v>1.2321690915122474E-3</v>
      </c>
      <c r="G206" s="132">
        <v>45177</v>
      </c>
      <c r="H206" s="153">
        <v>282.27999999999997</v>
      </c>
      <c r="I206" s="154">
        <f t="shared" si="7"/>
        <v>3.0157373266600082E-3</v>
      </c>
      <c r="J206" s="134">
        <v>8.154582520827347E-4</v>
      </c>
    </row>
    <row r="207" spans="2:10" ht="14.4">
      <c r="B207" s="132">
        <v>45176</v>
      </c>
      <c r="C207" s="153">
        <v>216.05</v>
      </c>
      <c r="D207" s="154">
        <f t="shared" si="6"/>
        <v>-8.7558163064592968E-3</v>
      </c>
      <c r="E207" s="134">
        <v>2.2625076915794962E-2</v>
      </c>
      <c r="G207" s="132">
        <v>45176</v>
      </c>
      <c r="H207" s="153">
        <v>281.43</v>
      </c>
      <c r="I207" s="154">
        <f t="shared" si="7"/>
        <v>-5.2097295015520904E-3</v>
      </c>
      <c r="J207" s="134">
        <v>-3.0111945585942212E-3</v>
      </c>
    </row>
    <row r="208" spans="2:10" ht="14.4">
      <c r="B208" s="132">
        <v>45175</v>
      </c>
      <c r="C208" s="153">
        <v>217.95</v>
      </c>
      <c r="D208" s="154">
        <f t="shared" si="6"/>
        <v>-2.0975980185142629E-2</v>
      </c>
      <c r="E208" s="134">
        <v>8.7942605878268409E-3</v>
      </c>
      <c r="G208" s="132">
        <v>45175</v>
      </c>
      <c r="H208" s="153">
        <v>282.89999999999998</v>
      </c>
      <c r="I208" s="154">
        <f t="shared" si="7"/>
        <v>4.4993256070781622E-3</v>
      </c>
      <c r="J208" s="134">
        <v>5.2233237394732068E-3</v>
      </c>
    </row>
    <row r="209" spans="2:10" ht="14.4">
      <c r="B209" s="132">
        <v>45174</v>
      </c>
      <c r="C209" s="153">
        <v>222.57</v>
      </c>
      <c r="D209" s="154">
        <f t="shared" si="6"/>
        <v>-3.7222277655562202E-3</v>
      </c>
      <c r="E209" s="134">
        <v>2.1197522367515598E-2</v>
      </c>
      <c r="G209" s="132">
        <v>45174</v>
      </c>
      <c r="H209" s="153">
        <v>281.63</v>
      </c>
      <c r="I209" s="154">
        <f t="shared" si="7"/>
        <v>-1.6271402168006308E-2</v>
      </c>
      <c r="J209" s="134">
        <v>-4.4892188052314541E-3</v>
      </c>
    </row>
    <row r="210" spans="2:10" ht="14.4">
      <c r="B210" s="132">
        <v>45170</v>
      </c>
      <c r="C210" s="153">
        <v>223.4</v>
      </c>
      <c r="D210" s="154">
        <f t="shared" si="6"/>
        <v>-2.8160848237376323E-3</v>
      </c>
      <c r="E210" s="134">
        <v>3.7291638585614795E-3</v>
      </c>
      <c r="G210" s="132">
        <v>45170</v>
      </c>
      <c r="H210" s="153">
        <v>286.25</v>
      </c>
      <c r="I210" s="154">
        <f t="shared" si="7"/>
        <v>1.804835906460758E-2</v>
      </c>
      <c r="J210" s="134">
        <v>1.6404502361254236E-2</v>
      </c>
    </row>
    <row r="211" spans="2:10" ht="14.4">
      <c r="B211" s="132">
        <v>45169</v>
      </c>
      <c r="C211" s="153">
        <v>224.03</v>
      </c>
      <c r="D211" s="154">
        <f t="shared" si="6"/>
        <v>-2.1286795640813056E-2</v>
      </c>
      <c r="E211" s="134">
        <v>2.8200537153089122E-3</v>
      </c>
      <c r="G211" s="132">
        <v>45169</v>
      </c>
      <c r="H211" s="153">
        <v>281.13</v>
      </c>
      <c r="I211" s="154">
        <f t="shared" si="7"/>
        <v>-4.2594037349642008E-3</v>
      </c>
      <c r="J211" s="134">
        <v>-1.7886462882096055E-2</v>
      </c>
    </row>
    <row r="212" spans="2:10" ht="14.4">
      <c r="B212" s="132">
        <v>45168</v>
      </c>
      <c r="C212" s="153">
        <v>228.85</v>
      </c>
      <c r="D212" s="154">
        <f t="shared" si="6"/>
        <v>7.0160340420628593E-3</v>
      </c>
      <c r="E212" s="134">
        <v>2.1514975672900949E-2</v>
      </c>
      <c r="G212" s="132">
        <v>45168</v>
      </c>
      <c r="H212" s="153">
        <v>282.33</v>
      </c>
      <c r="I212" s="154">
        <f t="shared" si="7"/>
        <v>8.179859251799728E-3</v>
      </c>
      <c r="J212" s="134">
        <v>4.2684878881655841E-3</v>
      </c>
    </row>
    <row r="213" spans="2:10" ht="14.4">
      <c r="B213" s="132">
        <v>45167</v>
      </c>
      <c r="C213" s="153">
        <v>227.25</v>
      </c>
      <c r="D213" s="154">
        <f t="shared" si="6"/>
        <v>8.3643332120070593E-4</v>
      </c>
      <c r="E213" s="134">
        <v>-6.991479134804468E-3</v>
      </c>
      <c r="G213" s="132">
        <v>45167</v>
      </c>
      <c r="H213" s="153">
        <v>280.02999999999997</v>
      </c>
      <c r="I213" s="154">
        <f t="shared" si="7"/>
        <v>1.88895707028401E-2</v>
      </c>
      <c r="J213" s="134">
        <v>-8.1464952360712495E-3</v>
      </c>
    </row>
    <row r="214" spans="2:10" ht="14.4">
      <c r="B214" s="132">
        <v>45166</v>
      </c>
      <c r="C214" s="153">
        <v>227.06</v>
      </c>
      <c r="D214" s="154">
        <f t="shared" si="6"/>
        <v>1.6205651345723836E-2</v>
      </c>
      <c r="E214" s="134">
        <v>-8.3608360836084916E-4</v>
      </c>
      <c r="G214" s="132">
        <v>45166</v>
      </c>
      <c r="H214" s="153">
        <v>274.79000000000002</v>
      </c>
      <c r="I214" s="154">
        <f t="shared" si="7"/>
        <v>8.1483962314550865E-3</v>
      </c>
      <c r="J214" s="134">
        <v>-1.8712280827054117E-2</v>
      </c>
    </row>
    <row r="215" spans="2:10" ht="14.4">
      <c r="B215" s="132">
        <v>45163</v>
      </c>
      <c r="C215" s="153">
        <v>223.41</v>
      </c>
      <c r="D215" s="154">
        <f t="shared" si="6"/>
        <v>2.7683742859018947E-2</v>
      </c>
      <c r="E215" s="134">
        <v>-1.6075046243283708E-2</v>
      </c>
      <c r="G215" s="132">
        <v>45163</v>
      </c>
      <c r="H215" s="153">
        <v>272.56</v>
      </c>
      <c r="I215" s="154">
        <f t="shared" si="7"/>
        <v>1.2032773535157883E-2</v>
      </c>
      <c r="J215" s="134">
        <v>-8.1152880381383241E-3</v>
      </c>
    </row>
    <row r="216" spans="2:10" ht="14.4">
      <c r="B216" s="132">
        <v>45162</v>
      </c>
      <c r="C216" s="153">
        <v>217.31</v>
      </c>
      <c r="D216" s="154">
        <f t="shared" si="6"/>
        <v>-5.0561352937806968E-2</v>
      </c>
      <c r="E216" s="134">
        <v>-2.7304059800366987E-2</v>
      </c>
      <c r="G216" s="132">
        <v>45162</v>
      </c>
      <c r="H216" s="153">
        <v>269.3</v>
      </c>
      <c r="I216" s="154">
        <f t="shared" si="7"/>
        <v>-1.3755679439820674E-2</v>
      </c>
      <c r="J216" s="134">
        <v>-1.1960669210449026E-2</v>
      </c>
    </row>
    <row r="217" spans="2:10" ht="14.4">
      <c r="B217" s="132">
        <v>45161</v>
      </c>
      <c r="C217" s="153">
        <v>228.58</v>
      </c>
      <c r="D217" s="154">
        <f t="shared" si="6"/>
        <v>-6.4973519754256042E-3</v>
      </c>
      <c r="E217" s="134">
        <v>5.1861396162164786E-2</v>
      </c>
      <c r="G217" s="132">
        <v>45161</v>
      </c>
      <c r="H217" s="153">
        <v>273.02999999999997</v>
      </c>
      <c r="I217" s="154">
        <f t="shared" si="7"/>
        <v>1.0419253731275491E-2</v>
      </c>
      <c r="J217" s="134">
        <v>1.3850724099517153E-2</v>
      </c>
    </row>
    <row r="218" spans="2:10" ht="14.4">
      <c r="B218" s="132">
        <v>45160</v>
      </c>
      <c r="C218" s="153">
        <v>230.07</v>
      </c>
      <c r="D218" s="154">
        <f t="shared" si="6"/>
        <v>1.2464899303119061E-2</v>
      </c>
      <c r="E218" s="134">
        <v>6.5185055560414984E-3</v>
      </c>
      <c r="G218" s="132">
        <v>45160</v>
      </c>
      <c r="H218" s="153">
        <v>270.2</v>
      </c>
      <c r="I218" s="154">
        <f t="shared" si="7"/>
        <v>-9.3931991870817542E-3</v>
      </c>
      <c r="J218" s="134">
        <v>-1.0365161337581918E-2</v>
      </c>
    </row>
    <row r="219" spans="2:10" ht="14.4">
      <c r="B219" s="132">
        <v>45159</v>
      </c>
      <c r="C219" s="153">
        <v>227.22</v>
      </c>
      <c r="D219" s="154">
        <f t="shared" si="6"/>
        <v>2.5117337549001614E-3</v>
      </c>
      <c r="E219" s="134">
        <v>-1.2387534228712971E-2</v>
      </c>
      <c r="G219" s="132">
        <v>45159</v>
      </c>
      <c r="H219" s="153">
        <v>272.75</v>
      </c>
      <c r="I219" s="154">
        <f t="shared" si="7"/>
        <v>-3.8422881411683475E-3</v>
      </c>
      <c r="J219" s="134">
        <v>9.4374537379720014E-3</v>
      </c>
    </row>
    <row r="220" spans="2:10" ht="14.4">
      <c r="B220" s="132">
        <v>45156</v>
      </c>
      <c r="C220" s="153">
        <v>226.65</v>
      </c>
      <c r="D220" s="154">
        <f t="shared" si="6"/>
        <v>9.3531123562249491E-3</v>
      </c>
      <c r="E220" s="134">
        <v>-2.5085819910218854E-3</v>
      </c>
      <c r="G220" s="132">
        <v>45156</v>
      </c>
      <c r="H220" s="153">
        <v>273.8</v>
      </c>
      <c r="I220" s="154">
        <f t="shared" si="7"/>
        <v>-4.991175634733799E-3</v>
      </c>
      <c r="J220" s="134">
        <v>3.8496791934006236E-3</v>
      </c>
    </row>
    <row r="221" spans="2:10" ht="14.4">
      <c r="B221" s="132">
        <v>45155</v>
      </c>
      <c r="C221" s="153">
        <v>224.54</v>
      </c>
      <c r="D221" s="154">
        <f t="shared" si="6"/>
        <v>-2.3808028955299442E-2</v>
      </c>
      <c r="E221" s="134">
        <v>-9.3095080520627649E-3</v>
      </c>
      <c r="G221" s="132">
        <v>45155</v>
      </c>
      <c r="H221" s="153">
        <v>275.17</v>
      </c>
      <c r="I221" s="154">
        <f t="shared" si="7"/>
        <v>2.4013983305532166E-3</v>
      </c>
      <c r="J221" s="134">
        <v>5.0036523009495681E-3</v>
      </c>
    </row>
    <row r="222" spans="2:10" ht="14.4">
      <c r="B222" s="132">
        <v>45154</v>
      </c>
      <c r="C222" s="153">
        <v>229.95</v>
      </c>
      <c r="D222" s="154">
        <f t="shared" si="6"/>
        <v>-9.9955398316789196E-3</v>
      </c>
      <c r="E222" s="134">
        <v>2.4093702681036833E-2</v>
      </c>
      <c r="G222" s="132">
        <v>45154</v>
      </c>
      <c r="H222" s="153">
        <v>274.51</v>
      </c>
      <c r="I222" s="154">
        <f t="shared" si="7"/>
        <v>-1.0364664793856193E-2</v>
      </c>
      <c r="J222" s="134">
        <v>-2.3985172802268862E-3</v>
      </c>
    </row>
    <row r="223" spans="2:10" ht="14.4">
      <c r="B223" s="132">
        <v>45153</v>
      </c>
      <c r="C223" s="153">
        <v>232.26</v>
      </c>
      <c r="D223" s="154">
        <f t="shared" si="6"/>
        <v>-1.897832938068774E-2</v>
      </c>
      <c r="E223" s="134">
        <v>1.0045662100456543E-2</v>
      </c>
      <c r="G223" s="132">
        <v>45153</v>
      </c>
      <c r="H223" s="153">
        <v>277.37</v>
      </c>
      <c r="I223" s="154">
        <f t="shared" si="7"/>
        <v>-2.5521486270635722E-2</v>
      </c>
      <c r="J223" s="134">
        <v>1.0418563986740015E-2</v>
      </c>
    </row>
    <row r="224" spans="2:10" ht="14.4">
      <c r="B224" s="132">
        <v>45152</v>
      </c>
      <c r="C224" s="153">
        <v>236.71</v>
      </c>
      <c r="D224" s="154">
        <f t="shared" si="6"/>
        <v>4.1911032285869756E-3</v>
      </c>
      <c r="E224" s="134">
        <v>1.9159562559200927E-2</v>
      </c>
      <c r="G224" s="132">
        <v>45152</v>
      </c>
      <c r="H224" s="153">
        <v>284.54000000000002</v>
      </c>
      <c r="I224" s="154">
        <f t="shared" si="7"/>
        <v>-2.3869710856000048E-3</v>
      </c>
      <c r="J224" s="134">
        <v>2.5849947723257882E-2</v>
      </c>
    </row>
    <row r="225" spans="2:10" ht="14.4">
      <c r="B225" s="132">
        <v>45149</v>
      </c>
      <c r="C225" s="153">
        <v>235.72</v>
      </c>
      <c r="D225" s="154">
        <f t="shared" si="6"/>
        <v>-1.07178544015025E-2</v>
      </c>
      <c r="E225" s="134">
        <v>-4.1823328123019587E-3</v>
      </c>
      <c r="G225" s="132">
        <v>45149</v>
      </c>
      <c r="H225" s="153">
        <v>285.22000000000003</v>
      </c>
      <c r="I225" s="154">
        <f t="shared" si="7"/>
        <v>4.9205779022295521E-3</v>
      </c>
      <c r="J225" s="134">
        <v>2.3898221691149857E-3</v>
      </c>
    </row>
    <row r="226" spans="2:10" ht="14.4">
      <c r="B226" s="132">
        <v>45148</v>
      </c>
      <c r="C226" s="153">
        <v>238.26</v>
      </c>
      <c r="D226" s="154">
        <f t="shared" si="6"/>
        <v>1.6802490721156455E-3</v>
      </c>
      <c r="E226" s="134">
        <v>1.0775496351603575E-2</v>
      </c>
      <c r="G226" s="132">
        <v>45148</v>
      </c>
      <c r="H226" s="153">
        <v>283.82</v>
      </c>
      <c r="I226" s="154">
        <f t="shared" si="7"/>
        <v>-2.4984617553854781E-3</v>
      </c>
      <c r="J226" s="134">
        <v>-4.9084916906249054E-3</v>
      </c>
    </row>
    <row r="227" spans="2:10" ht="14.4">
      <c r="B227" s="132">
        <v>45147</v>
      </c>
      <c r="C227" s="153">
        <v>237.86</v>
      </c>
      <c r="D227" s="154">
        <f t="shared" si="6"/>
        <v>-7.5646147755200537E-4</v>
      </c>
      <c r="E227" s="134">
        <v>-1.6788382439351102E-3</v>
      </c>
      <c r="G227" s="132">
        <v>45147</v>
      </c>
      <c r="H227" s="153">
        <v>284.52999999999997</v>
      </c>
      <c r="I227" s="154">
        <f t="shared" si="7"/>
        <v>5.78056665858581E-3</v>
      </c>
      <c r="J227" s="134">
        <v>2.5015855119441266E-3</v>
      </c>
    </row>
    <row r="228" spans="2:10" ht="14.4">
      <c r="B228" s="132">
        <v>45146</v>
      </c>
      <c r="C228" s="153">
        <v>238.04</v>
      </c>
      <c r="D228" s="154">
        <f t="shared" si="6"/>
        <v>-8.8181575766025722E-4</v>
      </c>
      <c r="E228" s="134">
        <v>7.5674766669453497E-4</v>
      </c>
      <c r="G228" s="132">
        <v>45146</v>
      </c>
      <c r="H228" s="153">
        <v>282.89</v>
      </c>
      <c r="I228" s="154">
        <f t="shared" si="7"/>
        <v>4.3929641624681926E-3</v>
      </c>
      <c r="J228" s="134">
        <v>-5.7638913295610106E-3</v>
      </c>
    </row>
    <row r="229" spans="2:10" ht="14.4">
      <c r="B229" s="132">
        <v>45145</v>
      </c>
      <c r="C229" s="153">
        <v>238.25</v>
      </c>
      <c r="D229" s="154">
        <f t="shared" si="6"/>
        <v>2.9345603563911634E-2</v>
      </c>
      <c r="E229" s="134">
        <v>8.8220467148381054E-4</v>
      </c>
      <c r="G229" s="132">
        <v>45145</v>
      </c>
      <c r="H229" s="153">
        <v>281.64999999999998</v>
      </c>
      <c r="I229" s="154">
        <f t="shared" si="7"/>
        <v>1.8671366117529346E-2</v>
      </c>
      <c r="J229" s="134">
        <v>-4.3833292092333442E-3</v>
      </c>
    </row>
    <row r="230" spans="2:10" ht="14.4">
      <c r="B230" s="132">
        <v>45142</v>
      </c>
      <c r="C230" s="153">
        <v>231.36</v>
      </c>
      <c r="D230" s="154">
        <f t="shared" si="6"/>
        <v>0</v>
      </c>
      <c r="E230" s="134">
        <v>-2.8919202518362996E-2</v>
      </c>
      <c r="G230" s="132">
        <v>45142</v>
      </c>
      <c r="H230" s="153">
        <v>276.44</v>
      </c>
      <c r="I230" s="154">
        <f t="shared" si="7"/>
        <v>-1.7961012686842012E-2</v>
      </c>
      <c r="J230" s="134">
        <v>-1.8498135984377662E-2</v>
      </c>
    </row>
    <row r="231" spans="2:10" ht="14.4">
      <c r="B231" s="132">
        <v>45141</v>
      </c>
      <c r="C231" s="153">
        <v>231.36</v>
      </c>
      <c r="D231" s="154">
        <f t="shared" si="6"/>
        <v>-8.6441630342872416E-5</v>
      </c>
      <c r="E231" s="134">
        <v>0</v>
      </c>
      <c r="G231" s="132">
        <v>45141</v>
      </c>
      <c r="H231" s="153">
        <v>281.45</v>
      </c>
      <c r="I231" s="154">
        <f t="shared" si="7"/>
        <v>-2.1511496952217768E-2</v>
      </c>
      <c r="J231" s="134">
        <v>1.81232817247865E-2</v>
      </c>
    </row>
    <row r="232" spans="2:10" ht="14.4">
      <c r="B232" s="132">
        <v>45140</v>
      </c>
      <c r="C232" s="153">
        <v>231.38</v>
      </c>
      <c r="D232" s="154">
        <f t="shared" si="6"/>
        <v>-2.8251308994773267E-2</v>
      </c>
      <c r="E232" s="134">
        <v>8.6445366528353773E-5</v>
      </c>
      <c r="G232" s="132">
        <v>45140</v>
      </c>
      <c r="H232" s="153">
        <v>287.57</v>
      </c>
      <c r="I232" s="154">
        <f t="shared" si="7"/>
        <v>-3.7485726446891952E-3</v>
      </c>
      <c r="J232" s="134">
        <v>2.174453721797831E-2</v>
      </c>
    </row>
    <row r="233" spans="2:10" ht="14.4">
      <c r="B233" s="132">
        <v>45139</v>
      </c>
      <c r="C233" s="153">
        <v>238.01</v>
      </c>
      <c r="D233" s="154">
        <f t="shared" si="6"/>
        <v>-3.5230502404547856E-3</v>
      </c>
      <c r="E233" s="134">
        <v>2.8654161984614124E-2</v>
      </c>
      <c r="G233" s="132">
        <v>45139</v>
      </c>
      <c r="H233" s="153">
        <v>288.64999999999998</v>
      </c>
      <c r="I233" s="154">
        <f t="shared" si="7"/>
        <v>8.4843751765976069E-2</v>
      </c>
      <c r="J233" s="134">
        <v>3.7556073303890436E-3</v>
      </c>
    </row>
    <row r="234" spans="2:10" ht="14.4">
      <c r="B234" s="132">
        <v>45138</v>
      </c>
      <c r="C234" s="153">
        <v>238.85</v>
      </c>
      <c r="D234" s="154">
        <f t="shared" si="6"/>
        <v>6.7010095902800347E-4</v>
      </c>
      <c r="E234" s="134">
        <v>3.529263476324429E-3</v>
      </c>
      <c r="G234" s="132">
        <v>45138</v>
      </c>
      <c r="H234" s="153">
        <v>265.17</v>
      </c>
      <c r="I234" s="154">
        <f t="shared" si="7"/>
        <v>1.8037018669140037E-2</v>
      </c>
      <c r="J234" s="134">
        <v>-8.1344188463537082E-2</v>
      </c>
    </row>
    <row r="235" spans="2:10" ht="14.4">
      <c r="B235" s="132">
        <v>45135</v>
      </c>
      <c r="C235" s="153">
        <v>238.69</v>
      </c>
      <c r="D235" s="154">
        <f t="shared" si="6"/>
        <v>2.0913470708146389E-2</v>
      </c>
      <c r="E235" s="134">
        <v>-6.6987649152183693E-4</v>
      </c>
      <c r="G235" s="132">
        <v>45135</v>
      </c>
      <c r="H235" s="153">
        <v>260.43</v>
      </c>
      <c r="I235" s="154">
        <f t="shared" si="7"/>
        <v>8.2124109700314474E-3</v>
      </c>
      <c r="J235" s="134">
        <v>-1.787532526303881E-2</v>
      </c>
    </row>
    <row r="236" spans="2:10" ht="14.4">
      <c r="B236" s="132">
        <v>45134</v>
      </c>
      <c r="C236" s="153">
        <v>233.75</v>
      </c>
      <c r="D236" s="154">
        <f t="shared" si="6"/>
        <v>4.0724523115136082E-3</v>
      </c>
      <c r="E236" s="134">
        <v>-2.069630064099881E-2</v>
      </c>
      <c r="G236" s="132">
        <v>45134</v>
      </c>
      <c r="H236" s="153">
        <v>258.3</v>
      </c>
      <c r="I236" s="154">
        <f t="shared" si="7"/>
        <v>-7.7426348224907596E-5</v>
      </c>
      <c r="J236" s="134">
        <v>-8.1787812464001464E-3</v>
      </c>
    </row>
    <row r="237" spans="2:10" ht="14.4">
      <c r="B237" s="132">
        <v>45133</v>
      </c>
      <c r="C237" s="153">
        <v>232.8</v>
      </c>
      <c r="D237" s="154">
        <f t="shared" si="6"/>
        <v>8.3643110332102255E-2</v>
      </c>
      <c r="E237" s="134">
        <v>-4.0641711229946198E-3</v>
      </c>
      <c r="G237" s="132">
        <v>45133</v>
      </c>
      <c r="H237" s="153">
        <v>258.32</v>
      </c>
      <c r="I237" s="154">
        <f t="shared" si="7"/>
        <v>-1.437435872641952E-2</v>
      </c>
      <c r="J237" s="134">
        <v>7.7429345721968801E-5</v>
      </c>
    </row>
    <row r="238" spans="2:10" ht="14.4">
      <c r="B238" s="132">
        <v>45132</v>
      </c>
      <c r="C238" s="153">
        <v>214.12</v>
      </c>
      <c r="D238" s="154">
        <f t="shared" si="6"/>
        <v>-8.1397691216052639E-3</v>
      </c>
      <c r="E238" s="134">
        <v>-8.0240549828178742E-2</v>
      </c>
      <c r="G238" s="132">
        <v>45132</v>
      </c>
      <c r="H238" s="153">
        <v>262.06</v>
      </c>
      <c r="I238" s="154">
        <f t="shared" si="7"/>
        <v>1.0317871485716145E-2</v>
      </c>
      <c r="J238" s="134">
        <v>1.447816661505108E-2</v>
      </c>
    </row>
    <row r="239" spans="2:10" ht="14.4">
      <c r="B239" s="132">
        <v>45131</v>
      </c>
      <c r="C239" s="153">
        <v>215.87</v>
      </c>
      <c r="D239" s="154">
        <f t="shared" si="6"/>
        <v>1.9033941479479687E-2</v>
      </c>
      <c r="E239" s="134">
        <v>8.1729871100317819E-3</v>
      </c>
      <c r="G239" s="132">
        <v>45131</v>
      </c>
      <c r="H239" s="153">
        <v>259.37</v>
      </c>
      <c r="I239" s="154">
        <f t="shared" si="7"/>
        <v>6.6535389164900319E-3</v>
      </c>
      <c r="J239" s="134">
        <v>-1.0264824849271159E-2</v>
      </c>
    </row>
    <row r="240" spans="2:10" ht="14.4">
      <c r="B240" s="132">
        <v>45128</v>
      </c>
      <c r="C240" s="153">
        <v>211.8</v>
      </c>
      <c r="D240" s="154">
        <f t="shared" si="6"/>
        <v>-8.5094893022773042E-3</v>
      </c>
      <c r="E240" s="134">
        <v>-1.885393987121875E-2</v>
      </c>
      <c r="G240" s="132">
        <v>45128</v>
      </c>
      <c r="H240" s="153">
        <v>257.64999999999998</v>
      </c>
      <c r="I240" s="154">
        <f t="shared" si="7"/>
        <v>-1.3263100695298754E-2</v>
      </c>
      <c r="J240" s="134">
        <v>-6.631453136446086E-3</v>
      </c>
    </row>
    <row r="241" spans="2:10" ht="14.4">
      <c r="B241" s="132">
        <v>45127</v>
      </c>
      <c r="C241" s="153">
        <v>213.61</v>
      </c>
      <c r="D241" s="154">
        <f t="shared" si="6"/>
        <v>2.3733379902911331E-2</v>
      </c>
      <c r="E241" s="134">
        <v>8.5457979225684877E-3</v>
      </c>
      <c r="G241" s="132">
        <v>45127</v>
      </c>
      <c r="H241" s="153">
        <v>261.08999999999997</v>
      </c>
      <c r="I241" s="154">
        <f t="shared" si="7"/>
        <v>-6.3378342875285449E-3</v>
      </c>
      <c r="J241" s="134">
        <v>1.3351445759751668E-2</v>
      </c>
    </row>
    <row r="242" spans="2:10" ht="14.4">
      <c r="B242" s="132">
        <v>45126</v>
      </c>
      <c r="C242" s="153">
        <v>208.6</v>
      </c>
      <c r="D242" s="154">
        <f t="shared" si="6"/>
        <v>-1.4137370428554001E-2</v>
      </c>
      <c r="E242" s="134">
        <v>-2.3453958148026866E-2</v>
      </c>
      <c r="G242" s="132">
        <v>45126</v>
      </c>
      <c r="H242" s="153">
        <v>262.75</v>
      </c>
      <c r="I242" s="154">
        <f t="shared" si="7"/>
        <v>-4.0261373133685472E-3</v>
      </c>
      <c r="J242" s="134">
        <v>6.3579608564097168E-3</v>
      </c>
    </row>
    <row r="243" spans="2:10" ht="14.4">
      <c r="B243" s="132">
        <v>45125</v>
      </c>
      <c r="C243" s="153">
        <v>211.57</v>
      </c>
      <c r="D243" s="154">
        <f t="shared" si="6"/>
        <v>-1.4169660409730927E-3</v>
      </c>
      <c r="E243" s="134">
        <v>1.4237775647171658E-2</v>
      </c>
      <c r="G243" s="132">
        <v>45125</v>
      </c>
      <c r="H243" s="153">
        <v>263.81</v>
      </c>
      <c r="I243" s="154">
        <f t="shared" si="7"/>
        <v>2.4364778838940671E-2</v>
      </c>
      <c r="J243" s="134">
        <v>4.0342530922929942E-3</v>
      </c>
    </row>
    <row r="244" spans="2:10" ht="14.4">
      <c r="B244" s="132">
        <v>45124</v>
      </c>
      <c r="C244" s="153">
        <v>211.87</v>
      </c>
      <c r="D244" s="154">
        <f t="shared" si="6"/>
        <v>-5.8825083158251671E-3</v>
      </c>
      <c r="E244" s="134">
        <v>1.4179704116841219E-3</v>
      </c>
      <c r="G244" s="132">
        <v>45124</v>
      </c>
      <c r="H244" s="153">
        <v>257.45999999999998</v>
      </c>
      <c r="I244" s="154">
        <f t="shared" si="7"/>
        <v>7.1724015279199093E-3</v>
      </c>
      <c r="J244" s="134">
        <v>-2.4070353663621646E-2</v>
      </c>
    </row>
    <row r="245" spans="2:10" ht="14.4">
      <c r="B245" s="132">
        <v>45121</v>
      </c>
      <c r="C245" s="153">
        <v>213.12</v>
      </c>
      <c r="D245" s="154">
        <f t="shared" si="6"/>
        <v>-1.7350482929350885E-2</v>
      </c>
      <c r="E245" s="134">
        <v>5.8998442441120513E-3</v>
      </c>
      <c r="G245" s="132">
        <v>45121</v>
      </c>
      <c r="H245" s="153">
        <v>255.62</v>
      </c>
      <c r="I245" s="154">
        <f t="shared" si="7"/>
        <v>-9.3845318532059254E-4</v>
      </c>
      <c r="J245" s="134">
        <v>-7.1467412413578346E-3</v>
      </c>
    </row>
    <row r="246" spans="2:10" ht="14.4">
      <c r="B246" s="132">
        <v>45120</v>
      </c>
      <c r="C246" s="153">
        <v>216.85</v>
      </c>
      <c r="D246" s="154">
        <f t="shared" si="6"/>
        <v>-1.1982672647708123E-3</v>
      </c>
      <c r="E246" s="134">
        <v>1.7501876876876876E-2</v>
      </c>
      <c r="G246" s="132">
        <v>45120</v>
      </c>
      <c r="H246" s="153">
        <v>255.86</v>
      </c>
      <c r="I246" s="154">
        <f t="shared" si="7"/>
        <v>8.8721973258181503E-3</v>
      </c>
      <c r="J246" s="134">
        <v>9.3889367029187376E-4</v>
      </c>
    </row>
    <row r="247" spans="2:10" ht="14.4">
      <c r="B247" s="132">
        <v>45119</v>
      </c>
      <c r="C247" s="153">
        <v>217.11</v>
      </c>
      <c r="D247" s="154">
        <f t="shared" si="6"/>
        <v>-7.5711009324259037E-3</v>
      </c>
      <c r="E247" s="134">
        <v>1.1989854738299055E-3</v>
      </c>
      <c r="G247" s="132">
        <v>45119</v>
      </c>
      <c r="H247" s="153">
        <v>253.6</v>
      </c>
      <c r="I247" s="154">
        <f t="shared" si="7"/>
        <v>2.9617950370788098E-3</v>
      </c>
      <c r="J247" s="134">
        <v>-8.8329555225514778E-3</v>
      </c>
    </row>
    <row r="248" spans="2:10" ht="14.4">
      <c r="B248" s="132">
        <v>45118</v>
      </c>
      <c r="C248" s="153">
        <v>218.76</v>
      </c>
      <c r="D248" s="154">
        <f t="shared" si="6"/>
        <v>2.522873177484556E-2</v>
      </c>
      <c r="E248" s="134">
        <v>7.5998341854357498E-3</v>
      </c>
      <c r="G248" s="132">
        <v>45118</v>
      </c>
      <c r="H248" s="153">
        <v>252.85</v>
      </c>
      <c r="I248" s="154">
        <f t="shared" si="7"/>
        <v>1.610687454263663E-2</v>
      </c>
      <c r="J248" s="134">
        <v>-2.9574132492113936E-3</v>
      </c>
    </row>
    <row r="249" spans="2:10" ht="14.4">
      <c r="B249" s="132">
        <v>45117</v>
      </c>
      <c r="C249" s="153">
        <v>213.31</v>
      </c>
      <c r="D249" s="154">
        <f t="shared" si="6"/>
        <v>5.6886451330896799E-3</v>
      </c>
      <c r="E249" s="134">
        <v>-2.4913146827573507E-2</v>
      </c>
      <c r="G249" s="132">
        <v>45117</v>
      </c>
      <c r="H249" s="153">
        <v>248.81</v>
      </c>
      <c r="I249" s="154">
        <f t="shared" si="7"/>
        <v>1.4696918316507249E-2</v>
      </c>
      <c r="J249" s="134">
        <v>-1.5977852481708466E-2</v>
      </c>
    </row>
    <row r="250" spans="2:10" ht="14.4">
      <c r="B250" s="132">
        <v>45114</v>
      </c>
      <c r="C250" s="153">
        <v>212.1</v>
      </c>
      <c r="D250" s="154">
        <f t="shared" si="6"/>
        <v>-2.4486732898224227E-3</v>
      </c>
      <c r="E250" s="134">
        <v>-5.672495429187574E-3</v>
      </c>
      <c r="G250" s="132">
        <v>45114</v>
      </c>
      <c r="H250" s="153">
        <v>245.18</v>
      </c>
      <c r="I250" s="154">
        <f t="shared" si="7"/>
        <v>1.893996010092169E-2</v>
      </c>
      <c r="J250" s="134">
        <v>-1.4589445761826303E-2</v>
      </c>
    </row>
    <row r="251" spans="2:10" ht="14.4">
      <c r="B251" s="132">
        <v>45113</v>
      </c>
      <c r="C251" s="153">
        <v>212.62</v>
      </c>
      <c r="D251" s="154">
        <f t="shared" si="6"/>
        <v>-3.2399718432672034E-3</v>
      </c>
      <c r="E251" s="134">
        <v>2.4516737388025067E-3</v>
      </c>
      <c r="G251" s="132">
        <v>45113</v>
      </c>
      <c r="H251" s="153">
        <v>240.58</v>
      </c>
      <c r="I251" s="154">
        <f t="shared" si="7"/>
        <v>-1.7511417583334684E-2</v>
      </c>
      <c r="J251" s="134">
        <v>-1.8761726078799223E-2</v>
      </c>
    </row>
    <row r="252" spans="2:10" ht="14.4">
      <c r="B252" s="132">
        <v>45112</v>
      </c>
      <c r="C252" s="153">
        <v>213.31</v>
      </c>
      <c r="D252" s="154">
        <f t="shared" si="6"/>
        <v>1.1267592041457483E-2</v>
      </c>
      <c r="E252" s="134">
        <v>3.2452262251905228E-3</v>
      </c>
      <c r="G252" s="132">
        <v>45112</v>
      </c>
      <c r="H252" s="153">
        <v>244.83</v>
      </c>
      <c r="I252" s="154">
        <f t="shared" si="7"/>
        <v>-1.0159385170243977E-2</v>
      </c>
      <c r="J252" s="134">
        <v>1.7665641366697127E-2</v>
      </c>
    </row>
    <row r="253" spans="2:10" ht="14.4">
      <c r="B253" s="132">
        <v>45110</v>
      </c>
      <c r="C253" s="153">
        <v>210.92</v>
      </c>
      <c r="D253" s="154">
        <f t="shared" si="6"/>
        <v>-1.1372252931464836E-3</v>
      </c>
      <c r="E253" s="134">
        <v>-1.1204350475833347E-2</v>
      </c>
      <c r="G253" s="132">
        <v>45110</v>
      </c>
      <c r="H253" s="153">
        <v>247.33</v>
      </c>
      <c r="I253" s="154">
        <f t="shared" si="7"/>
        <v>5.1887100075179906E-3</v>
      </c>
      <c r="J253" s="134">
        <v>1.0211166932156956E-2</v>
      </c>
    </row>
    <row r="254" spans="2:10" ht="14.4">
      <c r="B254" s="132">
        <v>45107</v>
      </c>
      <c r="C254" s="153">
        <v>211.16</v>
      </c>
      <c r="D254" s="154">
        <f t="shared" si="6"/>
        <v>-3.1679262409497829E-3</v>
      </c>
      <c r="E254" s="134">
        <v>1.1378721790251678E-3</v>
      </c>
      <c r="G254" s="132">
        <v>45107</v>
      </c>
      <c r="H254" s="153">
        <v>246.05</v>
      </c>
      <c r="I254" s="154">
        <f t="shared" si="7"/>
        <v>7.383418885364818E-3</v>
      </c>
      <c r="J254" s="134">
        <v>-5.1752719039339645E-3</v>
      </c>
    </row>
    <row r="255" spans="2:10" ht="14.4">
      <c r="B255" s="132">
        <v>45106</v>
      </c>
      <c r="C255" s="153">
        <v>211.83</v>
      </c>
      <c r="D255" s="154">
        <f t="shared" si="6"/>
        <v>5.2538282013942167E-3</v>
      </c>
      <c r="E255" s="134">
        <v>3.172949422239224E-3</v>
      </c>
      <c r="G255" s="132">
        <v>45106</v>
      </c>
      <c r="H255" s="153">
        <v>244.24</v>
      </c>
      <c r="I255" s="154">
        <f t="shared" si="7"/>
        <v>9.7509566908667855E-3</v>
      </c>
      <c r="J255" s="134">
        <v>-7.3562284088599661E-3</v>
      </c>
    </row>
    <row r="256" spans="2:10" ht="14.4">
      <c r="B256" s="132">
        <v>45105</v>
      </c>
      <c r="C256" s="153">
        <v>210.72</v>
      </c>
      <c r="D256" s="154">
        <f t="shared" si="6"/>
        <v>6.140683344551077E-3</v>
      </c>
      <c r="E256" s="134">
        <v>-5.2400509842799314E-3</v>
      </c>
      <c r="G256" s="132">
        <v>45105</v>
      </c>
      <c r="H256" s="153">
        <v>241.87</v>
      </c>
      <c r="I256" s="154">
        <f t="shared" si="7"/>
        <v>4.8905933020814297E-3</v>
      </c>
      <c r="J256" s="134">
        <v>-9.7035702587618955E-3</v>
      </c>
    </row>
    <row r="257" spans="2:10" ht="14.4">
      <c r="B257" s="132">
        <v>45104</v>
      </c>
      <c r="C257" s="153">
        <v>209.43</v>
      </c>
      <c r="D257" s="154">
        <f t="shared" si="6"/>
        <v>1.8554302065643798E-2</v>
      </c>
      <c r="E257" s="134">
        <v>-6.1218678815488925E-3</v>
      </c>
      <c r="G257" s="132">
        <v>45104</v>
      </c>
      <c r="H257" s="153">
        <v>240.69</v>
      </c>
      <c r="I257" s="154">
        <f t="shared" si="7"/>
        <v>1.5660650020077022E-2</v>
      </c>
      <c r="J257" s="134">
        <v>-4.8786538223012377E-3</v>
      </c>
    </row>
    <row r="258" spans="2:10" ht="14.4">
      <c r="B258" s="132">
        <v>45103</v>
      </c>
      <c r="C258" s="153">
        <v>205.58</v>
      </c>
      <c r="D258" s="154">
        <f t="shared" si="6"/>
        <v>8.2727078369474274E-4</v>
      </c>
      <c r="E258" s="134">
        <v>-1.8383230673733486E-2</v>
      </c>
      <c r="G258" s="132">
        <v>45103</v>
      </c>
      <c r="H258" s="153">
        <v>236.95</v>
      </c>
      <c r="I258" s="154">
        <f t="shared" si="7"/>
        <v>1.064945680536882E-2</v>
      </c>
      <c r="J258" s="134">
        <v>-1.5538659686733958E-2</v>
      </c>
    </row>
    <row r="259" spans="2:10" ht="14.4">
      <c r="B259" s="132">
        <v>45100</v>
      </c>
      <c r="C259" s="153">
        <v>205.41</v>
      </c>
      <c r="D259" s="154">
        <f t="shared" si="6"/>
        <v>-9.7318872942899132E-4</v>
      </c>
      <c r="E259" s="134">
        <v>-8.2692868956135701E-4</v>
      </c>
      <c r="G259" s="132">
        <v>45100</v>
      </c>
      <c r="H259" s="153">
        <v>234.44</v>
      </c>
      <c r="I259" s="154">
        <f t="shared" si="7"/>
        <v>-1.2294020628764548E-2</v>
      </c>
      <c r="J259" s="134">
        <v>-1.0592952099598985E-2</v>
      </c>
    </row>
    <row r="260" spans="2:10" ht="14.4">
      <c r="B260" s="132">
        <v>45099</v>
      </c>
      <c r="C260" s="153">
        <v>205.61</v>
      </c>
      <c r="D260" s="154">
        <f t="shared" si="6"/>
        <v>-3.0982391450259893E-2</v>
      </c>
      <c r="E260" s="134">
        <v>9.7366243123508944E-4</v>
      </c>
      <c r="G260" s="132">
        <v>45099</v>
      </c>
      <c r="H260" s="153">
        <v>237.34</v>
      </c>
      <c r="I260" s="154">
        <f t="shared" si="7"/>
        <v>-1.7292941691232352E-2</v>
      </c>
      <c r="J260" s="134">
        <v>1.2369902746971473E-2</v>
      </c>
    </row>
    <row r="261" spans="2:10" ht="14.4">
      <c r="B261" s="132">
        <v>45098</v>
      </c>
      <c r="C261" s="153">
        <v>212.08</v>
      </c>
      <c r="D261" s="154">
        <f t="shared" ref="D261:D324" si="8">LN(C261/C262)</f>
        <v>-1.366474473437407E-3</v>
      </c>
      <c r="E261" s="134">
        <v>3.146734108263205E-2</v>
      </c>
      <c r="G261" s="132">
        <v>45098</v>
      </c>
      <c r="H261" s="153">
        <v>241.48</v>
      </c>
      <c r="I261" s="154">
        <f t="shared" ref="I261:I324" si="9">LN(H261/H262)</f>
        <v>1.367507413244538E-3</v>
      </c>
      <c r="J261" s="134">
        <v>1.7443330243532396E-2</v>
      </c>
    </row>
    <row r="262" spans="2:10" ht="14.4">
      <c r="B262" s="132">
        <v>45097</v>
      </c>
      <c r="C262" s="153">
        <v>212.37</v>
      </c>
      <c r="D262" s="154">
        <f t="shared" si="8"/>
        <v>-3.5252054319610253E-2</v>
      </c>
      <c r="E262" s="134">
        <v>1.3674085250847678E-3</v>
      </c>
      <c r="G262" s="132">
        <v>45097</v>
      </c>
      <c r="H262" s="153">
        <v>241.15</v>
      </c>
      <c r="I262" s="154">
        <f t="shared" si="9"/>
        <v>-1.6940498044864399E-2</v>
      </c>
      <c r="J262" s="134">
        <v>-1.3665728010601175E-3</v>
      </c>
    </row>
    <row r="263" spans="2:10" ht="14.4">
      <c r="B263" s="132">
        <v>45093</v>
      </c>
      <c r="C263" s="153">
        <v>219.99</v>
      </c>
      <c r="D263" s="154">
        <f t="shared" si="8"/>
        <v>2.6399651199594215E-3</v>
      </c>
      <c r="E263" s="134">
        <v>3.5880774120638614E-2</v>
      </c>
      <c r="G263" s="132">
        <v>45093</v>
      </c>
      <c r="H263" s="153">
        <v>245.27</v>
      </c>
      <c r="I263" s="154">
        <f t="shared" si="9"/>
        <v>-9.7375703494351016E-3</v>
      </c>
      <c r="J263" s="134">
        <v>1.7084801990462362E-2</v>
      </c>
    </row>
    <row r="264" spans="2:10" ht="14.4">
      <c r="B264" s="132">
        <v>45092</v>
      </c>
      <c r="C264" s="153">
        <v>219.41</v>
      </c>
      <c r="D264" s="154">
        <f t="shared" si="8"/>
        <v>1.1505707821029793E-2</v>
      </c>
      <c r="E264" s="134">
        <v>-2.6364834765216782E-3</v>
      </c>
      <c r="G264" s="132">
        <v>45092</v>
      </c>
      <c r="H264" s="153">
        <v>247.67</v>
      </c>
      <c r="I264" s="154">
        <f t="shared" si="9"/>
        <v>1.7719765456775848E-2</v>
      </c>
      <c r="J264" s="134">
        <v>9.7851347494597452E-3</v>
      </c>
    </row>
    <row r="265" spans="2:10" ht="14.4">
      <c r="B265" s="132">
        <v>45091</v>
      </c>
      <c r="C265" s="153">
        <v>216.9</v>
      </c>
      <c r="D265" s="154">
        <f t="shared" si="8"/>
        <v>-1.5916911226802145E-2</v>
      </c>
      <c r="E265" s="134">
        <v>-1.1439770293058649E-2</v>
      </c>
      <c r="G265" s="132">
        <v>45091</v>
      </c>
      <c r="H265" s="153">
        <v>243.32</v>
      </c>
      <c r="I265" s="154">
        <f t="shared" si="9"/>
        <v>-8.6750687263868424E-3</v>
      </c>
      <c r="J265" s="134">
        <v>-1.75636936245811E-2</v>
      </c>
    </row>
    <row r="266" spans="2:10" ht="14.4">
      <c r="B266" s="132">
        <v>45090</v>
      </c>
      <c r="C266" s="153">
        <v>220.38</v>
      </c>
      <c r="D266" s="154">
        <f t="shared" si="8"/>
        <v>-5.3401041052722137E-3</v>
      </c>
      <c r="E266" s="134">
        <v>1.604426002766246E-2</v>
      </c>
      <c r="G266" s="132">
        <v>45090</v>
      </c>
      <c r="H266" s="153">
        <v>245.44</v>
      </c>
      <c r="I266" s="154">
        <f t="shared" si="9"/>
        <v>3.120210086997928E-2</v>
      </c>
      <c r="J266" s="134">
        <v>8.7128061811605484E-3</v>
      </c>
    </row>
    <row r="267" spans="2:10" ht="14.4">
      <c r="B267" s="132">
        <v>45089</v>
      </c>
      <c r="C267" s="153">
        <v>221.56</v>
      </c>
      <c r="D267" s="154">
        <f t="shared" si="8"/>
        <v>1.9368527633258206E-2</v>
      </c>
      <c r="E267" s="134">
        <v>5.3543878754878094E-3</v>
      </c>
      <c r="G267" s="132">
        <v>45089</v>
      </c>
      <c r="H267" s="153">
        <v>237.9</v>
      </c>
      <c r="I267" s="154">
        <f t="shared" si="9"/>
        <v>1.2137251738074922E-2</v>
      </c>
      <c r="J267" s="134">
        <v>-3.0720338983050821E-2</v>
      </c>
    </row>
    <row r="268" spans="2:10" ht="14.4">
      <c r="B268" s="132">
        <v>45086</v>
      </c>
      <c r="C268" s="153">
        <v>217.31</v>
      </c>
      <c r="D268" s="154">
        <f t="shared" si="8"/>
        <v>-3.6746171521162252E-3</v>
      </c>
      <c r="E268" s="134">
        <v>-1.9182162845278961E-2</v>
      </c>
      <c r="G268" s="132">
        <v>45086</v>
      </c>
      <c r="H268" s="153">
        <v>235.03</v>
      </c>
      <c r="I268" s="154">
        <f t="shared" si="9"/>
        <v>2.4708200352417378E-3</v>
      </c>
      <c r="J268" s="134">
        <v>-1.2063892391761311E-2</v>
      </c>
    </row>
    <row r="269" spans="2:10" ht="14.4">
      <c r="B269" s="132">
        <v>45085</v>
      </c>
      <c r="C269" s="153">
        <v>218.11</v>
      </c>
      <c r="D269" s="154">
        <f t="shared" si="8"/>
        <v>2.8743491215278524E-2</v>
      </c>
      <c r="E269" s="134">
        <v>3.6813768349364118E-3</v>
      </c>
      <c r="G269" s="132">
        <v>45085</v>
      </c>
      <c r="H269" s="153">
        <v>234.45</v>
      </c>
      <c r="I269" s="154">
        <f t="shared" si="9"/>
        <v>-4.6808596104549035E-3</v>
      </c>
      <c r="J269" s="134">
        <v>-2.4677700719057949E-3</v>
      </c>
    </row>
    <row r="270" spans="2:10" ht="14.4">
      <c r="B270" s="132">
        <v>45084</v>
      </c>
      <c r="C270" s="153">
        <v>211.93</v>
      </c>
      <c r="D270" s="154">
        <f t="shared" si="8"/>
        <v>2.2137252457062866E-2</v>
      </c>
      <c r="E270" s="134">
        <v>-2.8334326715877323E-2</v>
      </c>
      <c r="G270" s="132">
        <v>45084</v>
      </c>
      <c r="H270" s="153">
        <v>235.55</v>
      </c>
      <c r="I270" s="154">
        <f t="shared" si="9"/>
        <v>3.8383873844631704E-2</v>
      </c>
      <c r="J270" s="134">
        <v>4.6918319471103143E-3</v>
      </c>
    </row>
    <row r="271" spans="2:10" ht="14.4">
      <c r="B271" s="132">
        <v>45083</v>
      </c>
      <c r="C271" s="153">
        <v>207.29</v>
      </c>
      <c r="D271" s="154">
        <f t="shared" si="8"/>
        <v>-7.1622869687324947E-3</v>
      </c>
      <c r="E271" s="134">
        <v>-2.1894021610909364E-2</v>
      </c>
      <c r="G271" s="132">
        <v>45083</v>
      </c>
      <c r="H271" s="153">
        <v>226.68</v>
      </c>
      <c r="I271" s="154">
        <f t="shared" si="9"/>
        <v>1.8747070246376316E-2</v>
      </c>
      <c r="J271" s="134">
        <v>-3.7656548503502418E-2</v>
      </c>
    </row>
    <row r="272" spans="2:10" ht="14.4">
      <c r="B272" s="132">
        <v>45082</v>
      </c>
      <c r="C272" s="153">
        <v>208.78</v>
      </c>
      <c r="D272" s="154">
        <f t="shared" si="8"/>
        <v>-2.1512319752249091E-2</v>
      </c>
      <c r="E272" s="134">
        <v>7.1879974914370592E-3</v>
      </c>
      <c r="G272" s="132">
        <v>45082</v>
      </c>
      <c r="H272" s="153">
        <v>222.47</v>
      </c>
      <c r="I272" s="154">
        <f t="shared" si="9"/>
        <v>-1.8526470655796906E-2</v>
      </c>
      <c r="J272" s="134">
        <v>-1.857243691547561E-2</v>
      </c>
    </row>
    <row r="273" spans="2:10" ht="14.4">
      <c r="B273" s="132">
        <v>45079</v>
      </c>
      <c r="C273" s="153">
        <v>213.32</v>
      </c>
      <c r="D273" s="154">
        <f t="shared" si="8"/>
        <v>2.5447632216886333E-2</v>
      </c>
      <c r="E273" s="134">
        <v>2.1745377909761388E-2</v>
      </c>
      <c r="G273" s="132">
        <v>45079</v>
      </c>
      <c r="H273" s="153">
        <v>226.63</v>
      </c>
      <c r="I273" s="154">
        <f t="shared" si="9"/>
        <v>8.0649607592302011E-2</v>
      </c>
      <c r="J273" s="134">
        <v>1.8699150447251345E-2</v>
      </c>
    </row>
    <row r="274" spans="2:10" ht="14.4">
      <c r="B274" s="132">
        <v>45078</v>
      </c>
      <c r="C274" s="153">
        <v>207.96</v>
      </c>
      <c r="D274" s="154">
        <f t="shared" si="8"/>
        <v>1.0926956856603597E-2</v>
      </c>
      <c r="E274" s="134">
        <v>-2.5126570410650584E-2</v>
      </c>
      <c r="G274" s="132">
        <v>45078</v>
      </c>
      <c r="H274" s="153">
        <v>209.07</v>
      </c>
      <c r="I274" s="154">
        <f t="shared" si="9"/>
        <v>1.6007284561357846E-2</v>
      </c>
      <c r="J274" s="134">
        <v>-7.7483122269778937E-2</v>
      </c>
    </row>
    <row r="275" spans="2:10" ht="14.4">
      <c r="B275" s="132">
        <v>45077</v>
      </c>
      <c r="C275" s="153">
        <v>205.7</v>
      </c>
      <c r="D275" s="154">
        <f t="shared" si="8"/>
        <v>4.922157163469585E-3</v>
      </c>
      <c r="E275" s="134">
        <v>-1.0867474514329789E-2</v>
      </c>
      <c r="G275" s="132">
        <v>45077</v>
      </c>
      <c r="H275" s="153">
        <v>205.75</v>
      </c>
      <c r="I275" s="154">
        <f t="shared" si="9"/>
        <v>-1.9969387269408084E-2</v>
      </c>
      <c r="J275" s="134">
        <v>-1.5879848854450596E-2</v>
      </c>
    </row>
    <row r="276" spans="2:10" ht="14.4">
      <c r="B276" s="132">
        <v>45076</v>
      </c>
      <c r="C276" s="153">
        <v>204.69</v>
      </c>
      <c r="D276" s="154">
        <f t="shared" si="8"/>
        <v>5.1920179330183424E-3</v>
      </c>
      <c r="E276" s="134">
        <v>-4.9100631988332477E-3</v>
      </c>
      <c r="G276" s="132">
        <v>45076</v>
      </c>
      <c r="H276" s="153">
        <v>209.9</v>
      </c>
      <c r="I276" s="154">
        <f t="shared" si="9"/>
        <v>-9.0112063407188098E-3</v>
      </c>
      <c r="J276" s="134">
        <v>2.0170109356014709E-2</v>
      </c>
    </row>
    <row r="277" spans="2:10" ht="14.4">
      <c r="B277" s="132">
        <v>45072</v>
      </c>
      <c r="C277" s="153">
        <v>203.63</v>
      </c>
      <c r="D277" s="154">
        <f t="shared" si="8"/>
        <v>1.3646688915966786E-2</v>
      </c>
      <c r="E277" s="134">
        <v>-5.1785627045776161E-3</v>
      </c>
      <c r="G277" s="132">
        <v>45072</v>
      </c>
      <c r="H277" s="153">
        <v>211.8</v>
      </c>
      <c r="I277" s="154">
        <f t="shared" si="9"/>
        <v>8.6301450805109092E-3</v>
      </c>
      <c r="J277" s="134">
        <v>9.051929490233368E-3</v>
      </c>
    </row>
    <row r="278" spans="2:10" ht="14.4">
      <c r="B278" s="132">
        <v>45071</v>
      </c>
      <c r="C278" s="153">
        <v>200.87</v>
      </c>
      <c r="D278" s="154">
        <f t="shared" si="8"/>
        <v>7.9972436019639225E-3</v>
      </c>
      <c r="E278" s="134">
        <v>-1.3553994990914808E-2</v>
      </c>
      <c r="G278" s="132">
        <v>45071</v>
      </c>
      <c r="H278" s="153">
        <v>209.98</v>
      </c>
      <c r="I278" s="154">
        <f t="shared" si="9"/>
        <v>1.3343501789210091E-3</v>
      </c>
      <c r="J278" s="134">
        <v>-8.5930122757319483E-3</v>
      </c>
    </row>
    <row r="279" spans="2:10" ht="14.4">
      <c r="B279" s="132">
        <v>45070</v>
      </c>
      <c r="C279" s="153">
        <v>199.27</v>
      </c>
      <c r="D279" s="154">
        <f t="shared" si="8"/>
        <v>-1.6572902770090107E-2</v>
      </c>
      <c r="E279" s="134">
        <v>-7.9653507243490074E-3</v>
      </c>
      <c r="G279" s="132">
        <v>45070</v>
      </c>
      <c r="H279" s="153">
        <v>209.7</v>
      </c>
      <c r="I279" s="154">
        <f t="shared" si="9"/>
        <v>-1.4251797767684973E-2</v>
      </c>
      <c r="J279" s="134">
        <v>-1.3334603295551695E-3</v>
      </c>
    </row>
    <row r="280" spans="2:10" ht="14.4">
      <c r="B280" s="132">
        <v>45069</v>
      </c>
      <c r="C280" s="153">
        <v>202.6</v>
      </c>
      <c r="D280" s="154">
        <f t="shared" si="8"/>
        <v>-1.62055883054722E-2</v>
      </c>
      <c r="E280" s="134">
        <v>1.671099513223262E-2</v>
      </c>
      <c r="G280" s="132">
        <v>45069</v>
      </c>
      <c r="H280" s="153">
        <v>212.71</v>
      </c>
      <c r="I280" s="154">
        <f t="shared" si="9"/>
        <v>-7.260495158852855E-3</v>
      </c>
      <c r="J280" s="134">
        <v>1.43538388173583E-2</v>
      </c>
    </row>
    <row r="281" spans="2:10" ht="14.4">
      <c r="B281" s="132">
        <v>45068</v>
      </c>
      <c r="C281" s="153">
        <v>205.91</v>
      </c>
      <c r="D281" s="154">
        <f t="shared" si="8"/>
        <v>2.0418091682763719E-3</v>
      </c>
      <c r="E281" s="134">
        <v>1.633761105626852E-2</v>
      </c>
      <c r="G281" s="132">
        <v>45068</v>
      </c>
      <c r="H281" s="153">
        <v>214.26</v>
      </c>
      <c r="I281" s="154">
        <f t="shared" si="9"/>
        <v>-2.4240175956584497E-3</v>
      </c>
      <c r="J281" s="134">
        <v>7.2869164590285695E-3</v>
      </c>
    </row>
    <row r="282" spans="2:10" ht="14.4">
      <c r="B282" s="132">
        <v>45065</v>
      </c>
      <c r="C282" s="153">
        <v>205.49</v>
      </c>
      <c r="D282" s="154">
        <f t="shared" si="8"/>
        <v>-8.4801709948086508E-3</v>
      </c>
      <c r="E282" s="134">
        <v>-2.0397260939244433E-3</v>
      </c>
      <c r="G282" s="132">
        <v>45065</v>
      </c>
      <c r="H282" s="153">
        <v>214.78</v>
      </c>
      <c r="I282" s="154">
        <f t="shared" si="9"/>
        <v>2.7939464675341214E-4</v>
      </c>
      <c r="J282" s="134">
        <v>2.4269579016149567E-3</v>
      </c>
    </row>
    <row r="283" spans="2:10" ht="14.4">
      <c r="B283" s="132">
        <v>45064</v>
      </c>
      <c r="C283" s="153">
        <v>207.24</v>
      </c>
      <c r="D283" s="154">
        <f t="shared" si="8"/>
        <v>1.7869652916297528E-3</v>
      </c>
      <c r="E283" s="134">
        <v>8.5162295002190191E-3</v>
      </c>
      <c r="G283" s="132">
        <v>45064</v>
      </c>
      <c r="H283" s="153">
        <v>214.72</v>
      </c>
      <c r="I283" s="154">
        <f t="shared" si="9"/>
        <v>1.2276992212680271E-2</v>
      </c>
      <c r="J283" s="134">
        <v>-2.7935561970393596E-4</v>
      </c>
    </row>
    <row r="284" spans="2:10" ht="14.4">
      <c r="B284" s="132">
        <v>45063</v>
      </c>
      <c r="C284" s="153">
        <v>206.87</v>
      </c>
      <c r="D284" s="154">
        <f t="shared" si="8"/>
        <v>2.943264400850109E-2</v>
      </c>
      <c r="E284" s="134">
        <v>-1.7853696197644986E-3</v>
      </c>
      <c r="G284" s="132">
        <v>45063</v>
      </c>
      <c r="H284" s="153">
        <v>212.1</v>
      </c>
      <c r="I284" s="154">
        <f t="shared" si="9"/>
        <v>2.3373351185308804E-2</v>
      </c>
      <c r="J284" s="134">
        <v>-1.220193740685549E-2</v>
      </c>
    </row>
    <row r="285" spans="2:10" ht="14.4">
      <c r="B285" s="132">
        <v>45062</v>
      </c>
      <c r="C285" s="153">
        <v>200.87</v>
      </c>
      <c r="D285" s="154">
        <f t="shared" si="8"/>
        <v>-9.4143991339156116E-3</v>
      </c>
      <c r="E285" s="134">
        <v>-2.9003722144341881E-2</v>
      </c>
      <c r="G285" s="132">
        <v>45062</v>
      </c>
      <c r="H285" s="153">
        <v>207.2</v>
      </c>
      <c r="I285" s="154">
        <f t="shared" si="9"/>
        <v>-1.954708704010066E-2</v>
      </c>
      <c r="J285" s="134">
        <v>-2.310231023102316E-2</v>
      </c>
    </row>
    <row r="286" spans="2:10" ht="14.4">
      <c r="B286" s="132">
        <v>45061</v>
      </c>
      <c r="C286" s="153">
        <v>202.77</v>
      </c>
      <c r="D286" s="154">
        <f t="shared" si="8"/>
        <v>1.0261075978080044E-2</v>
      </c>
      <c r="E286" s="134">
        <v>9.4588539851645503E-3</v>
      </c>
      <c r="G286" s="132">
        <v>45061</v>
      </c>
      <c r="H286" s="153">
        <v>211.29</v>
      </c>
      <c r="I286" s="154">
        <f t="shared" si="9"/>
        <v>8.316945500609782E-3</v>
      </c>
      <c r="J286" s="134">
        <v>1.9739382239382319E-2</v>
      </c>
    </row>
    <row r="287" spans="2:10" ht="14.4">
      <c r="B287" s="132">
        <v>45058</v>
      </c>
      <c r="C287" s="153">
        <v>200.7</v>
      </c>
      <c r="D287" s="154">
        <f t="shared" si="8"/>
        <v>-5.6640485305099308E-3</v>
      </c>
      <c r="E287" s="134">
        <v>-1.0208610741234025E-2</v>
      </c>
      <c r="G287" s="132">
        <v>45058</v>
      </c>
      <c r="H287" s="153">
        <v>209.54</v>
      </c>
      <c r="I287" s="154">
        <f t="shared" si="9"/>
        <v>-2.3357257323970721E-3</v>
      </c>
      <c r="J287" s="134">
        <v>-8.2824553930617162E-3</v>
      </c>
    </row>
    <row r="288" spans="2:10" ht="14.4">
      <c r="B288" s="132">
        <v>45057</v>
      </c>
      <c r="C288" s="153">
        <v>201.84</v>
      </c>
      <c r="D288" s="154">
        <f t="shared" si="8"/>
        <v>4.9667331662975583E-3</v>
      </c>
      <c r="E288" s="134">
        <v>5.6801195814648597E-3</v>
      </c>
      <c r="G288" s="132">
        <v>45057</v>
      </c>
      <c r="H288" s="153">
        <v>210.03</v>
      </c>
      <c r="I288" s="154">
        <f t="shared" si="9"/>
        <v>-1.4839591787887168E-2</v>
      </c>
      <c r="J288" s="134">
        <v>2.3384556647896293E-3</v>
      </c>
    </row>
    <row r="289" spans="2:10" ht="14.4">
      <c r="B289" s="132">
        <v>45056</v>
      </c>
      <c r="C289" s="153">
        <v>200.84</v>
      </c>
      <c r="D289" s="154">
        <f t="shared" si="8"/>
        <v>-5.1648903055568013E-3</v>
      </c>
      <c r="E289" s="134">
        <v>-4.9544193420530958E-3</v>
      </c>
      <c r="G289" s="132">
        <v>45056</v>
      </c>
      <c r="H289" s="153">
        <v>213.17</v>
      </c>
      <c r="I289" s="154">
        <f t="shared" si="9"/>
        <v>-1.5000237191296151E-3</v>
      </c>
      <c r="J289" s="134">
        <v>1.4950245203066093E-2</v>
      </c>
    </row>
    <row r="290" spans="2:10" ht="14.4">
      <c r="B290" s="132">
        <v>45055</v>
      </c>
      <c r="C290" s="153">
        <v>201.88</v>
      </c>
      <c r="D290" s="154">
        <f t="shared" si="8"/>
        <v>2.3150805946214093E-2</v>
      </c>
      <c r="E290" s="134">
        <v>5.1782513443536793E-3</v>
      </c>
      <c r="G290" s="132">
        <v>45055</v>
      </c>
      <c r="H290" s="153">
        <v>213.49</v>
      </c>
      <c r="I290" s="154">
        <f t="shared" si="9"/>
        <v>-6.0708134519392217E-3</v>
      </c>
      <c r="J290" s="134">
        <v>1.5011493174463819E-3</v>
      </c>
    </row>
    <row r="291" spans="2:10" ht="14.4">
      <c r="B291" s="132">
        <v>45054</v>
      </c>
      <c r="C291" s="153">
        <v>197.26</v>
      </c>
      <c r="D291" s="154">
        <f t="shared" si="8"/>
        <v>-5.4600742321315983E-3</v>
      </c>
      <c r="E291" s="134">
        <v>-2.2884882108183069E-2</v>
      </c>
      <c r="G291" s="132">
        <v>45054</v>
      </c>
      <c r="H291" s="153">
        <v>214.79</v>
      </c>
      <c r="I291" s="154">
        <f t="shared" si="9"/>
        <v>-1.395738572169731E-3</v>
      </c>
      <c r="J291" s="134">
        <v>6.0892781863317591E-3</v>
      </c>
    </row>
    <row r="292" spans="2:10" ht="14.4">
      <c r="B292" s="132">
        <v>45051</v>
      </c>
      <c r="C292" s="153">
        <v>198.34</v>
      </c>
      <c r="D292" s="154">
        <f t="shared" si="8"/>
        <v>6.5252261169661818E-3</v>
      </c>
      <c r="E292" s="134">
        <v>5.4750076041771845E-3</v>
      </c>
      <c r="G292" s="132">
        <v>45051</v>
      </c>
      <c r="H292" s="153">
        <v>215.09</v>
      </c>
      <c r="I292" s="154">
        <f t="shared" si="9"/>
        <v>2.2141125877213501E-2</v>
      </c>
      <c r="J292" s="134">
        <v>1.3967130685785811E-3</v>
      </c>
    </row>
    <row r="293" spans="2:10" ht="14.4">
      <c r="B293" s="132">
        <v>45050</v>
      </c>
      <c r="C293" s="153">
        <v>197.05</v>
      </c>
      <c r="D293" s="154">
        <f t="shared" si="8"/>
        <v>-1.9499085055448933E-2</v>
      </c>
      <c r="E293" s="134">
        <v>-6.503983059392926E-3</v>
      </c>
      <c r="G293" s="132">
        <v>45050</v>
      </c>
      <c r="H293" s="153">
        <v>210.38</v>
      </c>
      <c r="I293" s="154">
        <f t="shared" si="9"/>
        <v>-2.4694931272339925E-2</v>
      </c>
      <c r="J293" s="134">
        <v>-2.1897810218978186E-2</v>
      </c>
    </row>
    <row r="294" spans="2:10" ht="14.4">
      <c r="B294" s="132">
        <v>45049</v>
      </c>
      <c r="C294" s="153">
        <v>200.93</v>
      </c>
      <c r="D294" s="154">
        <f t="shared" si="8"/>
        <v>-1.1480159731458228E-2</v>
      </c>
      <c r="E294" s="134">
        <v>1.969043390002545E-2</v>
      </c>
      <c r="G294" s="132">
        <v>45049</v>
      </c>
      <c r="H294" s="153">
        <v>215.64</v>
      </c>
      <c r="I294" s="154">
        <f t="shared" si="9"/>
        <v>2.2748912988591616E-3</v>
      </c>
      <c r="J294" s="134">
        <v>2.5002376651772851E-2</v>
      </c>
    </row>
    <row r="295" spans="2:10" ht="14.4">
      <c r="B295" s="132">
        <v>45048</v>
      </c>
      <c r="C295" s="153">
        <v>203.25</v>
      </c>
      <c r="D295" s="154">
        <f t="shared" si="8"/>
        <v>-3.0457873811275769E-3</v>
      </c>
      <c r="E295" s="134">
        <v>1.1546309660080523E-2</v>
      </c>
      <c r="G295" s="132">
        <v>45048</v>
      </c>
      <c r="H295" s="153">
        <v>215.15</v>
      </c>
      <c r="I295" s="154">
        <f t="shared" si="9"/>
        <v>-9.8053604625411295E-3</v>
      </c>
      <c r="J295" s="134">
        <v>-2.2723056946761799E-3</v>
      </c>
    </row>
    <row r="296" spans="2:10" ht="14.4">
      <c r="B296" s="132">
        <v>45047</v>
      </c>
      <c r="C296" s="153">
        <v>203.87</v>
      </c>
      <c r="D296" s="154">
        <f t="shared" si="8"/>
        <v>-1.4172890349499515E-2</v>
      </c>
      <c r="E296" s="134">
        <v>3.0504305043050906E-3</v>
      </c>
      <c r="G296" s="132">
        <v>45047</v>
      </c>
      <c r="H296" s="153">
        <v>217.27</v>
      </c>
      <c r="I296" s="154">
        <f t="shared" si="9"/>
        <v>-7.0172508006763916E-3</v>
      </c>
      <c r="J296" s="134">
        <v>9.8535905182430827E-3</v>
      </c>
    </row>
    <row r="297" spans="2:10" ht="14.4">
      <c r="B297" s="132">
        <v>45044</v>
      </c>
      <c r="C297" s="153">
        <v>206.78</v>
      </c>
      <c r="D297" s="154">
        <f t="shared" si="8"/>
        <v>3.5851014611626335E-3</v>
      </c>
      <c r="E297" s="134">
        <v>1.427380193260408E-2</v>
      </c>
      <c r="G297" s="132">
        <v>45044</v>
      </c>
      <c r="H297" s="153">
        <v>218.8</v>
      </c>
      <c r="I297" s="154">
        <f t="shared" si="9"/>
        <v>2.0641187198785035E-2</v>
      </c>
      <c r="J297" s="134">
        <v>7.0419293966033081E-3</v>
      </c>
    </row>
    <row r="298" spans="2:10" ht="14.4">
      <c r="B298" s="132">
        <v>45043</v>
      </c>
      <c r="C298" s="153">
        <v>206.04</v>
      </c>
      <c r="D298" s="154">
        <f t="shared" si="8"/>
        <v>1.4716573323234413E-2</v>
      </c>
      <c r="E298" s="134">
        <v>-3.5786826578972919E-3</v>
      </c>
      <c r="G298" s="132">
        <v>45043</v>
      </c>
      <c r="H298" s="153">
        <v>214.33</v>
      </c>
      <c r="I298" s="154">
        <f t="shared" si="9"/>
        <v>-8.6407673173318385E-3</v>
      </c>
      <c r="J298" s="134">
        <v>-2.0429616087751401E-2</v>
      </c>
    </row>
    <row r="299" spans="2:10" ht="14.4">
      <c r="B299" s="132">
        <v>45042</v>
      </c>
      <c r="C299" s="153">
        <v>203.03</v>
      </c>
      <c r="D299" s="154">
        <f t="shared" si="8"/>
        <v>4.1459019949404933E-3</v>
      </c>
      <c r="E299" s="134">
        <v>-1.4608813822558631E-2</v>
      </c>
      <c r="G299" s="132">
        <v>45042</v>
      </c>
      <c r="H299" s="153">
        <v>216.19</v>
      </c>
      <c r="I299" s="154">
        <f t="shared" si="9"/>
        <v>-1.1223152622423242E-2</v>
      </c>
      <c r="J299" s="134">
        <v>8.6782065039892053E-3</v>
      </c>
    </row>
    <row r="300" spans="2:10" ht="14.4">
      <c r="B300" s="132">
        <v>45041</v>
      </c>
      <c r="C300" s="153">
        <v>202.19</v>
      </c>
      <c r="D300" s="154">
        <f t="shared" si="8"/>
        <v>-1.7551190800130373E-2</v>
      </c>
      <c r="E300" s="134">
        <v>-4.1373196079397268E-3</v>
      </c>
      <c r="G300" s="132">
        <v>45041</v>
      </c>
      <c r="H300" s="153">
        <v>218.63</v>
      </c>
      <c r="I300" s="154">
        <f t="shared" si="9"/>
        <v>-2.1717362602598812E-2</v>
      </c>
      <c r="J300" s="134">
        <v>1.1286368472177344E-2</v>
      </c>
    </row>
    <row r="301" spans="2:10" ht="14.4">
      <c r="B301" s="132">
        <v>45040</v>
      </c>
      <c r="C301" s="153">
        <v>205.77</v>
      </c>
      <c r="D301" s="154">
        <f t="shared" si="8"/>
        <v>3.0176212911445892E-3</v>
      </c>
      <c r="E301" s="134">
        <v>1.7706118007814409E-2</v>
      </c>
      <c r="G301" s="132">
        <v>45040</v>
      </c>
      <c r="H301" s="153">
        <v>223.43</v>
      </c>
      <c r="I301" s="154">
        <f t="shared" si="9"/>
        <v>1.4244099295328737E-2</v>
      </c>
      <c r="J301" s="134">
        <v>2.1954900974248792E-2</v>
      </c>
    </row>
    <row r="302" spans="2:10" ht="14.4">
      <c r="B302" s="132">
        <v>45037</v>
      </c>
      <c r="C302" s="153">
        <v>205.15</v>
      </c>
      <c r="D302" s="154">
        <f t="shared" si="8"/>
        <v>-1.0087868661201073E-2</v>
      </c>
      <c r="E302" s="134">
        <v>-3.0130728483258595E-3</v>
      </c>
      <c r="G302" s="132">
        <v>45037</v>
      </c>
      <c r="H302" s="153">
        <v>220.27</v>
      </c>
      <c r="I302" s="154">
        <f t="shared" si="9"/>
        <v>-9.0387925006091222E-3</v>
      </c>
      <c r="J302" s="134">
        <v>-1.4143132077160669E-2</v>
      </c>
    </row>
    <row r="303" spans="2:10" ht="14.4">
      <c r="B303" s="132">
        <v>45036</v>
      </c>
      <c r="C303" s="153">
        <v>207.23</v>
      </c>
      <c r="D303" s="154">
        <f t="shared" si="8"/>
        <v>-7.1164410542635089E-3</v>
      </c>
      <c r="E303" s="134">
        <v>1.0138922739458822E-2</v>
      </c>
      <c r="G303" s="132">
        <v>45036</v>
      </c>
      <c r="H303" s="153">
        <v>222.27</v>
      </c>
      <c r="I303" s="154">
        <f t="shared" si="9"/>
        <v>-1.0650776419493701E-2</v>
      </c>
      <c r="J303" s="134">
        <v>9.0797657420438327E-3</v>
      </c>
    </row>
    <row r="304" spans="2:10" ht="14.4">
      <c r="B304" s="132">
        <v>45035</v>
      </c>
      <c r="C304" s="153">
        <v>208.71</v>
      </c>
      <c r="D304" s="154">
        <f t="shared" si="8"/>
        <v>1.6303830215508124E-3</v>
      </c>
      <c r="E304" s="134">
        <v>7.1418230951119099E-3</v>
      </c>
      <c r="G304" s="132">
        <v>45035</v>
      </c>
      <c r="H304" s="153">
        <v>224.65</v>
      </c>
      <c r="I304" s="154">
        <f t="shared" si="9"/>
        <v>-2.4452607493662564E-3</v>
      </c>
      <c r="J304" s="134">
        <v>1.0707697844963393E-2</v>
      </c>
    </row>
    <row r="305" spans="2:10" ht="14.4">
      <c r="B305" s="132">
        <v>45034</v>
      </c>
      <c r="C305" s="153">
        <v>208.37</v>
      </c>
      <c r="D305" s="154">
        <f t="shared" si="8"/>
        <v>1.6159035687153482E-2</v>
      </c>
      <c r="E305" s="134">
        <v>-1.629054669158192E-3</v>
      </c>
      <c r="G305" s="132">
        <v>45034</v>
      </c>
      <c r="H305" s="153">
        <v>225.2</v>
      </c>
      <c r="I305" s="154">
        <f t="shared" si="9"/>
        <v>-1.776041208825339E-4</v>
      </c>
      <c r="J305" s="134">
        <v>2.4482528377476331E-3</v>
      </c>
    </row>
    <row r="306" spans="2:10" ht="14.4">
      <c r="B306" s="132">
        <v>45033</v>
      </c>
      <c r="C306" s="153">
        <v>205.03</v>
      </c>
      <c r="D306" s="154">
        <f t="shared" si="8"/>
        <v>1.6325287581714001E-2</v>
      </c>
      <c r="E306" s="134">
        <v>-1.6029178864519822E-2</v>
      </c>
      <c r="G306" s="132">
        <v>45033</v>
      </c>
      <c r="H306" s="153">
        <v>225.24</v>
      </c>
      <c r="I306" s="154">
        <f t="shared" si="9"/>
        <v>6.9500413409722727E-3</v>
      </c>
      <c r="J306" s="134">
        <v>1.7761989342823803E-4</v>
      </c>
    </row>
    <row r="307" spans="2:10" ht="14.4">
      <c r="B307" s="132">
        <v>45030</v>
      </c>
      <c r="C307" s="153">
        <v>201.71</v>
      </c>
      <c r="D307" s="154">
        <f t="shared" si="8"/>
        <v>-5.7227267197472106E-2</v>
      </c>
      <c r="E307" s="134">
        <v>-1.6192752280154044E-2</v>
      </c>
      <c r="G307" s="132">
        <v>45030</v>
      </c>
      <c r="H307" s="153">
        <v>223.68</v>
      </c>
      <c r="I307" s="154">
        <f t="shared" si="9"/>
        <v>9.0266695767796338E-3</v>
      </c>
      <c r="J307" s="134">
        <v>-6.9259456579648937E-3</v>
      </c>
    </row>
    <row r="308" spans="2:10" ht="14.4">
      <c r="B308" s="132">
        <v>45029</v>
      </c>
      <c r="C308" s="153">
        <v>213.59</v>
      </c>
      <c r="D308" s="154">
        <f t="shared" si="8"/>
        <v>5.8695259252864659E-3</v>
      </c>
      <c r="E308" s="134">
        <v>5.8896435476674336E-2</v>
      </c>
      <c r="G308" s="132">
        <v>45029</v>
      </c>
      <c r="H308" s="153">
        <v>221.67</v>
      </c>
      <c r="I308" s="154">
        <f t="shared" si="9"/>
        <v>5.2920945817650864E-3</v>
      </c>
      <c r="J308" s="134">
        <v>-8.9860515021460419E-3</v>
      </c>
    </row>
    <row r="309" spans="2:10" ht="14.4">
      <c r="B309" s="132">
        <v>45028</v>
      </c>
      <c r="C309" s="153">
        <v>212.34</v>
      </c>
      <c r="D309" s="154">
        <f t="shared" si="8"/>
        <v>9.4193001529622523E-5</v>
      </c>
      <c r="E309" s="134">
        <v>-5.852333910763563E-3</v>
      </c>
      <c r="G309" s="132">
        <v>45028</v>
      </c>
      <c r="H309" s="153">
        <v>220.5</v>
      </c>
      <c r="I309" s="154">
        <f t="shared" si="9"/>
        <v>-4.5341193250138289E-4</v>
      </c>
      <c r="J309" s="134">
        <v>-5.2781161185545544E-3</v>
      </c>
    </row>
    <row r="310" spans="2:10" ht="14.4">
      <c r="B310" s="132">
        <v>45027</v>
      </c>
      <c r="C310" s="153">
        <v>212.32</v>
      </c>
      <c r="D310" s="154">
        <f t="shared" si="8"/>
        <v>7.2796350781066613E-3</v>
      </c>
      <c r="E310" s="134">
        <v>-9.4188565508246391E-5</v>
      </c>
      <c r="G310" s="132">
        <v>45027</v>
      </c>
      <c r="H310" s="153">
        <v>220.6</v>
      </c>
      <c r="I310" s="154">
        <f t="shared" si="9"/>
        <v>2.3250995827679654E-2</v>
      </c>
      <c r="J310" s="134">
        <v>4.5351473922905505E-4</v>
      </c>
    </row>
    <row r="311" spans="2:10" ht="14.4">
      <c r="B311" s="132">
        <v>45026</v>
      </c>
      <c r="C311" s="153">
        <v>210.78</v>
      </c>
      <c r="D311" s="154">
        <f t="shared" si="8"/>
        <v>-2.7952167909547337E-3</v>
      </c>
      <c r="E311" s="134">
        <v>-7.2532027128862087E-3</v>
      </c>
      <c r="G311" s="132">
        <v>45026</v>
      </c>
      <c r="H311" s="153">
        <v>215.53</v>
      </c>
      <c r="I311" s="154">
        <f t="shared" si="9"/>
        <v>2.9952792525893706E-2</v>
      </c>
      <c r="J311" s="134">
        <v>-2.2982774252039873E-2</v>
      </c>
    </row>
    <row r="312" spans="2:10" ht="14.4">
      <c r="B312" s="132">
        <v>45022</v>
      </c>
      <c r="C312" s="153">
        <v>211.37</v>
      </c>
      <c r="D312" s="154">
        <f t="shared" si="8"/>
        <v>6.5026215792767655E-3</v>
      </c>
      <c r="E312" s="134">
        <v>2.7991270519025502E-3</v>
      </c>
      <c r="G312" s="132">
        <v>45022</v>
      </c>
      <c r="H312" s="153">
        <v>209.17</v>
      </c>
      <c r="I312" s="154">
        <f t="shared" si="9"/>
        <v>-2.0630019553993965E-2</v>
      </c>
      <c r="J312" s="134">
        <v>-2.9508653087737313E-2</v>
      </c>
    </row>
    <row r="313" spans="2:10" ht="14.4">
      <c r="B313" s="132">
        <v>45021</v>
      </c>
      <c r="C313" s="153">
        <v>210</v>
      </c>
      <c r="D313" s="154">
        <f t="shared" si="8"/>
        <v>-1.8401085370891291E-2</v>
      </c>
      <c r="E313" s="134">
        <v>-6.4815252874107498E-3</v>
      </c>
      <c r="G313" s="132">
        <v>45021</v>
      </c>
      <c r="H313" s="153">
        <v>213.53</v>
      </c>
      <c r="I313" s="154">
        <f t="shared" si="9"/>
        <v>-1.8191601023824805E-2</v>
      </c>
      <c r="J313" s="134">
        <v>2.0844289334034594E-2</v>
      </c>
    </row>
    <row r="314" spans="2:10" ht="14.4">
      <c r="B314" s="132">
        <v>45020</v>
      </c>
      <c r="C314" s="153">
        <v>213.9</v>
      </c>
      <c r="D314" s="154">
        <f t="shared" si="8"/>
        <v>-6.9417223009037004E-3</v>
      </c>
      <c r="E314" s="134">
        <v>1.8571428571428683E-2</v>
      </c>
      <c r="G314" s="132">
        <v>45020</v>
      </c>
      <c r="H314" s="153">
        <v>217.45</v>
      </c>
      <c r="I314" s="154">
        <f t="shared" si="9"/>
        <v>-5.5544992692678367E-2</v>
      </c>
      <c r="J314" s="134">
        <v>1.8358076148550451E-2</v>
      </c>
    </row>
    <row r="315" spans="2:10" ht="14.4">
      <c r="B315" s="132">
        <v>45019</v>
      </c>
      <c r="C315" s="153">
        <v>215.39</v>
      </c>
      <c r="D315" s="154">
        <f t="shared" si="8"/>
        <v>1.3837816057471471E-2</v>
      </c>
      <c r="E315" s="134">
        <v>6.9658719027581029E-3</v>
      </c>
      <c r="G315" s="132">
        <v>45019</v>
      </c>
      <c r="H315" s="153">
        <v>229.87</v>
      </c>
      <c r="I315" s="154">
        <f t="shared" si="9"/>
        <v>4.4908623359975405E-3</v>
      </c>
      <c r="J315" s="134">
        <v>5.7116578523798589E-2</v>
      </c>
    </row>
    <row r="316" spans="2:10" ht="14.4">
      <c r="B316" s="132">
        <v>45016</v>
      </c>
      <c r="C316" s="153">
        <v>212.43</v>
      </c>
      <c r="D316" s="154">
        <f t="shared" si="8"/>
        <v>6.5648333627879142E-3</v>
      </c>
      <c r="E316" s="134">
        <v>-1.3742513580017546E-2</v>
      </c>
      <c r="G316" s="132">
        <v>45016</v>
      </c>
      <c r="H316" s="153">
        <v>228.84</v>
      </c>
      <c r="I316" s="154">
        <f t="shared" si="9"/>
        <v>1.8969204369694671E-2</v>
      </c>
      <c r="J316" s="134">
        <v>-4.4807934919737225E-3</v>
      </c>
    </row>
    <row r="317" spans="2:10" ht="14.4">
      <c r="B317" s="132">
        <v>45015</v>
      </c>
      <c r="C317" s="153">
        <v>211.04</v>
      </c>
      <c r="D317" s="154">
        <f t="shared" si="8"/>
        <v>1.4653850439174948E-2</v>
      </c>
      <c r="E317" s="134">
        <v>-6.5433319211034568E-3</v>
      </c>
      <c r="G317" s="132">
        <v>45015</v>
      </c>
      <c r="H317" s="153">
        <v>224.54</v>
      </c>
      <c r="I317" s="154">
        <f t="shared" si="9"/>
        <v>6.8820935705147133E-3</v>
      </c>
      <c r="J317" s="134">
        <v>-1.8790421255025391E-2</v>
      </c>
    </row>
    <row r="318" spans="2:10" ht="14.4">
      <c r="B318" s="132">
        <v>45014</v>
      </c>
      <c r="C318" s="153">
        <v>207.97</v>
      </c>
      <c r="D318" s="154">
        <f t="shared" si="8"/>
        <v>1.4579000381405466E-2</v>
      </c>
      <c r="E318" s="134">
        <v>-1.4547005307050775E-2</v>
      </c>
      <c r="G318" s="132">
        <v>45014</v>
      </c>
      <c r="H318" s="153">
        <v>223</v>
      </c>
      <c r="I318" s="154">
        <f t="shared" si="9"/>
        <v>1.2817216715139872E-2</v>
      </c>
      <c r="J318" s="134">
        <v>-6.8584661975593653E-3</v>
      </c>
    </row>
    <row r="319" spans="2:10" ht="14.4">
      <c r="B319" s="132">
        <v>45013</v>
      </c>
      <c r="C319" s="153">
        <v>204.96</v>
      </c>
      <c r="D319" s="154">
        <f t="shared" si="8"/>
        <v>2.1651525150468746E-2</v>
      </c>
      <c r="E319" s="134">
        <v>-1.4473241332884523E-2</v>
      </c>
      <c r="G319" s="132">
        <v>45013</v>
      </c>
      <c r="H319" s="153">
        <v>220.16</v>
      </c>
      <c r="I319" s="154">
        <f t="shared" si="9"/>
        <v>9.8594919558897109E-3</v>
      </c>
      <c r="J319" s="134">
        <v>-1.2735426008968598E-2</v>
      </c>
    </row>
    <row r="320" spans="2:10" ht="14.4">
      <c r="B320" s="132">
        <v>45012</v>
      </c>
      <c r="C320" s="153">
        <v>200.57</v>
      </c>
      <c r="D320" s="154">
        <f t="shared" si="8"/>
        <v>1.5272841458046259E-2</v>
      </c>
      <c r="E320" s="134">
        <v>-2.1418813427010241E-2</v>
      </c>
      <c r="G320" s="132">
        <v>45012</v>
      </c>
      <c r="H320" s="153">
        <v>218</v>
      </c>
      <c r="I320" s="154">
        <f t="shared" si="9"/>
        <v>4.5516273611072768E-3</v>
      </c>
      <c r="J320" s="134">
        <v>-9.8110465116278966E-3</v>
      </c>
    </row>
    <row r="321" spans="2:10" ht="14.4">
      <c r="B321" s="132">
        <v>45009</v>
      </c>
      <c r="C321" s="153">
        <v>197.53</v>
      </c>
      <c r="D321" s="154">
        <f t="shared" si="8"/>
        <v>-1.8713810686109319E-3</v>
      </c>
      <c r="E321" s="134">
        <v>-1.515680311113321E-2</v>
      </c>
      <c r="G321" s="132">
        <v>45009</v>
      </c>
      <c r="H321" s="153">
        <v>217.01</v>
      </c>
      <c r="I321" s="154">
        <f t="shared" si="9"/>
        <v>-1.113541120136605E-2</v>
      </c>
      <c r="J321" s="134">
        <v>-4.5412844036697431E-3</v>
      </c>
    </row>
    <row r="322" spans="2:10" ht="14.4">
      <c r="B322" s="132">
        <v>45008</v>
      </c>
      <c r="C322" s="153">
        <v>197.9</v>
      </c>
      <c r="D322" s="154">
        <f t="shared" si="8"/>
        <v>8.8311998606734124E-3</v>
      </c>
      <c r="E322" s="134">
        <v>1.8731331949577434E-3</v>
      </c>
      <c r="G322" s="132">
        <v>45008</v>
      </c>
      <c r="H322" s="153">
        <v>219.44</v>
      </c>
      <c r="I322" s="154">
        <f t="shared" si="9"/>
        <v>-2.3214011653808885E-3</v>
      </c>
      <c r="J322" s="134">
        <v>1.1197640661720687E-2</v>
      </c>
    </row>
    <row r="323" spans="2:10" ht="14.4">
      <c r="B323" s="132">
        <v>45007</v>
      </c>
      <c r="C323" s="153">
        <v>196.16</v>
      </c>
      <c r="D323" s="154">
        <f t="shared" si="8"/>
        <v>-4.2614839919397227E-2</v>
      </c>
      <c r="E323" s="134">
        <v>-8.7923193532087884E-3</v>
      </c>
      <c r="G323" s="132">
        <v>45007</v>
      </c>
      <c r="H323" s="153">
        <v>219.95</v>
      </c>
      <c r="I323" s="154">
        <f t="shared" si="9"/>
        <v>-2.2344535629272154E-2</v>
      </c>
      <c r="J323" s="134">
        <v>2.3240977032445986E-3</v>
      </c>
    </row>
    <row r="324" spans="2:10" ht="14.4">
      <c r="B324" s="132">
        <v>45006</v>
      </c>
      <c r="C324" s="153">
        <v>204.7</v>
      </c>
      <c r="D324" s="154">
        <f t="shared" si="8"/>
        <v>-3.4190539322509001E-4</v>
      </c>
      <c r="E324" s="134">
        <v>4.3535889070146716E-2</v>
      </c>
      <c r="G324" s="132">
        <v>45006</v>
      </c>
      <c r="H324" s="153">
        <v>224.92</v>
      </c>
      <c r="I324" s="154">
        <f t="shared" si="9"/>
        <v>2.0709137999527165E-2</v>
      </c>
      <c r="J324" s="134">
        <v>2.2596044555580841E-2</v>
      </c>
    </row>
    <row r="325" spans="2:10" ht="14.4">
      <c r="B325" s="132">
        <v>45005</v>
      </c>
      <c r="C325" s="153">
        <v>204.77</v>
      </c>
      <c r="D325" s="154">
        <f t="shared" ref="D325:D388" si="10">LN(C325/C326)</f>
        <v>1.8333764717185719E-2</v>
      </c>
      <c r="E325" s="134">
        <v>3.4196384953610881E-4</v>
      </c>
      <c r="G325" s="132">
        <v>45005</v>
      </c>
      <c r="H325" s="153">
        <v>220.31</v>
      </c>
      <c r="I325" s="154">
        <f t="shared" ref="I325:I388" si="11">LN(H325/H326)</f>
        <v>2.4351106750536297E-2</v>
      </c>
      <c r="J325" s="134">
        <v>-2.0496176418281942E-2</v>
      </c>
    </row>
    <row r="326" spans="2:10" ht="14.4">
      <c r="B326" s="132">
        <v>45002</v>
      </c>
      <c r="C326" s="153">
        <v>201.05</v>
      </c>
      <c r="D326" s="154">
        <f t="shared" si="10"/>
        <v>-1.0587868551638865E-2</v>
      </c>
      <c r="E326" s="134">
        <v>-1.8166723641158344E-2</v>
      </c>
      <c r="G326" s="132">
        <v>45002</v>
      </c>
      <c r="H326" s="153">
        <v>215.01</v>
      </c>
      <c r="I326" s="154">
        <f t="shared" si="11"/>
        <v>-1.706211270052355E-2</v>
      </c>
      <c r="J326" s="134">
        <v>-2.4057010576006621E-2</v>
      </c>
    </row>
    <row r="327" spans="2:10" ht="14.4">
      <c r="B327" s="132">
        <v>45001</v>
      </c>
      <c r="C327" s="153">
        <v>203.19</v>
      </c>
      <c r="D327" s="154">
        <f t="shared" si="10"/>
        <v>2.4814427185017862E-2</v>
      </c>
      <c r="E327" s="134">
        <v>1.0644118378512646E-2</v>
      </c>
      <c r="G327" s="132">
        <v>45001</v>
      </c>
      <c r="H327" s="153">
        <v>218.71</v>
      </c>
      <c r="I327" s="154">
        <f t="shared" si="11"/>
        <v>6.6518583688563076E-3</v>
      </c>
      <c r="J327" s="134">
        <v>1.7208501930142894E-2</v>
      </c>
    </row>
    <row r="328" spans="2:10" ht="14.4">
      <c r="B328" s="132">
        <v>45000</v>
      </c>
      <c r="C328" s="153">
        <v>198.21</v>
      </c>
      <c r="D328" s="154">
        <f t="shared" si="10"/>
        <v>-4.4743461543950487E-2</v>
      </c>
      <c r="E328" s="134">
        <v>-2.4509080171268183E-2</v>
      </c>
      <c r="G328" s="132">
        <v>45000</v>
      </c>
      <c r="H328" s="153">
        <v>217.26</v>
      </c>
      <c r="I328" s="154">
        <f t="shared" si="11"/>
        <v>-3.7978962178214073E-2</v>
      </c>
      <c r="J328" s="134">
        <v>-6.6297837318824993E-3</v>
      </c>
    </row>
    <row r="329" spans="2:10" ht="14.4">
      <c r="B329" s="132">
        <v>44999</v>
      </c>
      <c r="C329" s="153">
        <v>207.28</v>
      </c>
      <c r="D329" s="154">
        <f t="shared" si="10"/>
        <v>1.9043556142870538E-2</v>
      </c>
      <c r="E329" s="134">
        <v>4.5759547954189905E-2</v>
      </c>
      <c r="G329" s="132">
        <v>44999</v>
      </c>
      <c r="H329" s="153">
        <v>225.67</v>
      </c>
      <c r="I329" s="154">
        <f t="shared" si="11"/>
        <v>4.3075759925353145E-3</v>
      </c>
      <c r="J329" s="134">
        <v>3.8709380465801413E-2</v>
      </c>
    </row>
    <row r="330" spans="2:10" ht="14.4">
      <c r="B330" s="132">
        <v>44998</v>
      </c>
      <c r="C330" s="153">
        <v>203.37</v>
      </c>
      <c r="D330" s="154">
        <f t="shared" si="10"/>
        <v>1.4762329223581103E-3</v>
      </c>
      <c r="E330" s="134">
        <v>-1.8863373214974888E-2</v>
      </c>
      <c r="G330" s="132">
        <v>44998</v>
      </c>
      <c r="H330" s="153">
        <v>224.7</v>
      </c>
      <c r="I330" s="154">
        <f t="shared" si="11"/>
        <v>-1.0227890183256426E-2</v>
      </c>
      <c r="J330" s="134">
        <v>-4.2983116940665811E-3</v>
      </c>
    </row>
    <row r="331" spans="2:10" ht="14.4">
      <c r="B331" s="132">
        <v>44995</v>
      </c>
      <c r="C331" s="153">
        <v>203.07</v>
      </c>
      <c r="D331" s="154">
        <f t="shared" si="10"/>
        <v>9.0525215655079903E-3</v>
      </c>
      <c r="E331" s="134">
        <v>-1.4751438265231398E-3</v>
      </c>
      <c r="G331" s="132">
        <v>44995</v>
      </c>
      <c r="H331" s="153">
        <v>227.01</v>
      </c>
      <c r="I331" s="154">
        <f t="shared" si="11"/>
        <v>-5.9636875236988886E-2</v>
      </c>
      <c r="J331" s="134">
        <v>1.0280373831775602E-2</v>
      </c>
    </row>
    <row r="332" spans="2:10" ht="14.4">
      <c r="B332" s="132">
        <v>44994</v>
      </c>
      <c r="C332" s="153">
        <v>201.24</v>
      </c>
      <c r="D332" s="154">
        <f t="shared" si="10"/>
        <v>-2.9186284762210062E-2</v>
      </c>
      <c r="E332" s="134">
        <v>-9.0116708524153877E-3</v>
      </c>
      <c r="G332" s="132">
        <v>44994</v>
      </c>
      <c r="H332" s="153">
        <v>240.96</v>
      </c>
      <c r="I332" s="154">
        <f t="shared" si="11"/>
        <v>-3.16968211389696E-2</v>
      </c>
      <c r="J332" s="134">
        <v>6.1451037399233632E-2</v>
      </c>
    </row>
    <row r="333" spans="2:10" ht="14.4">
      <c r="B333" s="132">
        <v>44993</v>
      </c>
      <c r="C333" s="153">
        <v>207.2</v>
      </c>
      <c r="D333" s="154">
        <f t="shared" si="10"/>
        <v>-3.4688799479068214E-3</v>
      </c>
      <c r="E333" s="134">
        <v>2.9616378453587666E-2</v>
      </c>
      <c r="G333" s="132">
        <v>44993</v>
      </c>
      <c r="H333" s="153">
        <v>248.72</v>
      </c>
      <c r="I333" s="154">
        <f t="shared" si="11"/>
        <v>1.0427286006307891E-2</v>
      </c>
      <c r="J333" s="134">
        <v>3.2204515272244327E-2</v>
      </c>
    </row>
    <row r="334" spans="2:10" ht="14.4">
      <c r="B334" s="132">
        <v>44992</v>
      </c>
      <c r="C334" s="153">
        <v>207.92</v>
      </c>
      <c r="D334" s="154">
        <f t="shared" si="10"/>
        <v>-1.9055454630579487E-2</v>
      </c>
      <c r="E334" s="134">
        <v>3.4749034749035346E-3</v>
      </c>
      <c r="G334" s="132">
        <v>44992</v>
      </c>
      <c r="H334" s="153">
        <v>246.14</v>
      </c>
      <c r="I334" s="154">
        <f t="shared" si="11"/>
        <v>-3.1355044016696719E-2</v>
      </c>
      <c r="J334" s="134">
        <v>-1.0373110324863322E-2</v>
      </c>
    </row>
    <row r="335" spans="2:10" ht="14.4">
      <c r="B335" s="132">
        <v>44991</v>
      </c>
      <c r="C335" s="153">
        <v>211.92</v>
      </c>
      <c r="D335" s="154">
        <f t="shared" si="10"/>
        <v>-1.4940680233892499E-2</v>
      </c>
      <c r="E335" s="134">
        <v>1.9238168526356292E-2</v>
      </c>
      <c r="G335" s="132">
        <v>44991</v>
      </c>
      <c r="H335" s="153">
        <v>253.98</v>
      </c>
      <c r="I335" s="154">
        <f t="shared" si="11"/>
        <v>-5.2229693238289715E-3</v>
      </c>
      <c r="J335" s="134">
        <v>3.1851791663281004E-2</v>
      </c>
    </row>
    <row r="336" spans="2:10" ht="14.4">
      <c r="B336" s="132">
        <v>44988</v>
      </c>
      <c r="C336" s="153">
        <v>215.11</v>
      </c>
      <c r="D336" s="154">
        <f t="shared" si="10"/>
        <v>2.3756321003077386E-2</v>
      </c>
      <c r="E336" s="134">
        <v>1.5052850132125428E-2</v>
      </c>
      <c r="G336" s="132">
        <v>44988</v>
      </c>
      <c r="H336" s="153">
        <v>255.31</v>
      </c>
      <c r="I336" s="154">
        <f t="shared" si="11"/>
        <v>1.2335374839635867E-2</v>
      </c>
      <c r="J336" s="134">
        <v>5.2366328057327216E-3</v>
      </c>
    </row>
    <row r="337" spans="2:10" ht="14.4">
      <c r="B337" s="132">
        <v>44987</v>
      </c>
      <c r="C337" s="153">
        <v>210.06</v>
      </c>
      <c r="D337" s="154">
        <f t="shared" si="10"/>
        <v>2.6580759819221613E-2</v>
      </c>
      <c r="E337" s="134">
        <v>-2.3476360931616425E-2</v>
      </c>
      <c r="G337" s="132">
        <v>44987</v>
      </c>
      <c r="H337" s="153">
        <v>252.18</v>
      </c>
      <c r="I337" s="154">
        <f t="shared" si="11"/>
        <v>1.4016401973535783E-2</v>
      </c>
      <c r="J337" s="134">
        <v>-1.2259605969213827E-2</v>
      </c>
    </row>
    <row r="338" spans="2:10" ht="14.4">
      <c r="B338" s="132">
        <v>44986</v>
      </c>
      <c r="C338" s="153">
        <v>204.55</v>
      </c>
      <c r="D338" s="154">
        <f t="shared" si="10"/>
        <v>1.4774954812232743E-2</v>
      </c>
      <c r="E338" s="134">
        <v>-2.6230600780729252E-2</v>
      </c>
      <c r="G338" s="132">
        <v>44986</v>
      </c>
      <c r="H338" s="153">
        <v>248.67</v>
      </c>
      <c r="I338" s="154">
        <f t="shared" si="11"/>
        <v>3.7364552942413247E-2</v>
      </c>
      <c r="J338" s="134">
        <v>-1.3918629550321304E-2</v>
      </c>
    </row>
    <row r="339" spans="2:10" ht="14.4">
      <c r="B339" s="132">
        <v>44985</v>
      </c>
      <c r="C339" s="153">
        <v>201.55</v>
      </c>
      <c r="D339" s="154">
        <f t="shared" si="10"/>
        <v>5.4227639664546044E-3</v>
      </c>
      <c r="E339" s="134">
        <v>-1.4666340747983342E-2</v>
      </c>
      <c r="G339" s="132">
        <v>44985</v>
      </c>
      <c r="H339" s="153">
        <v>239.55</v>
      </c>
      <c r="I339" s="154">
        <f t="shared" si="11"/>
        <v>-1.7934232071115822E-3</v>
      </c>
      <c r="J339" s="134">
        <v>-3.6675111593678311E-2</v>
      </c>
    </row>
    <row r="340" spans="2:10" ht="14.4">
      <c r="B340" s="132">
        <v>44984</v>
      </c>
      <c r="C340" s="153">
        <v>200.46</v>
      </c>
      <c r="D340" s="154">
        <f t="shared" si="10"/>
        <v>1.1590405960276261E-2</v>
      </c>
      <c r="E340" s="134">
        <v>-5.4080873232448257E-3</v>
      </c>
      <c r="G340" s="132">
        <v>44984</v>
      </c>
      <c r="H340" s="153">
        <v>239.98</v>
      </c>
      <c r="I340" s="154">
        <f t="shared" si="11"/>
        <v>1.6003701847182746E-2</v>
      </c>
      <c r="J340" s="134">
        <v>1.7950323523272527E-3</v>
      </c>
    </row>
    <row r="341" spans="2:10" ht="14.4">
      <c r="B341" s="132">
        <v>44981</v>
      </c>
      <c r="C341" s="153">
        <v>198.15</v>
      </c>
      <c r="D341" s="154">
        <f t="shared" si="10"/>
        <v>-4.9138564833716016E-2</v>
      </c>
      <c r="E341" s="134">
        <v>-1.1523495959293584E-2</v>
      </c>
      <c r="G341" s="132">
        <v>44981</v>
      </c>
      <c r="H341" s="153">
        <v>236.17</v>
      </c>
      <c r="I341" s="154">
        <f t="shared" si="11"/>
        <v>-7.5086828780592417E-3</v>
      </c>
      <c r="J341" s="134">
        <v>-1.5876323026918882E-2</v>
      </c>
    </row>
    <row r="342" spans="2:10" ht="14.4">
      <c r="B342" s="132">
        <v>44980</v>
      </c>
      <c r="C342" s="153">
        <v>208.13</v>
      </c>
      <c r="D342" s="154">
        <f t="shared" si="10"/>
        <v>1.1452443420905609E-2</v>
      </c>
      <c r="E342" s="134">
        <v>5.0365884430986663E-2</v>
      </c>
      <c r="G342" s="132">
        <v>44980</v>
      </c>
      <c r="H342" s="153">
        <v>237.95</v>
      </c>
      <c r="I342" s="154">
        <f t="shared" si="11"/>
        <v>2.5218560994440703E-4</v>
      </c>
      <c r="J342" s="134">
        <v>7.5369437269763306E-3</v>
      </c>
    </row>
    <row r="343" spans="2:10" ht="14.4">
      <c r="B343" s="132">
        <v>44979</v>
      </c>
      <c r="C343" s="153">
        <v>205.76</v>
      </c>
      <c r="D343" s="154">
        <f t="shared" si="10"/>
        <v>1.1670882476262723E-3</v>
      </c>
      <c r="E343" s="134">
        <v>-1.1387113823091322E-2</v>
      </c>
      <c r="G343" s="132">
        <v>44979</v>
      </c>
      <c r="H343" s="153">
        <v>237.89</v>
      </c>
      <c r="I343" s="154">
        <f t="shared" si="11"/>
        <v>-1.1784507461175361E-2</v>
      </c>
      <c r="J343" s="134">
        <v>-2.5215381382648339E-4</v>
      </c>
    </row>
    <row r="344" spans="2:10" ht="14.4">
      <c r="B344" s="132">
        <v>44978</v>
      </c>
      <c r="C344" s="153">
        <v>205.52</v>
      </c>
      <c r="D344" s="154">
        <f t="shared" si="10"/>
        <v>-2.9437860863950231E-2</v>
      </c>
      <c r="E344" s="134">
        <v>-1.166407465007735E-3</v>
      </c>
      <c r="G344" s="132">
        <v>44978</v>
      </c>
      <c r="H344" s="153">
        <v>240.71</v>
      </c>
      <c r="I344" s="154">
        <f t="shared" si="11"/>
        <v>-2.8988723837300875E-2</v>
      </c>
      <c r="J344" s="134">
        <v>1.1854218336205813E-2</v>
      </c>
    </row>
    <row r="345" spans="2:10" ht="14.4">
      <c r="B345" s="132">
        <v>44974</v>
      </c>
      <c r="C345" s="153">
        <v>211.66</v>
      </c>
      <c r="D345" s="154">
        <f t="shared" si="10"/>
        <v>-2.5951367573799197E-3</v>
      </c>
      <c r="E345" s="134">
        <v>2.9875437913585046E-2</v>
      </c>
      <c r="G345" s="132">
        <v>44974</v>
      </c>
      <c r="H345" s="153">
        <v>247.79</v>
      </c>
      <c r="I345" s="154">
        <f t="shared" si="11"/>
        <v>5.13848716160876E-3</v>
      </c>
      <c r="J345" s="134">
        <v>2.9412986581363487E-2</v>
      </c>
    </row>
    <row r="346" spans="2:10" ht="14.4">
      <c r="B346" s="132">
        <v>44973</v>
      </c>
      <c r="C346" s="153">
        <v>212.21</v>
      </c>
      <c r="D346" s="154">
        <f t="shared" si="10"/>
        <v>-2.4346599979875261E-2</v>
      </c>
      <c r="E346" s="134">
        <v>2.5985070395917464E-3</v>
      </c>
      <c r="G346" s="132">
        <v>44973</v>
      </c>
      <c r="H346" s="153">
        <v>246.52</v>
      </c>
      <c r="I346" s="154">
        <f t="shared" si="11"/>
        <v>-8.8042247153165224E-3</v>
      </c>
      <c r="J346" s="134">
        <v>-5.1253077202468855E-3</v>
      </c>
    </row>
    <row r="347" spans="2:10" ht="14.4">
      <c r="B347" s="132">
        <v>44972</v>
      </c>
      <c r="C347" s="153">
        <v>217.44</v>
      </c>
      <c r="D347" s="154">
        <f t="shared" si="10"/>
        <v>-4.6342049946112877E-3</v>
      </c>
      <c r="E347" s="134">
        <v>2.4645398426087262E-2</v>
      </c>
      <c r="G347" s="132">
        <v>44972</v>
      </c>
      <c r="H347" s="153">
        <v>248.7</v>
      </c>
      <c r="I347" s="154">
        <f t="shared" si="11"/>
        <v>1.7604803027792618E-2</v>
      </c>
      <c r="J347" s="134">
        <v>8.8430958948562122E-3</v>
      </c>
    </row>
    <row r="348" spans="2:10" ht="14.4">
      <c r="B348" s="132">
        <v>44971</v>
      </c>
      <c r="C348" s="153">
        <v>218.45</v>
      </c>
      <c r="D348" s="154">
        <f t="shared" si="10"/>
        <v>1.2900432303592601E-2</v>
      </c>
      <c r="E348" s="134">
        <v>4.6449595290654067E-3</v>
      </c>
      <c r="G348" s="132">
        <v>44971</v>
      </c>
      <c r="H348" s="153">
        <v>244.36</v>
      </c>
      <c r="I348" s="154">
        <f t="shared" si="11"/>
        <v>-1.5390854251883629E-2</v>
      </c>
      <c r="J348" s="134">
        <v>-1.7450743868114071E-2</v>
      </c>
    </row>
    <row r="349" spans="2:10" ht="14.4">
      <c r="B349" s="132">
        <v>44970</v>
      </c>
      <c r="C349" s="153">
        <v>215.65</v>
      </c>
      <c r="D349" s="154">
        <f t="shared" si="10"/>
        <v>1.2881122706205249E-2</v>
      </c>
      <c r="E349" s="134">
        <v>-1.2817578393224949E-2</v>
      </c>
      <c r="G349" s="132">
        <v>44970</v>
      </c>
      <c r="H349" s="153">
        <v>248.15</v>
      </c>
      <c r="I349" s="154">
        <f t="shared" si="11"/>
        <v>1.9361871241693144E-3</v>
      </c>
      <c r="J349" s="134">
        <v>1.5509903421181859E-2</v>
      </c>
    </row>
    <row r="350" spans="2:10" ht="14.4">
      <c r="B350" s="132">
        <v>44967</v>
      </c>
      <c r="C350" s="153">
        <v>212.89</v>
      </c>
      <c r="D350" s="154">
        <f t="shared" si="10"/>
        <v>4.2364966394857432E-3</v>
      </c>
      <c r="E350" s="134">
        <v>-1.2798516114073788E-2</v>
      </c>
      <c r="G350" s="132">
        <v>44967</v>
      </c>
      <c r="H350" s="153">
        <v>247.67</v>
      </c>
      <c r="I350" s="154">
        <f t="shared" si="11"/>
        <v>5.628114866271133E-3</v>
      </c>
      <c r="J350" s="134">
        <v>-1.9343139230304507E-3</v>
      </c>
    </row>
    <row r="351" spans="2:10" ht="14.4">
      <c r="B351" s="132">
        <v>44966</v>
      </c>
      <c r="C351" s="153">
        <v>211.99</v>
      </c>
      <c r="D351" s="154">
        <f t="shared" si="10"/>
        <v>-7.0977289205180309E-3</v>
      </c>
      <c r="E351" s="134">
        <v>-4.2275353468926857E-3</v>
      </c>
      <c r="G351" s="132">
        <v>44966</v>
      </c>
      <c r="H351" s="153">
        <v>246.28</v>
      </c>
      <c r="I351" s="154">
        <f t="shared" si="11"/>
        <v>-1.0461571732705342E-2</v>
      </c>
      <c r="J351" s="134">
        <v>-5.6123066984292702E-3</v>
      </c>
    </row>
    <row r="352" spans="2:10" ht="14.4">
      <c r="B352" s="132">
        <v>44965</v>
      </c>
      <c r="C352" s="153">
        <v>213.5</v>
      </c>
      <c r="D352" s="154">
        <f t="shared" si="10"/>
        <v>-5.8842928856894221E-3</v>
      </c>
      <c r="E352" s="134">
        <v>7.1229774989385319E-3</v>
      </c>
      <c r="G352" s="132">
        <v>44965</v>
      </c>
      <c r="H352" s="153">
        <v>248.87</v>
      </c>
      <c r="I352" s="154">
        <f t="shared" si="11"/>
        <v>-3.1693204471901315E-3</v>
      </c>
      <c r="J352" s="134">
        <v>1.0516485301283129E-2</v>
      </c>
    </row>
    <row r="353" spans="2:10" ht="14.4">
      <c r="B353" s="132">
        <v>44964</v>
      </c>
      <c r="C353" s="153">
        <v>214.76</v>
      </c>
      <c r="D353" s="154">
        <f t="shared" si="10"/>
        <v>3.7720628189783723E-2</v>
      </c>
      <c r="E353" s="134">
        <v>5.9016393442623549E-3</v>
      </c>
      <c r="G353" s="132">
        <v>44964</v>
      </c>
      <c r="H353" s="153">
        <v>249.66</v>
      </c>
      <c r="I353" s="154">
        <f t="shared" si="11"/>
        <v>-7.0248552637800134E-3</v>
      </c>
      <c r="J353" s="134">
        <v>3.1743480532004931E-3</v>
      </c>
    </row>
    <row r="354" spans="2:10" ht="14.4">
      <c r="B354" s="132">
        <v>44963</v>
      </c>
      <c r="C354" s="153">
        <v>206.81</v>
      </c>
      <c r="D354" s="154">
        <f t="shared" si="10"/>
        <v>3.8757860638903791E-3</v>
      </c>
      <c r="E354" s="134">
        <v>-3.7018066679083583E-2</v>
      </c>
      <c r="G354" s="132">
        <v>44963</v>
      </c>
      <c r="H354" s="153">
        <v>251.42</v>
      </c>
      <c r="I354" s="154">
        <f t="shared" si="11"/>
        <v>1.4664311821737721E-2</v>
      </c>
      <c r="J354" s="134">
        <v>7.0495874389169266E-3</v>
      </c>
    </row>
    <row r="355" spans="2:10" ht="14.4">
      <c r="B355" s="132">
        <v>44960</v>
      </c>
      <c r="C355" s="153">
        <v>206.01</v>
      </c>
      <c r="D355" s="154">
        <f t="shared" si="10"/>
        <v>-1.6035013126043041E-2</v>
      </c>
      <c r="E355" s="134">
        <v>-3.8682848991828944E-3</v>
      </c>
      <c r="G355" s="132">
        <v>44960</v>
      </c>
      <c r="H355" s="153">
        <v>247.76</v>
      </c>
      <c r="I355" s="154">
        <f t="shared" si="11"/>
        <v>1.1610571706825282E-2</v>
      </c>
      <c r="J355" s="134">
        <v>-1.4557314453901848E-2</v>
      </c>
    </row>
    <row r="356" spans="2:10" ht="14.4">
      <c r="B356" s="132">
        <v>44959</v>
      </c>
      <c r="C356" s="153">
        <v>209.34</v>
      </c>
      <c r="D356" s="154">
        <f t="shared" si="10"/>
        <v>-2.5514836437626962E-2</v>
      </c>
      <c r="E356" s="134">
        <v>1.6164263870686035E-2</v>
      </c>
      <c r="G356" s="132">
        <v>44959</v>
      </c>
      <c r="H356" s="153">
        <v>244.9</v>
      </c>
      <c r="I356" s="154">
        <f t="shared" si="11"/>
        <v>-1.8769259024753245E-2</v>
      </c>
      <c r="J356" s="134">
        <v>-1.1543429124959537E-2</v>
      </c>
    </row>
    <row r="357" spans="2:10" ht="14.4">
      <c r="B357" s="132">
        <v>44958</v>
      </c>
      <c r="C357" s="153">
        <v>214.75</v>
      </c>
      <c r="D357" s="154">
        <f t="shared" si="10"/>
        <v>8.1823951549395927E-3</v>
      </c>
      <c r="E357" s="134">
        <v>2.5843126015095086E-2</v>
      </c>
      <c r="G357" s="132">
        <v>44958</v>
      </c>
      <c r="H357" s="153">
        <v>249.54</v>
      </c>
      <c r="I357" s="154">
        <f t="shared" si="11"/>
        <v>-1.0959996523898943E-2</v>
      </c>
      <c r="J357" s="134">
        <v>1.8946508779093429E-2</v>
      </c>
    </row>
    <row r="358" spans="2:10" ht="14.4">
      <c r="B358" s="132">
        <v>44957</v>
      </c>
      <c r="C358" s="153">
        <v>213</v>
      </c>
      <c r="D358" s="154">
        <f t="shared" si="10"/>
        <v>1.5757299552277924E-2</v>
      </c>
      <c r="E358" s="134">
        <v>-8.1490104772992122E-3</v>
      </c>
      <c r="G358" s="132">
        <v>44957</v>
      </c>
      <c r="H358" s="153">
        <v>252.29</v>
      </c>
      <c r="I358" s="154">
        <f t="shared" si="11"/>
        <v>-3.5855063998203464E-2</v>
      </c>
      <c r="J358" s="134">
        <v>1.1020277310250792E-2</v>
      </c>
    </row>
    <row r="359" spans="2:10" ht="14.4">
      <c r="B359" s="132">
        <v>44956</v>
      </c>
      <c r="C359" s="153">
        <v>209.67</v>
      </c>
      <c r="D359" s="154">
        <f t="shared" si="10"/>
        <v>-7.1286301310025382E-3</v>
      </c>
      <c r="E359" s="134">
        <v>-1.5633802816901521E-2</v>
      </c>
      <c r="G359" s="132">
        <v>44956</v>
      </c>
      <c r="H359" s="153">
        <v>261.5</v>
      </c>
      <c r="I359" s="154">
        <f t="shared" si="11"/>
        <v>-1.1558185092923732E-2</v>
      </c>
      <c r="J359" s="134">
        <v>3.6505608624995078E-2</v>
      </c>
    </row>
    <row r="360" spans="2:10" ht="14.4">
      <c r="B360" s="132">
        <v>44953</v>
      </c>
      <c r="C360" s="153">
        <v>211.17</v>
      </c>
      <c r="D360" s="154">
        <f t="shared" si="10"/>
        <v>-7.3602596958651069E-3</v>
      </c>
      <c r="E360" s="134">
        <v>7.1540992988983199E-3</v>
      </c>
      <c r="G360" s="132">
        <v>44953</v>
      </c>
      <c r="H360" s="153">
        <v>264.54000000000002</v>
      </c>
      <c r="I360" s="154">
        <f t="shared" si="11"/>
        <v>9.1900544266051622E-3</v>
      </c>
      <c r="J360" s="134">
        <v>1.162523900573631E-2</v>
      </c>
    </row>
    <row r="361" spans="2:10" ht="14.4">
      <c r="B361" s="132">
        <v>44952</v>
      </c>
      <c r="C361" s="153">
        <v>212.73</v>
      </c>
      <c r="D361" s="154">
        <f t="shared" si="10"/>
        <v>2.3506734787716755E-4</v>
      </c>
      <c r="E361" s="134">
        <v>7.3874129847990577E-3</v>
      </c>
      <c r="G361" s="132">
        <v>44952</v>
      </c>
      <c r="H361" s="153">
        <v>262.12</v>
      </c>
      <c r="I361" s="154">
        <f t="shared" si="11"/>
        <v>1.4138855481331498E-2</v>
      </c>
      <c r="J361" s="134">
        <v>-9.1479549406517924E-3</v>
      </c>
    </row>
    <row r="362" spans="2:10" ht="14.4">
      <c r="B362" s="132">
        <v>44951</v>
      </c>
      <c r="C362" s="153">
        <v>212.68</v>
      </c>
      <c r="D362" s="154">
        <f t="shared" si="10"/>
        <v>3.296758037028905E-3</v>
      </c>
      <c r="E362" s="134">
        <v>-2.350397217129041E-4</v>
      </c>
      <c r="G362" s="132">
        <v>44951</v>
      </c>
      <c r="H362" s="153">
        <v>258.44</v>
      </c>
      <c r="I362" s="154">
        <f t="shared" si="11"/>
        <v>3.2167453374615444E-3</v>
      </c>
      <c r="J362" s="134">
        <v>-1.4039371280329616E-2</v>
      </c>
    </row>
    <row r="363" spans="2:10" ht="14.4">
      <c r="B363" s="132">
        <v>44950</v>
      </c>
      <c r="C363" s="153">
        <v>211.98</v>
      </c>
      <c r="D363" s="154">
        <f t="shared" si="10"/>
        <v>9.5272672295507437E-3</v>
      </c>
      <c r="E363" s="134">
        <v>-3.291329697197698E-3</v>
      </c>
      <c r="G363" s="132">
        <v>44950</v>
      </c>
      <c r="H363" s="153">
        <v>257.61</v>
      </c>
      <c r="I363" s="154">
        <f t="shared" si="11"/>
        <v>1.9243798958354711E-2</v>
      </c>
      <c r="J363" s="134">
        <v>-3.2115771552391204E-3</v>
      </c>
    </row>
    <row r="364" spans="2:10" ht="14.4">
      <c r="B364" s="132">
        <v>44949</v>
      </c>
      <c r="C364" s="153">
        <v>209.97</v>
      </c>
      <c r="D364" s="154">
        <f t="shared" si="10"/>
        <v>1.5405963041719505E-2</v>
      </c>
      <c r="E364" s="134">
        <v>-9.4820266062836112E-3</v>
      </c>
      <c r="G364" s="132">
        <v>44949</v>
      </c>
      <c r="H364" s="153">
        <v>252.7</v>
      </c>
      <c r="I364" s="154">
        <f t="shared" si="11"/>
        <v>1.190276985265367E-2</v>
      </c>
      <c r="J364" s="134">
        <v>-1.9059819106401199E-2</v>
      </c>
    </row>
    <row r="365" spans="2:10" ht="14.4">
      <c r="B365" s="132">
        <v>44946</v>
      </c>
      <c r="C365" s="153">
        <v>206.76</v>
      </c>
      <c r="D365" s="154">
        <f t="shared" si="10"/>
        <v>-1.5947810556553798E-3</v>
      </c>
      <c r="E365" s="134">
        <v>-1.5287898271181599E-2</v>
      </c>
      <c r="G365" s="132">
        <v>44946</v>
      </c>
      <c r="H365" s="153">
        <v>249.71</v>
      </c>
      <c r="I365" s="154">
        <f t="shared" si="11"/>
        <v>1.5985485514218703E-2</v>
      </c>
      <c r="J365" s="134">
        <v>-1.1832212109220364E-2</v>
      </c>
    </row>
    <row r="366" spans="2:10" ht="14.4">
      <c r="B366" s="132">
        <v>44945</v>
      </c>
      <c r="C366" s="153">
        <v>207.09</v>
      </c>
      <c r="D366" s="154">
        <f t="shared" si="10"/>
        <v>-1.1140571404566878E-2</v>
      </c>
      <c r="E366" s="134">
        <v>1.5960533952408262E-3</v>
      </c>
      <c r="G366" s="132">
        <v>44945</v>
      </c>
      <c r="H366" s="153">
        <v>245.75</v>
      </c>
      <c r="I366" s="154">
        <f t="shared" si="11"/>
        <v>-2.836301404013564E-2</v>
      </c>
      <c r="J366" s="134">
        <v>-1.585839573905734E-2</v>
      </c>
    </row>
    <row r="367" spans="2:10" ht="14.4">
      <c r="B367" s="132">
        <v>44944</v>
      </c>
      <c r="C367" s="153">
        <v>209.41</v>
      </c>
      <c r="D367" s="154">
        <f t="shared" si="10"/>
        <v>-9.5053232189799622E-3</v>
      </c>
      <c r="E367" s="134">
        <v>1.1202858660485759E-2</v>
      </c>
      <c r="G367" s="132">
        <v>44944</v>
      </c>
      <c r="H367" s="153">
        <v>252.82</v>
      </c>
      <c r="I367" s="154">
        <f t="shared" si="11"/>
        <v>-1.3514781014018592E-2</v>
      </c>
      <c r="J367" s="134">
        <v>2.876907426246178E-2</v>
      </c>
    </row>
    <row r="368" spans="2:10" ht="14.4">
      <c r="B368" s="132">
        <v>44943</v>
      </c>
      <c r="C368" s="153">
        <v>211.41</v>
      </c>
      <c r="D368" s="154">
        <f t="shared" si="10"/>
        <v>-1.278393121108453E-2</v>
      </c>
      <c r="E368" s="134">
        <v>9.5506422806934665E-3</v>
      </c>
      <c r="G368" s="132">
        <v>44943</v>
      </c>
      <c r="H368" s="153">
        <v>256.26</v>
      </c>
      <c r="I368" s="154">
        <f t="shared" si="11"/>
        <v>-8.5483890156151342E-3</v>
      </c>
      <c r="J368" s="134">
        <v>1.360651847163985E-2</v>
      </c>
    </row>
    <row r="369" spans="2:10" ht="14.4">
      <c r="B369" s="132">
        <v>44939</v>
      </c>
      <c r="C369" s="153">
        <v>214.13</v>
      </c>
      <c r="D369" s="154">
        <f t="shared" si="10"/>
        <v>-8.8691801822789282E-4</v>
      </c>
      <c r="E369" s="134">
        <v>1.2865994986046125E-2</v>
      </c>
      <c r="G369" s="132">
        <v>44939</v>
      </c>
      <c r="H369" s="153">
        <v>258.45999999999998</v>
      </c>
      <c r="I369" s="154">
        <f t="shared" si="11"/>
        <v>1.3202925805619881E-2</v>
      </c>
      <c r="J369" s="134">
        <v>8.5850308280652765E-3</v>
      </c>
    </row>
    <row r="370" spans="2:10" ht="14.4">
      <c r="B370" s="132">
        <v>44938</v>
      </c>
      <c r="C370" s="153">
        <v>214.32</v>
      </c>
      <c r="D370" s="154">
        <f t="shared" si="10"/>
        <v>2.9787925166062001E-2</v>
      </c>
      <c r="E370" s="134">
        <v>8.8731144631770675E-4</v>
      </c>
      <c r="G370" s="132">
        <v>44938</v>
      </c>
      <c r="H370" s="153">
        <v>255.07</v>
      </c>
      <c r="I370" s="154">
        <f t="shared" si="11"/>
        <v>1.7161354348282212E-2</v>
      </c>
      <c r="J370" s="134">
        <v>-1.3116149500889795E-2</v>
      </c>
    </row>
    <row r="371" spans="2:10" ht="14.4">
      <c r="B371" s="132">
        <v>44937</v>
      </c>
      <c r="C371" s="153">
        <v>208.03</v>
      </c>
      <c r="D371" s="154">
        <f t="shared" si="10"/>
        <v>6.462213846546834E-3</v>
      </c>
      <c r="E371" s="134">
        <v>-2.9348637551325107E-2</v>
      </c>
      <c r="G371" s="132">
        <v>44937</v>
      </c>
      <c r="H371" s="153">
        <v>250.73</v>
      </c>
      <c r="I371" s="154">
        <f t="shared" si="11"/>
        <v>8.7782305533146458E-4</v>
      </c>
      <c r="J371" s="134">
        <v>-1.7014937076096803E-2</v>
      </c>
    </row>
    <row r="372" spans="2:10" ht="14.4">
      <c r="B372" s="132">
        <v>44936</v>
      </c>
      <c r="C372" s="153">
        <v>206.69</v>
      </c>
      <c r="D372" s="154">
        <f t="shared" si="10"/>
        <v>-9.0546300847991236E-3</v>
      </c>
      <c r="E372" s="134">
        <v>-6.4413786473105361E-3</v>
      </c>
      <c r="G372" s="132">
        <v>44936</v>
      </c>
      <c r="H372" s="153">
        <v>250.51</v>
      </c>
      <c r="I372" s="154">
        <f t="shared" si="11"/>
        <v>1.5650149445427232E-2</v>
      </c>
      <c r="J372" s="134">
        <v>-8.7743788138638923E-4</v>
      </c>
    </row>
    <row r="373" spans="2:10" ht="14.4">
      <c r="B373" s="132">
        <v>44935</v>
      </c>
      <c r="C373" s="153">
        <v>208.57</v>
      </c>
      <c r="D373" s="154">
        <f t="shared" si="10"/>
        <v>-2.1017449400881485E-2</v>
      </c>
      <c r="E373" s="134">
        <v>9.0957472543422568E-3</v>
      </c>
      <c r="G373" s="132">
        <v>44935</v>
      </c>
      <c r="H373" s="153">
        <v>246.62</v>
      </c>
      <c r="I373" s="154">
        <f t="shared" si="11"/>
        <v>-9.0417989051007949E-3</v>
      </c>
      <c r="J373" s="134">
        <v>-1.5528322222665758E-2</v>
      </c>
    </row>
    <row r="374" spans="2:10" ht="14.4">
      <c r="B374" s="132">
        <v>44932</v>
      </c>
      <c r="C374" s="153">
        <v>213</v>
      </c>
      <c r="D374" s="154">
        <f t="shared" si="10"/>
        <v>3.8330968248628403E-2</v>
      </c>
      <c r="E374" s="134">
        <v>2.1239871505969177E-2</v>
      </c>
      <c r="G374" s="132">
        <v>44932</v>
      </c>
      <c r="H374" s="153">
        <v>248.86</v>
      </c>
      <c r="I374" s="154">
        <f t="shared" si="11"/>
        <v>3.5085579365524498E-2</v>
      </c>
      <c r="J374" s="134">
        <v>9.0827994485442876E-3</v>
      </c>
    </row>
    <row r="375" spans="2:10" ht="14.4">
      <c r="B375" s="132">
        <v>44931</v>
      </c>
      <c r="C375" s="153">
        <v>204.99</v>
      </c>
      <c r="D375" s="154">
        <f t="shared" si="10"/>
        <v>6.6074684266613894E-3</v>
      </c>
      <c r="E375" s="134">
        <v>-3.7605633802816896E-2</v>
      </c>
      <c r="G375" s="132">
        <v>44931</v>
      </c>
      <c r="H375" s="153">
        <v>240.28</v>
      </c>
      <c r="I375" s="154">
        <f t="shared" si="11"/>
        <v>-4.4846848688450533E-3</v>
      </c>
      <c r="J375" s="134">
        <v>-3.4477216105440855E-2</v>
      </c>
    </row>
    <row r="376" spans="2:10" ht="14.4">
      <c r="B376" s="132">
        <v>44930</v>
      </c>
      <c r="C376" s="153">
        <v>203.64</v>
      </c>
      <c r="D376" s="154">
        <f t="shared" si="10"/>
        <v>4.1356167807715505E-2</v>
      </c>
      <c r="E376" s="134">
        <v>-6.5856871066882761E-3</v>
      </c>
      <c r="G376" s="132">
        <v>44930</v>
      </c>
      <c r="H376" s="153">
        <v>241.36</v>
      </c>
      <c r="I376" s="154">
        <f t="shared" si="11"/>
        <v>1.0328261059925396E-2</v>
      </c>
      <c r="J376" s="134">
        <v>4.4947561178625417E-3</v>
      </c>
    </row>
    <row r="377" spans="2:10" ht="14.4">
      <c r="B377" s="132">
        <v>44929</v>
      </c>
      <c r="C377" s="153">
        <v>195.39</v>
      </c>
      <c r="D377" s="154">
        <f t="shared" si="10"/>
        <v>2.5397861475813119E-2</v>
      </c>
      <c r="E377" s="134">
        <v>-4.0512669416617575E-2</v>
      </c>
      <c r="G377" s="132">
        <v>44929</v>
      </c>
      <c r="H377" s="153">
        <v>238.88</v>
      </c>
      <c r="I377" s="154">
        <f t="shared" si="11"/>
        <v>-2.8425736053814005E-3</v>
      </c>
      <c r="J377" s="134">
        <v>-1.0275107722903631E-2</v>
      </c>
    </row>
    <row r="378" spans="2:10" ht="14.4">
      <c r="B378" s="132">
        <v>44925</v>
      </c>
      <c r="C378" s="153">
        <v>190.49</v>
      </c>
      <c r="D378" s="154">
        <f t="shared" si="10"/>
        <v>8.328988581845654E-3</v>
      </c>
      <c r="E378" s="134">
        <v>-2.5078049030144767E-2</v>
      </c>
      <c r="G378" s="132">
        <v>44925</v>
      </c>
      <c r="H378" s="153">
        <v>239.56</v>
      </c>
      <c r="I378" s="154">
        <f t="shared" si="11"/>
        <v>-2.6680022496214048E-3</v>
      </c>
      <c r="J378" s="134">
        <v>2.846617548559971E-3</v>
      </c>
    </row>
    <row r="379" spans="2:10" ht="14.4">
      <c r="B379" s="132">
        <v>44924</v>
      </c>
      <c r="C379" s="153">
        <v>188.91</v>
      </c>
      <c r="D379" s="154">
        <f t="shared" si="10"/>
        <v>2.8095117740899391E-3</v>
      </c>
      <c r="E379" s="134">
        <v>-8.2943986560974903E-3</v>
      </c>
      <c r="G379" s="132">
        <v>44924</v>
      </c>
      <c r="H379" s="153">
        <v>240.2</v>
      </c>
      <c r="I379" s="154">
        <f t="shared" si="11"/>
        <v>3.4196622006586342E-3</v>
      </c>
      <c r="J379" s="134">
        <v>2.6715645349806305E-3</v>
      </c>
    </row>
    <row r="380" spans="2:10" ht="14.4">
      <c r="B380" s="132">
        <v>44923</v>
      </c>
      <c r="C380" s="153">
        <v>188.38</v>
      </c>
      <c r="D380" s="154">
        <f t="shared" si="10"/>
        <v>-5.3999813573069018E-3</v>
      </c>
      <c r="E380" s="134">
        <v>-2.8055687893706605E-3</v>
      </c>
      <c r="G380" s="132">
        <v>44923</v>
      </c>
      <c r="H380" s="153">
        <v>239.38</v>
      </c>
      <c r="I380" s="154">
        <f t="shared" si="11"/>
        <v>-1.558516168242341E-2</v>
      </c>
      <c r="J380" s="134">
        <v>-3.4138218151540389E-3</v>
      </c>
    </row>
    <row r="381" spans="2:10" ht="14.4">
      <c r="B381" s="132">
        <v>44922</v>
      </c>
      <c r="C381" s="153">
        <v>189.4</v>
      </c>
      <c r="D381" s="154">
        <f t="shared" si="10"/>
        <v>1.7967557547395657E-3</v>
      </c>
      <c r="E381" s="134">
        <v>5.4145875358317941E-3</v>
      </c>
      <c r="G381" s="132">
        <v>44922</v>
      </c>
      <c r="H381" s="153">
        <v>243.14</v>
      </c>
      <c r="I381" s="154">
        <f t="shared" si="11"/>
        <v>1.3540299206709197E-2</v>
      </c>
      <c r="J381" s="134">
        <v>1.570724371292509E-2</v>
      </c>
    </row>
    <row r="382" spans="2:10" ht="14.4">
      <c r="B382" s="132">
        <v>44918</v>
      </c>
      <c r="C382" s="153">
        <v>189.06</v>
      </c>
      <c r="D382" s="154">
        <f t="shared" si="10"/>
        <v>4.2935583172351967E-3</v>
      </c>
      <c r="E382" s="134">
        <v>-1.7951425554382228E-3</v>
      </c>
      <c r="G382" s="132">
        <v>44918</v>
      </c>
      <c r="H382" s="153">
        <v>239.87</v>
      </c>
      <c r="I382" s="154">
        <f t="shared" si="11"/>
        <v>9.761079574844525E-3</v>
      </c>
      <c r="J382" s="134">
        <v>-1.3449041704367781E-2</v>
      </c>
    </row>
    <row r="383" spans="2:10" ht="14.4">
      <c r="B383" s="132">
        <v>44917</v>
      </c>
      <c r="C383" s="153">
        <v>188.25</v>
      </c>
      <c r="D383" s="154">
        <f t="shared" si="10"/>
        <v>-4.0343792550514269E-2</v>
      </c>
      <c r="E383" s="134">
        <v>-4.2843541732783263E-3</v>
      </c>
      <c r="G383" s="132">
        <v>44917</v>
      </c>
      <c r="H383" s="153">
        <v>237.54</v>
      </c>
      <c r="I383" s="154">
        <f t="shared" si="11"/>
        <v>-1.7485370471915219E-2</v>
      </c>
      <c r="J383" s="134">
        <v>-9.7135948638846781E-3</v>
      </c>
    </row>
    <row r="384" spans="2:10" ht="14.4">
      <c r="B384" s="132">
        <v>44916</v>
      </c>
      <c r="C384" s="153">
        <v>196</v>
      </c>
      <c r="D384" s="154">
        <f t="shared" si="10"/>
        <v>4.0131331722180225E-2</v>
      </c>
      <c r="E384" s="134">
        <v>4.116865869853914E-2</v>
      </c>
      <c r="G384" s="132">
        <v>44916</v>
      </c>
      <c r="H384" s="153">
        <v>241.73</v>
      </c>
      <c r="I384" s="154">
        <f t="shared" si="11"/>
        <v>2.764031937841431E-2</v>
      </c>
      <c r="J384" s="134">
        <v>1.7639134461564288E-2</v>
      </c>
    </row>
    <row r="385" spans="2:10" ht="14.4">
      <c r="B385" s="132">
        <v>44915</v>
      </c>
      <c r="C385" s="153">
        <v>188.29</v>
      </c>
      <c r="D385" s="154">
        <f t="shared" si="10"/>
        <v>1.3958565542155492E-2</v>
      </c>
      <c r="E385" s="134">
        <v>-3.9336734693877551E-2</v>
      </c>
      <c r="G385" s="132">
        <v>44915</v>
      </c>
      <c r="H385" s="153">
        <v>235.14</v>
      </c>
      <c r="I385" s="154">
        <f t="shared" si="11"/>
        <v>1.2194490372853296E-2</v>
      </c>
      <c r="J385" s="134">
        <v>-2.7261821040003298E-2</v>
      </c>
    </row>
    <row r="386" spans="2:10" ht="14.4">
      <c r="B386" s="132">
        <v>44914</v>
      </c>
      <c r="C386" s="153">
        <v>185.68</v>
      </c>
      <c r="D386" s="154">
        <f t="shared" si="10"/>
        <v>5.2918747609875137E-3</v>
      </c>
      <c r="E386" s="134">
        <v>-1.3861596473524807E-2</v>
      </c>
      <c r="G386" s="132">
        <v>44914</v>
      </c>
      <c r="H386" s="153">
        <v>232.29</v>
      </c>
      <c r="I386" s="154">
        <f t="shared" si="11"/>
        <v>-1.8494231202042968E-3</v>
      </c>
      <c r="J386" s="134">
        <v>-1.2120438887471274E-2</v>
      </c>
    </row>
    <row r="387" spans="2:10" ht="14.4">
      <c r="B387" s="132">
        <v>44911</v>
      </c>
      <c r="C387" s="153">
        <v>184.7</v>
      </c>
      <c r="D387" s="154">
        <f t="shared" si="10"/>
        <v>5.3200277476014224E-3</v>
      </c>
      <c r="E387" s="134">
        <v>-5.2778974579923421E-3</v>
      </c>
      <c r="G387" s="132">
        <v>44911</v>
      </c>
      <c r="H387" s="153">
        <v>232.72</v>
      </c>
      <c r="I387" s="154">
        <f t="shared" si="11"/>
        <v>8.8912493891535275E-3</v>
      </c>
      <c r="J387" s="134">
        <v>1.8511343579146189E-3</v>
      </c>
    </row>
    <row r="388" spans="2:10" ht="14.4">
      <c r="B388" s="132">
        <v>44910</v>
      </c>
      <c r="C388" s="153">
        <v>183.72</v>
      </c>
      <c r="D388" s="154">
        <f t="shared" si="10"/>
        <v>-2.4358007222410313E-2</v>
      </c>
      <c r="E388" s="134">
        <v>-5.3059014618299649E-3</v>
      </c>
      <c r="G388" s="132">
        <v>44910</v>
      </c>
      <c r="H388" s="153">
        <v>230.66</v>
      </c>
      <c r="I388" s="154">
        <f t="shared" si="11"/>
        <v>-1.6425531604844345E-2</v>
      </c>
      <c r="J388" s="134">
        <v>-8.8518391199725599E-3</v>
      </c>
    </row>
    <row r="389" spans="2:10" ht="14.4">
      <c r="B389" s="132">
        <v>44909</v>
      </c>
      <c r="C389" s="153">
        <v>188.25</v>
      </c>
      <c r="D389" s="154">
        <f t="shared" ref="D389:D452" si="12">LN(C389/C390)</f>
        <v>5.9673041903059096E-3</v>
      </c>
      <c r="E389" s="134">
        <v>2.465708687132584E-2</v>
      </c>
      <c r="G389" s="132">
        <v>44909</v>
      </c>
      <c r="H389" s="153">
        <v>234.48</v>
      </c>
      <c r="I389" s="154">
        <f t="shared" ref="I389:I452" si="13">LN(H389/H390)</f>
        <v>-4.2981533072528385E-3</v>
      </c>
      <c r="J389" s="134">
        <v>1.6561172288216408E-2</v>
      </c>
    </row>
    <row r="390" spans="2:10" ht="14.4">
      <c r="B390" s="132">
        <v>44908</v>
      </c>
      <c r="C390" s="153">
        <v>187.13</v>
      </c>
      <c r="D390" s="154">
        <f t="shared" si="12"/>
        <v>4.606328444785885E-3</v>
      </c>
      <c r="E390" s="134">
        <v>-5.9495351925631379E-3</v>
      </c>
      <c r="G390" s="132">
        <v>44908</v>
      </c>
      <c r="H390" s="153">
        <v>235.49</v>
      </c>
      <c r="I390" s="154">
        <f t="shared" si="13"/>
        <v>1.0372518564772547E-2</v>
      </c>
      <c r="J390" s="134">
        <v>4.3074036165131613E-3</v>
      </c>
    </row>
    <row r="391" spans="2:10" ht="14.4">
      <c r="B391" s="132">
        <v>44907</v>
      </c>
      <c r="C391" s="153">
        <v>186.27</v>
      </c>
      <c r="D391" s="154">
        <f t="shared" si="12"/>
        <v>3.6799209716368776E-2</v>
      </c>
      <c r="E391" s="134">
        <v>-4.5957355848874615E-3</v>
      </c>
      <c r="G391" s="132">
        <v>44907</v>
      </c>
      <c r="H391" s="153">
        <v>233.06</v>
      </c>
      <c r="I391" s="154">
        <f t="shared" si="13"/>
        <v>2.5069195975049398E-2</v>
      </c>
      <c r="J391" s="134">
        <v>-1.0318909507834761E-2</v>
      </c>
    </row>
    <row r="392" spans="2:10" ht="14.4">
      <c r="B392" s="132">
        <v>44904</v>
      </c>
      <c r="C392" s="153">
        <v>179.54</v>
      </c>
      <c r="D392" s="154">
        <f t="shared" si="12"/>
        <v>2.5653909557776062E-3</v>
      </c>
      <c r="E392" s="134">
        <v>-3.6130348418961789E-2</v>
      </c>
      <c r="G392" s="132">
        <v>44904</v>
      </c>
      <c r="H392" s="153">
        <v>227.29</v>
      </c>
      <c r="I392" s="154">
        <f t="shared" si="13"/>
        <v>-1.5844595022664956E-2</v>
      </c>
      <c r="J392" s="134">
        <v>-2.4757573157127011E-2</v>
      </c>
    </row>
    <row r="393" spans="2:10" ht="14.4">
      <c r="B393" s="132">
        <v>44903</v>
      </c>
      <c r="C393" s="153">
        <v>179.08</v>
      </c>
      <c r="D393" s="154">
        <f t="shared" si="12"/>
        <v>1.4511756999413391E-2</v>
      </c>
      <c r="E393" s="134">
        <v>-2.5621031525007165E-3</v>
      </c>
      <c r="G393" s="132">
        <v>44903</v>
      </c>
      <c r="H393" s="153">
        <v>230.92</v>
      </c>
      <c r="I393" s="154">
        <f t="shared" si="13"/>
        <v>8.4366666970664746E-3</v>
      </c>
      <c r="J393" s="134">
        <v>1.5970786220247168E-2</v>
      </c>
    </row>
    <row r="394" spans="2:10" ht="14.4">
      <c r="B394" s="132">
        <v>44902</v>
      </c>
      <c r="C394" s="153">
        <v>176.5</v>
      </c>
      <c r="D394" s="154">
        <f t="shared" si="12"/>
        <v>-1.0875491069985983E-2</v>
      </c>
      <c r="E394" s="134">
        <v>-1.4406968952423549E-2</v>
      </c>
      <c r="G394" s="132">
        <v>44902</v>
      </c>
      <c r="H394" s="153">
        <v>228.98</v>
      </c>
      <c r="I394" s="154">
        <f t="shared" si="13"/>
        <v>3.0179129341452822E-3</v>
      </c>
      <c r="J394" s="134">
        <v>-8.4011778971072593E-3</v>
      </c>
    </row>
    <row r="395" spans="2:10" ht="14.4">
      <c r="B395" s="132">
        <v>44901</v>
      </c>
      <c r="C395" s="153">
        <v>178.43</v>
      </c>
      <c r="D395" s="154">
        <f t="shared" si="12"/>
        <v>-3.6699852136114389E-2</v>
      </c>
      <c r="E395" s="134">
        <v>1.0934844192634685E-2</v>
      </c>
      <c r="G395" s="132">
        <v>44901</v>
      </c>
      <c r="H395" s="153">
        <v>228.29</v>
      </c>
      <c r="I395" s="154">
        <f t="shared" si="13"/>
        <v>-1.8574504420643661E-2</v>
      </c>
      <c r="J395" s="134">
        <v>-3.0133636125425634E-3</v>
      </c>
    </row>
    <row r="396" spans="2:10" ht="14.4">
      <c r="B396" s="132">
        <v>44900</v>
      </c>
      <c r="C396" s="153">
        <v>185.1</v>
      </c>
      <c r="D396" s="154">
        <f t="shared" si="12"/>
        <v>1.2120701692910242E-2</v>
      </c>
      <c r="E396" s="134">
        <v>3.7381606232135711E-2</v>
      </c>
      <c r="G396" s="132">
        <v>44900</v>
      </c>
      <c r="H396" s="153">
        <v>232.57</v>
      </c>
      <c r="I396" s="154">
        <f t="shared" si="13"/>
        <v>-1.5191245840304003E-2</v>
      </c>
      <c r="J396" s="134">
        <v>1.874808357790525E-2</v>
      </c>
    </row>
    <row r="397" spans="2:10" ht="14.4">
      <c r="B397" s="132">
        <v>44897</v>
      </c>
      <c r="C397" s="153">
        <v>182.87</v>
      </c>
      <c r="D397" s="154">
        <f t="shared" si="12"/>
        <v>3.9542304750042473E-2</v>
      </c>
      <c r="E397" s="134">
        <v>-1.2047541869259826E-2</v>
      </c>
      <c r="G397" s="132">
        <v>44897</v>
      </c>
      <c r="H397" s="153">
        <v>236.13</v>
      </c>
      <c r="I397" s="154">
        <f t="shared" si="13"/>
        <v>1.8651185941720733E-3</v>
      </c>
      <c r="J397" s="134">
        <v>1.5307219331814004E-2</v>
      </c>
    </row>
    <row r="398" spans="2:10" ht="14.4">
      <c r="B398" s="132">
        <v>44896</v>
      </c>
      <c r="C398" s="153">
        <v>175.78</v>
      </c>
      <c r="D398" s="154">
        <f t="shared" si="12"/>
        <v>-1.7481976830235141E-2</v>
      </c>
      <c r="E398" s="134">
        <v>-3.877071143435229E-2</v>
      </c>
      <c r="G398" s="132">
        <v>44896</v>
      </c>
      <c r="H398" s="153">
        <v>235.69</v>
      </c>
      <c r="I398" s="154">
        <f t="shared" si="13"/>
        <v>-3.05020359340998E-3</v>
      </c>
      <c r="J398" s="134">
        <v>-1.8633803413373728E-3</v>
      </c>
    </row>
    <row r="399" spans="2:10" ht="14.4">
      <c r="B399" s="132">
        <v>44895</v>
      </c>
      <c r="C399" s="153">
        <v>178.88</v>
      </c>
      <c r="D399" s="154">
        <f t="shared" si="12"/>
        <v>2.0102314416126033E-2</v>
      </c>
      <c r="E399" s="134">
        <v>1.763568096484236E-2</v>
      </c>
      <c r="G399" s="132">
        <v>44895</v>
      </c>
      <c r="H399" s="153">
        <v>236.41</v>
      </c>
      <c r="I399" s="154">
        <f t="shared" si="13"/>
        <v>5.4715637110444859E-3</v>
      </c>
      <c r="J399" s="134">
        <v>3.0548601977173906E-3</v>
      </c>
    </row>
    <row r="400" spans="2:10" ht="14.4">
      <c r="B400" s="132">
        <v>44894</v>
      </c>
      <c r="C400" s="153">
        <v>175.32</v>
      </c>
      <c r="D400" s="154">
        <f t="shared" si="12"/>
        <v>2.0107259591954488E-2</v>
      </c>
      <c r="E400" s="134">
        <v>-1.9901610017889149E-2</v>
      </c>
      <c r="G400" s="132">
        <v>44894</v>
      </c>
      <c r="H400" s="153">
        <v>235.12</v>
      </c>
      <c r="I400" s="154">
        <f t="shared" si="13"/>
        <v>1.2066382334298447E-2</v>
      </c>
      <c r="J400" s="134">
        <v>-5.4566219703058305E-3</v>
      </c>
    </row>
    <row r="401" spans="2:10" ht="14.4">
      <c r="B401" s="132">
        <v>44893</v>
      </c>
      <c r="C401" s="153">
        <v>171.83</v>
      </c>
      <c r="D401" s="154">
        <f t="shared" si="12"/>
        <v>-3.7298363800622125E-2</v>
      </c>
      <c r="E401" s="134">
        <v>-1.9906456764772873E-2</v>
      </c>
      <c r="G401" s="132">
        <v>44893</v>
      </c>
      <c r="H401" s="153">
        <v>232.3</v>
      </c>
      <c r="I401" s="154">
        <f t="shared" si="13"/>
        <v>-1.453017016572186E-2</v>
      </c>
      <c r="J401" s="134">
        <v>-1.1993875467846138E-2</v>
      </c>
    </row>
    <row r="402" spans="2:10" ht="14.4">
      <c r="B402" s="132">
        <v>44890</v>
      </c>
      <c r="C402" s="153">
        <v>178.36</v>
      </c>
      <c r="D402" s="154">
        <f t="shared" si="12"/>
        <v>1.987551624989127E-2</v>
      </c>
      <c r="E402" s="134">
        <v>3.8002677064540524E-2</v>
      </c>
      <c r="G402" s="132">
        <v>44890</v>
      </c>
      <c r="H402" s="153">
        <v>235.7</v>
      </c>
      <c r="I402" s="154">
        <f t="shared" si="13"/>
        <v>-5.1627214666790126E-3</v>
      </c>
      <c r="J402" s="134">
        <v>1.4636246233318939E-2</v>
      </c>
    </row>
    <row r="403" spans="2:10" ht="14.4">
      <c r="B403" s="132">
        <v>44888</v>
      </c>
      <c r="C403" s="153">
        <v>174.85</v>
      </c>
      <c r="D403" s="154">
        <f t="shared" si="12"/>
        <v>1.3531227037970425E-2</v>
      </c>
      <c r="E403" s="134">
        <v>-1.9679300291545299E-2</v>
      </c>
      <c r="G403" s="132">
        <v>44888</v>
      </c>
      <c r="H403" s="153">
        <v>236.92</v>
      </c>
      <c r="I403" s="154">
        <f t="shared" si="13"/>
        <v>-1.4340548241927838E-3</v>
      </c>
      <c r="J403" s="134">
        <v>5.1760712770470008E-3</v>
      </c>
    </row>
    <row r="404" spans="2:10" ht="14.4">
      <c r="B404" s="132">
        <v>44887</v>
      </c>
      <c r="C404" s="153">
        <v>172.5</v>
      </c>
      <c r="D404" s="154">
        <f t="shared" si="12"/>
        <v>-2.5474770608696724E-3</v>
      </c>
      <c r="E404" s="134">
        <v>-1.344009150700598E-2</v>
      </c>
      <c r="G404" s="132">
        <v>44887</v>
      </c>
      <c r="H404" s="153">
        <v>237.26</v>
      </c>
      <c r="I404" s="154">
        <f t="shared" si="13"/>
        <v>2.1686724282479773E-2</v>
      </c>
      <c r="J404" s="134">
        <v>1.4350835725138733E-3</v>
      </c>
    </row>
    <row r="405" spans="2:10" ht="14.4">
      <c r="B405" s="132">
        <v>44886</v>
      </c>
      <c r="C405" s="153">
        <v>172.94</v>
      </c>
      <c r="D405" s="154">
        <f t="shared" si="12"/>
        <v>-5.478201861693302E-3</v>
      </c>
      <c r="E405" s="134">
        <v>2.5507246376812454E-3</v>
      </c>
      <c r="G405" s="132">
        <v>44886</v>
      </c>
      <c r="H405" s="153">
        <v>232.17</v>
      </c>
      <c r="I405" s="154">
        <f t="shared" si="13"/>
        <v>3.192409958906559E-3</v>
      </c>
      <c r="J405" s="134">
        <v>-2.1453258029166311E-2</v>
      </c>
    </row>
    <row r="406" spans="2:10" ht="14.4">
      <c r="B406" s="132">
        <v>44883</v>
      </c>
      <c r="C406" s="153">
        <v>173.89</v>
      </c>
      <c r="D406" s="154">
        <f t="shared" si="12"/>
        <v>6.4038064632393928E-3</v>
      </c>
      <c r="E406" s="134">
        <v>5.4932346478546723E-3</v>
      </c>
      <c r="G406" s="132">
        <v>44883</v>
      </c>
      <c r="H406" s="153">
        <v>231.43</v>
      </c>
      <c r="I406" s="154">
        <f t="shared" si="13"/>
        <v>4.2869271273883918E-3</v>
      </c>
      <c r="J406" s="134">
        <v>-3.1873196364732292E-3</v>
      </c>
    </row>
    <row r="407" spans="2:10" ht="14.4">
      <c r="B407" s="132">
        <v>44882</v>
      </c>
      <c r="C407" s="153">
        <v>172.78</v>
      </c>
      <c r="D407" s="154">
        <f t="shared" si="12"/>
        <v>5.2102933415947505E-4</v>
      </c>
      <c r="E407" s="134">
        <v>-6.383345793317563E-3</v>
      </c>
      <c r="G407" s="132">
        <v>44882</v>
      </c>
      <c r="H407" s="153">
        <v>230.44</v>
      </c>
      <c r="I407" s="154">
        <f t="shared" si="13"/>
        <v>-8.5555549305452502E-3</v>
      </c>
      <c r="J407" s="134">
        <v>-4.2777513719051141E-3</v>
      </c>
    </row>
    <row r="408" spans="2:10" ht="14.4">
      <c r="B408" s="132">
        <v>44881</v>
      </c>
      <c r="C408" s="153">
        <v>172.69</v>
      </c>
      <c r="D408" s="154">
        <f t="shared" si="12"/>
        <v>-1.528589698960843E-2</v>
      </c>
      <c r="E408" s="134">
        <v>-5.2089362194696065E-4</v>
      </c>
      <c r="G408" s="132">
        <v>44881</v>
      </c>
      <c r="H408" s="153">
        <v>232.42</v>
      </c>
      <c r="I408" s="154">
        <f t="shared" si="13"/>
        <v>-9.2932297701939989E-3</v>
      </c>
      <c r="J408" s="134">
        <v>8.5922582884916388E-3</v>
      </c>
    </row>
    <row r="409" spans="2:10" ht="14.4">
      <c r="B409" s="132">
        <v>44880</v>
      </c>
      <c r="C409" s="153">
        <v>175.35</v>
      </c>
      <c r="D409" s="154">
        <f t="shared" si="12"/>
        <v>1.0318234278391744E-2</v>
      </c>
      <c r="E409" s="134">
        <v>1.5403323875152086E-2</v>
      </c>
      <c r="G409" s="132">
        <v>44880</v>
      </c>
      <c r="H409" s="153">
        <v>234.59</v>
      </c>
      <c r="I409" s="154">
        <f t="shared" si="13"/>
        <v>-8.1088983670660354E-3</v>
      </c>
      <c r="J409" s="134">
        <v>9.336545908269489E-3</v>
      </c>
    </row>
    <row r="410" spans="2:10" ht="14.4">
      <c r="B410" s="132">
        <v>44879</v>
      </c>
      <c r="C410" s="153">
        <v>173.55</v>
      </c>
      <c r="D410" s="154">
        <f t="shared" si="12"/>
        <v>-2.2448526992459829E-2</v>
      </c>
      <c r="E410" s="134">
        <v>-1.0265183917878451E-2</v>
      </c>
      <c r="G410" s="132">
        <v>44879</v>
      </c>
      <c r="H410" s="153">
        <v>236.5</v>
      </c>
      <c r="I410" s="154">
        <f t="shared" si="13"/>
        <v>4.2284192061148137E-5</v>
      </c>
      <c r="J410" s="134">
        <v>8.1418645296047476E-3</v>
      </c>
    </row>
    <row r="411" spans="2:10" ht="14.4">
      <c r="B411" s="132">
        <v>44876</v>
      </c>
      <c r="C411" s="153">
        <v>177.49</v>
      </c>
      <c r="D411" s="154">
        <f t="shared" si="12"/>
        <v>-5.0694230392559034E-4</v>
      </c>
      <c r="E411" s="134">
        <v>2.2702391241717024E-2</v>
      </c>
      <c r="G411" s="132">
        <v>44876</v>
      </c>
      <c r="H411" s="153">
        <v>236.49</v>
      </c>
      <c r="I411" s="154">
        <f t="shared" si="13"/>
        <v>1.723077560333295E-2</v>
      </c>
      <c r="J411" s="134">
        <v>-4.2283298097189892E-5</v>
      </c>
    </row>
    <row r="412" spans="2:10" ht="14.4">
      <c r="B412" s="132">
        <v>44875</v>
      </c>
      <c r="C412" s="153">
        <v>177.58</v>
      </c>
      <c r="D412" s="154">
        <f t="shared" si="12"/>
        <v>5.1062142866700189E-2</v>
      </c>
      <c r="E412" s="134">
        <v>5.0707082089140876E-4</v>
      </c>
      <c r="G412" s="132">
        <v>44875</v>
      </c>
      <c r="H412" s="153">
        <v>232.45</v>
      </c>
      <c r="I412" s="154">
        <f t="shared" si="13"/>
        <v>3.0177621332452192E-2</v>
      </c>
      <c r="J412" s="134">
        <v>-1.7083174764260689E-2</v>
      </c>
    </row>
    <row r="413" spans="2:10" ht="14.4">
      <c r="B413" s="132">
        <v>44874</v>
      </c>
      <c r="C413" s="153">
        <v>168.74</v>
      </c>
      <c r="D413" s="154">
        <f t="shared" si="12"/>
        <v>-5.2015721960732841E-3</v>
      </c>
      <c r="E413" s="134">
        <v>-4.9780380673499325E-2</v>
      </c>
      <c r="G413" s="132">
        <v>44874</v>
      </c>
      <c r="H413" s="153">
        <v>225.54</v>
      </c>
      <c r="I413" s="154">
        <f t="shared" si="13"/>
        <v>-1.8755353764672973E-2</v>
      </c>
      <c r="J413" s="134">
        <v>-2.9726822972682254E-2</v>
      </c>
    </row>
    <row r="414" spans="2:10" ht="14.4">
      <c r="B414" s="132">
        <v>44873</v>
      </c>
      <c r="C414" s="153">
        <v>169.62</v>
      </c>
      <c r="D414" s="154">
        <f t="shared" si="12"/>
        <v>2.8160770392875241E-2</v>
      </c>
      <c r="E414" s="134">
        <v>5.2151238591915394E-3</v>
      </c>
      <c r="G414" s="132">
        <v>44873</v>
      </c>
      <c r="H414" s="153">
        <v>229.81</v>
      </c>
      <c r="I414" s="154">
        <f t="shared" si="13"/>
        <v>5.2353856329348265E-3</v>
      </c>
      <c r="J414" s="134">
        <v>1.893234016139056E-2</v>
      </c>
    </row>
    <row r="415" spans="2:10" ht="14.4">
      <c r="B415" s="132">
        <v>44872</v>
      </c>
      <c r="C415" s="153">
        <v>164.91</v>
      </c>
      <c r="D415" s="154">
        <f t="shared" si="12"/>
        <v>3.0163557259895446E-2</v>
      </c>
      <c r="E415" s="134">
        <v>-2.7767951892465503E-2</v>
      </c>
      <c r="G415" s="132">
        <v>44872</v>
      </c>
      <c r="H415" s="153">
        <v>228.61</v>
      </c>
      <c r="I415" s="154">
        <f t="shared" si="13"/>
        <v>3.3299772259882928E-3</v>
      </c>
      <c r="J415" s="134">
        <v>-5.2217048866454174E-3</v>
      </c>
    </row>
    <row r="416" spans="2:10" ht="14.4">
      <c r="B416" s="132">
        <v>44869</v>
      </c>
      <c r="C416" s="153">
        <v>160.01</v>
      </c>
      <c r="D416" s="154">
        <f t="shared" si="12"/>
        <v>2.0584133767753261E-2</v>
      </c>
      <c r="E416" s="134">
        <v>-2.9713176884361148E-2</v>
      </c>
      <c r="G416" s="132">
        <v>44869</v>
      </c>
      <c r="H416" s="153">
        <v>227.85</v>
      </c>
      <c r="I416" s="154">
        <f t="shared" si="13"/>
        <v>3.842927746349753E-2</v>
      </c>
      <c r="J416" s="134">
        <v>-3.3244390009187219E-3</v>
      </c>
    </row>
    <row r="417" spans="2:10" ht="14.4">
      <c r="B417" s="132">
        <v>44868</v>
      </c>
      <c r="C417" s="153">
        <v>156.75</v>
      </c>
      <c r="D417" s="154">
        <f t="shared" si="12"/>
        <v>6.1434359453843228E-2</v>
      </c>
      <c r="E417" s="134">
        <v>-2.0373726642084811E-2</v>
      </c>
      <c r="G417" s="132">
        <v>44868</v>
      </c>
      <c r="H417" s="153">
        <v>219.26</v>
      </c>
      <c r="I417" s="154">
        <f t="shared" si="13"/>
        <v>2.1762039077110697E-2</v>
      </c>
      <c r="J417" s="134">
        <v>-3.7700241386877331E-2</v>
      </c>
    </row>
    <row r="418" spans="2:10" ht="14.4">
      <c r="B418" s="132">
        <v>44867</v>
      </c>
      <c r="C418" s="153">
        <v>147.41</v>
      </c>
      <c r="D418" s="154">
        <f t="shared" si="12"/>
        <v>2.7719371634460536E-2</v>
      </c>
      <c r="E418" s="134">
        <v>-5.9585326953748075E-2</v>
      </c>
      <c r="G418" s="132">
        <v>44867</v>
      </c>
      <c r="H418" s="153">
        <v>214.54</v>
      </c>
      <c r="I418" s="154">
        <f t="shared" si="13"/>
        <v>-1.8289813366361707E-2</v>
      </c>
      <c r="J418" s="134">
        <v>-2.152695430083007E-2</v>
      </c>
    </row>
    <row r="419" spans="2:10" ht="14.4">
      <c r="B419" s="132">
        <v>44866</v>
      </c>
      <c r="C419" s="153">
        <v>143.38</v>
      </c>
      <c r="D419" s="154">
        <f t="shared" si="12"/>
        <v>6.086275739605366E-3</v>
      </c>
      <c r="E419" s="134">
        <v>-2.7338715148226056E-2</v>
      </c>
      <c r="G419" s="132">
        <v>44866</v>
      </c>
      <c r="H419" s="153">
        <v>218.5</v>
      </c>
      <c r="I419" s="154">
        <f t="shared" si="13"/>
        <v>9.3802416686445522E-3</v>
      </c>
      <c r="J419" s="134">
        <v>1.8458096392281131E-2</v>
      </c>
    </row>
    <row r="420" spans="2:10" ht="14.4">
      <c r="B420" s="132">
        <v>44865</v>
      </c>
      <c r="C420" s="153">
        <v>142.51</v>
      </c>
      <c r="D420" s="154">
        <f t="shared" si="12"/>
        <v>-9.2893980381894316E-3</v>
      </c>
      <c r="E420" s="134">
        <v>-6.0677918817129139E-3</v>
      </c>
      <c r="G420" s="132">
        <v>44865</v>
      </c>
      <c r="H420" s="153">
        <v>216.46</v>
      </c>
      <c r="I420" s="154">
        <f t="shared" si="13"/>
        <v>-1.3217264465062394E-2</v>
      </c>
      <c r="J420" s="134">
        <v>-9.3363844393592466E-3</v>
      </c>
    </row>
    <row r="421" spans="2:10" ht="14.4">
      <c r="B421" s="132">
        <v>44862</v>
      </c>
      <c r="C421" s="153">
        <v>143.84</v>
      </c>
      <c r="D421" s="154">
        <f t="shared" si="12"/>
        <v>2.8774904897509064E-2</v>
      </c>
      <c r="E421" s="134">
        <v>9.3326784085328018E-3</v>
      </c>
      <c r="G421" s="132">
        <v>44862</v>
      </c>
      <c r="H421" s="153">
        <v>219.34</v>
      </c>
      <c r="I421" s="154">
        <f t="shared" si="13"/>
        <v>3.3376603254738776E-2</v>
      </c>
      <c r="J421" s="134">
        <v>1.3304998614062535E-2</v>
      </c>
    </row>
    <row r="422" spans="2:10" ht="14.4">
      <c r="B422" s="132">
        <v>44861</v>
      </c>
      <c r="C422" s="153">
        <v>139.76</v>
      </c>
      <c r="D422" s="154">
        <f t="shared" si="12"/>
        <v>4.3655259340273207E-2</v>
      </c>
      <c r="E422" s="134">
        <v>-2.836484983314802E-2</v>
      </c>
      <c r="G422" s="132">
        <v>44861</v>
      </c>
      <c r="H422" s="153">
        <v>212.14</v>
      </c>
      <c r="I422" s="154">
        <f t="shared" si="13"/>
        <v>7.4245771641180763E-2</v>
      </c>
      <c r="J422" s="134">
        <v>-3.2825749977204444E-2</v>
      </c>
    </row>
    <row r="423" spans="2:10" ht="14.4">
      <c r="B423" s="132">
        <v>44860</v>
      </c>
      <c r="C423" s="153">
        <v>133.79</v>
      </c>
      <c r="D423" s="154">
        <f t="shared" si="12"/>
        <v>-9.1777388937932233E-2</v>
      </c>
      <c r="E423" s="134">
        <v>-4.271608471665711E-2</v>
      </c>
      <c r="G423" s="132">
        <v>44860</v>
      </c>
      <c r="H423" s="153">
        <v>196.96</v>
      </c>
      <c r="I423" s="154">
        <f t="shared" si="13"/>
        <v>1.0821953497801478E-2</v>
      </c>
      <c r="J423" s="134">
        <v>-7.1556519279720843E-2</v>
      </c>
    </row>
    <row r="424" spans="2:10" ht="14.4">
      <c r="B424" s="132">
        <v>44859</v>
      </c>
      <c r="C424" s="153">
        <v>146.65</v>
      </c>
      <c r="D424" s="154">
        <f t="shared" si="12"/>
        <v>3.1869687123262984E-2</v>
      </c>
      <c r="E424" s="134">
        <v>9.6120786306898909E-2</v>
      </c>
      <c r="G424" s="132">
        <v>44859</v>
      </c>
      <c r="H424" s="153">
        <v>194.84</v>
      </c>
      <c r="I424" s="154">
        <f t="shared" si="13"/>
        <v>1.8335832492134628E-2</v>
      </c>
      <c r="J424" s="134">
        <v>-1.0763606823720573E-2</v>
      </c>
    </row>
    <row r="425" spans="2:10" ht="14.4">
      <c r="B425" s="132">
        <v>44858</v>
      </c>
      <c r="C425" s="153">
        <v>142.05000000000001</v>
      </c>
      <c r="D425" s="154">
        <f t="shared" si="12"/>
        <v>5.1522858092525421E-3</v>
      </c>
      <c r="E425" s="134">
        <v>-3.136720081827471E-2</v>
      </c>
      <c r="G425" s="132">
        <v>44858</v>
      </c>
      <c r="H425" s="153">
        <v>191.3</v>
      </c>
      <c r="I425" s="154">
        <f t="shared" si="13"/>
        <v>5.6615793919678097E-3</v>
      </c>
      <c r="J425" s="134">
        <v>-1.8168753849312269E-2</v>
      </c>
    </row>
    <row r="426" spans="2:10" ht="14.4">
      <c r="B426" s="132">
        <v>44855</v>
      </c>
      <c r="C426" s="153">
        <v>141.32</v>
      </c>
      <c r="D426" s="154">
        <f t="shared" si="12"/>
        <v>1.561807463715912E-2</v>
      </c>
      <c r="E426" s="134">
        <v>-5.1390355508624808E-3</v>
      </c>
      <c r="G426" s="132">
        <v>44855</v>
      </c>
      <c r="H426" s="153">
        <v>190.22</v>
      </c>
      <c r="I426" s="154">
        <f t="shared" si="13"/>
        <v>5.2228937184230613E-2</v>
      </c>
      <c r="J426" s="134">
        <v>-5.6455828541558395E-3</v>
      </c>
    </row>
    <row r="427" spans="2:10" ht="14.4">
      <c r="B427" s="132">
        <v>44854</v>
      </c>
      <c r="C427" s="153">
        <v>139.13</v>
      </c>
      <c r="D427" s="154">
        <f t="shared" si="12"/>
        <v>5.3329616159465271E-3</v>
      </c>
      <c r="E427" s="134">
        <v>-1.5496744975941112E-2</v>
      </c>
      <c r="G427" s="132">
        <v>44854</v>
      </c>
      <c r="H427" s="153">
        <v>180.54</v>
      </c>
      <c r="I427" s="154">
        <f t="shared" si="13"/>
        <v>-2.1209179717018942E-2</v>
      </c>
      <c r="J427" s="134">
        <v>-5.0888444958469226E-2</v>
      </c>
    </row>
    <row r="428" spans="2:10" ht="14.4">
      <c r="B428" s="132">
        <v>44853</v>
      </c>
      <c r="C428" s="153">
        <v>138.38999999999999</v>
      </c>
      <c r="D428" s="154">
        <f t="shared" si="12"/>
        <v>7.6161830453082887E-3</v>
      </c>
      <c r="E428" s="134">
        <v>-5.3187666211457207E-3</v>
      </c>
      <c r="G428" s="132">
        <v>44853</v>
      </c>
      <c r="H428" s="153">
        <v>184.41</v>
      </c>
      <c r="I428" s="154">
        <f t="shared" si="13"/>
        <v>4.6744296441843039E-3</v>
      </c>
      <c r="J428" s="134">
        <v>2.143569292123626E-2</v>
      </c>
    </row>
    <row r="429" spans="2:10" ht="14.4">
      <c r="B429" s="132">
        <v>44852</v>
      </c>
      <c r="C429" s="153">
        <v>137.34</v>
      </c>
      <c r="D429" s="154">
        <f t="shared" si="12"/>
        <v>9.1431716203041816E-3</v>
      </c>
      <c r="E429" s="134">
        <v>-7.587253414263917E-3</v>
      </c>
      <c r="G429" s="132">
        <v>44852</v>
      </c>
      <c r="H429" s="153">
        <v>183.55</v>
      </c>
      <c r="I429" s="154">
        <f t="shared" si="13"/>
        <v>1.5095661984767084E-2</v>
      </c>
      <c r="J429" s="134">
        <v>-4.6635215010031317E-3</v>
      </c>
    </row>
    <row r="430" spans="2:10" ht="14.4">
      <c r="B430" s="132">
        <v>44851</v>
      </c>
      <c r="C430" s="153">
        <v>136.09</v>
      </c>
      <c r="D430" s="154">
        <f t="shared" si="12"/>
        <v>2.1840119312285054E-2</v>
      </c>
      <c r="E430" s="134">
        <v>-9.1014999271880059E-3</v>
      </c>
      <c r="G430" s="132">
        <v>44851</v>
      </c>
      <c r="H430" s="153">
        <v>180.8</v>
      </c>
      <c r="I430" s="154">
        <f t="shared" si="13"/>
        <v>1.4541051218752911E-2</v>
      </c>
      <c r="J430" s="134">
        <v>-1.4982293652955558E-2</v>
      </c>
    </row>
    <row r="431" spans="2:10" ht="14.4">
      <c r="B431" s="132">
        <v>44848</v>
      </c>
      <c r="C431" s="153">
        <v>133.15</v>
      </c>
      <c r="D431" s="154">
        <f t="shared" si="12"/>
        <v>5.6486687570333413E-3</v>
      </c>
      <c r="E431" s="134">
        <v>-2.1603350723785719E-2</v>
      </c>
      <c r="G431" s="132">
        <v>44848</v>
      </c>
      <c r="H431" s="153">
        <v>178.19</v>
      </c>
      <c r="I431" s="154">
        <f t="shared" si="13"/>
        <v>-2.7400490940262669E-2</v>
      </c>
      <c r="J431" s="134">
        <v>-1.4435840707964664E-2</v>
      </c>
    </row>
    <row r="432" spans="2:10" ht="14.4">
      <c r="B432" s="132">
        <v>44847</v>
      </c>
      <c r="C432" s="153">
        <v>132.4</v>
      </c>
      <c r="D432" s="154">
        <f t="shared" si="12"/>
        <v>1.5067631537851737E-2</v>
      </c>
      <c r="E432" s="134">
        <v>-5.6327450244085808E-3</v>
      </c>
      <c r="G432" s="132">
        <v>44847</v>
      </c>
      <c r="H432" s="153">
        <v>183.14</v>
      </c>
      <c r="I432" s="154">
        <f t="shared" si="13"/>
        <v>2.007567975125249E-2</v>
      </c>
      <c r="J432" s="134">
        <v>2.7779336663112275E-2</v>
      </c>
    </row>
    <row r="433" spans="2:10" ht="14.4">
      <c r="B433" s="132">
        <v>44846</v>
      </c>
      <c r="C433" s="153">
        <v>130.41999999999999</v>
      </c>
      <c r="D433" s="154">
        <f t="shared" si="12"/>
        <v>-8.7790174126906317E-3</v>
      </c>
      <c r="E433" s="134">
        <v>-1.495468277945633E-2</v>
      </c>
      <c r="G433" s="132">
        <v>44846</v>
      </c>
      <c r="H433" s="153">
        <v>179.5</v>
      </c>
      <c r="I433" s="154">
        <f t="shared" si="13"/>
        <v>-1.3917886728224971E-3</v>
      </c>
      <c r="J433" s="134">
        <v>-1.9875505078082223E-2</v>
      </c>
    </row>
    <row r="434" spans="2:10" ht="14.4">
      <c r="B434" s="132">
        <v>44845</v>
      </c>
      <c r="C434" s="153">
        <v>131.57</v>
      </c>
      <c r="D434" s="154">
        <f t="shared" si="12"/>
        <v>-2.5050303455222138E-3</v>
      </c>
      <c r="E434" s="134">
        <v>8.8176660021470621E-3</v>
      </c>
      <c r="G434" s="132">
        <v>44845</v>
      </c>
      <c r="H434" s="153">
        <v>179.75</v>
      </c>
      <c r="I434" s="154">
        <f t="shared" si="13"/>
        <v>6.026467656080222E-3</v>
      </c>
      <c r="J434" s="134">
        <v>1.3927576601671099E-3</v>
      </c>
    </row>
    <row r="435" spans="2:10" ht="14.4">
      <c r="B435" s="132">
        <v>44844</v>
      </c>
      <c r="C435" s="153">
        <v>131.9</v>
      </c>
      <c r="D435" s="154">
        <f t="shared" si="12"/>
        <v>1.6126300023601461E-2</v>
      </c>
      <c r="E435" s="134">
        <v>2.5081705555978218E-3</v>
      </c>
      <c r="G435" s="132">
        <v>44844</v>
      </c>
      <c r="H435" s="153">
        <v>178.67</v>
      </c>
      <c r="I435" s="154">
        <f t="shared" si="13"/>
        <v>6.2882695559789061E-3</v>
      </c>
      <c r="J435" s="134">
        <v>-6.0083449235048825E-3</v>
      </c>
    </row>
    <row r="436" spans="2:10" ht="14.4">
      <c r="B436" s="132">
        <v>44841</v>
      </c>
      <c r="C436" s="153">
        <v>129.79</v>
      </c>
      <c r="D436" s="154">
        <f t="shared" si="12"/>
        <v>-1.8398167717918266E-2</v>
      </c>
      <c r="E436" s="134">
        <v>-1.5996967399545259E-2</v>
      </c>
      <c r="G436" s="132">
        <v>44841</v>
      </c>
      <c r="H436" s="153">
        <v>177.55</v>
      </c>
      <c r="I436" s="154">
        <f t="shared" si="13"/>
        <v>-7.071530198014632E-3</v>
      </c>
      <c r="J436" s="134">
        <v>-6.2685397660490194E-3</v>
      </c>
    </row>
    <row r="437" spans="2:10" ht="14.4">
      <c r="B437" s="132">
        <v>44840</v>
      </c>
      <c r="C437" s="153">
        <v>132.19999999999999</v>
      </c>
      <c r="D437" s="154">
        <f t="shared" si="12"/>
        <v>6.8101852732301038E-4</v>
      </c>
      <c r="E437" s="134">
        <v>1.8568456737807271E-2</v>
      </c>
      <c r="G437" s="132">
        <v>44840</v>
      </c>
      <c r="H437" s="153">
        <v>178.81</v>
      </c>
      <c r="I437" s="154">
        <f t="shared" si="13"/>
        <v>2.4076833490502933E-3</v>
      </c>
      <c r="J437" s="134">
        <v>7.0965925091523996E-3</v>
      </c>
    </row>
    <row r="438" spans="2:10" ht="14.4">
      <c r="B438" s="132">
        <v>44839</v>
      </c>
      <c r="C438" s="153">
        <v>132.11000000000001</v>
      </c>
      <c r="D438" s="154">
        <f t="shared" si="12"/>
        <v>-1.0541472511740665E-2</v>
      </c>
      <c r="E438" s="134">
        <v>-6.8078668683790866E-4</v>
      </c>
      <c r="G438" s="132">
        <v>44839</v>
      </c>
      <c r="H438" s="153">
        <v>178.38</v>
      </c>
      <c r="I438" s="154">
        <f t="shared" si="13"/>
        <v>-6.9830735426830185E-3</v>
      </c>
      <c r="J438" s="134">
        <v>-2.4047872042950447E-3</v>
      </c>
    </row>
    <row r="439" spans="2:10" ht="14.4">
      <c r="B439" s="132">
        <v>44838</v>
      </c>
      <c r="C439" s="153">
        <v>133.51</v>
      </c>
      <c r="D439" s="154">
        <f t="shared" si="12"/>
        <v>5.7497727768074706E-2</v>
      </c>
      <c r="E439" s="134">
        <v>1.0597229581409184E-2</v>
      </c>
      <c r="G439" s="132">
        <v>44838</v>
      </c>
      <c r="H439" s="153">
        <v>179.63</v>
      </c>
      <c r="I439" s="154">
        <f t="shared" si="13"/>
        <v>4.7891497779864553E-2</v>
      </c>
      <c r="J439" s="134">
        <v>7.0075120529207169E-3</v>
      </c>
    </row>
    <row r="440" spans="2:10" ht="14.4">
      <c r="B440" s="132">
        <v>44837</v>
      </c>
      <c r="C440" s="153">
        <v>126.05</v>
      </c>
      <c r="D440" s="154">
        <f t="shared" si="12"/>
        <v>4.0227169480411003E-2</v>
      </c>
      <c r="E440" s="134">
        <v>-5.5875964347239848E-2</v>
      </c>
      <c r="G440" s="132">
        <v>44837</v>
      </c>
      <c r="H440" s="153">
        <v>171.23</v>
      </c>
      <c r="I440" s="154">
        <f t="shared" si="13"/>
        <v>4.2653568236754487E-2</v>
      </c>
      <c r="J440" s="134">
        <v>-4.6762790179814107E-2</v>
      </c>
    </row>
    <row r="441" spans="2:10" ht="14.4">
      <c r="B441" s="132">
        <v>44834</v>
      </c>
      <c r="C441" s="153">
        <v>121.08</v>
      </c>
      <c r="D441" s="154">
        <f t="shared" si="12"/>
        <v>-3.4498774469912986E-2</v>
      </c>
      <c r="E441" s="134">
        <v>-3.9428798095993645E-2</v>
      </c>
      <c r="G441" s="132">
        <v>44834</v>
      </c>
      <c r="H441" s="153">
        <v>164.08</v>
      </c>
      <c r="I441" s="154">
        <f t="shared" si="13"/>
        <v>-1.1031083432273546E-2</v>
      </c>
      <c r="J441" s="134">
        <v>-4.1756701512585259E-2</v>
      </c>
    </row>
    <row r="442" spans="2:10" ht="14.4">
      <c r="B442" s="132">
        <v>44833</v>
      </c>
      <c r="C442" s="153">
        <v>125.33</v>
      </c>
      <c r="D442" s="154">
        <f t="shared" si="12"/>
        <v>-6.2701679987005723E-2</v>
      </c>
      <c r="E442" s="134">
        <v>3.5100759828212702E-2</v>
      </c>
      <c r="G442" s="132">
        <v>44833</v>
      </c>
      <c r="H442" s="153">
        <v>165.9</v>
      </c>
      <c r="I442" s="154">
        <f t="shared" si="13"/>
        <v>-1.1149189397265573E-2</v>
      </c>
      <c r="J442" s="134">
        <v>1.1092150170648463E-2</v>
      </c>
    </row>
    <row r="443" spans="2:10" ht="14.4">
      <c r="B443" s="132">
        <v>44832</v>
      </c>
      <c r="C443" s="153">
        <v>133.44</v>
      </c>
      <c r="D443" s="154">
        <f t="shared" si="12"/>
        <v>4.5457145714985929E-2</v>
      </c>
      <c r="E443" s="134">
        <v>6.4709167797015965E-2</v>
      </c>
      <c r="G443" s="132">
        <v>44832</v>
      </c>
      <c r="H443" s="153">
        <v>167.76</v>
      </c>
      <c r="I443" s="154">
        <f t="shared" si="13"/>
        <v>3.2225683775567511E-2</v>
      </c>
      <c r="J443" s="134">
        <v>1.1211573236889594E-2</v>
      </c>
    </row>
    <row r="444" spans="2:10" ht="14.4">
      <c r="B444" s="132">
        <v>44831</v>
      </c>
      <c r="C444" s="153">
        <v>127.51</v>
      </c>
      <c r="D444" s="154">
        <f t="shared" si="12"/>
        <v>1.334118306571389E-3</v>
      </c>
      <c r="E444" s="134">
        <v>-4.443944844124692E-2</v>
      </c>
      <c r="G444" s="132">
        <v>44831</v>
      </c>
      <c r="H444" s="153">
        <v>162.44</v>
      </c>
      <c r="I444" s="154">
        <f t="shared" si="13"/>
        <v>-1.10748796159452E-3</v>
      </c>
      <c r="J444" s="134">
        <v>-3.1711969480209823E-2</v>
      </c>
    </row>
    <row r="445" spans="2:10" ht="14.4">
      <c r="B445" s="132">
        <v>44830</v>
      </c>
      <c r="C445" s="153">
        <v>127.34</v>
      </c>
      <c r="D445" s="154">
        <f t="shared" si="12"/>
        <v>-3.0319414456697346E-2</v>
      </c>
      <c r="E445" s="134">
        <v>-1.3332287663713194E-3</v>
      </c>
      <c r="G445" s="132">
        <v>44830</v>
      </c>
      <c r="H445" s="153">
        <v>162.62</v>
      </c>
      <c r="I445" s="154">
        <f t="shared" si="13"/>
        <v>-9.9125819309867289E-3</v>
      </c>
      <c r="J445" s="134">
        <v>1.1081014528442346E-3</v>
      </c>
    </row>
    <row r="446" spans="2:10" ht="14.4">
      <c r="B446" s="132">
        <v>44827</v>
      </c>
      <c r="C446" s="153">
        <v>131.26</v>
      </c>
      <c r="D446" s="154">
        <f t="shared" si="12"/>
        <v>-5.520533372962215E-2</v>
      </c>
      <c r="E446" s="134">
        <v>3.0783728600596749E-2</v>
      </c>
      <c r="G446" s="132">
        <v>44827</v>
      </c>
      <c r="H446" s="153">
        <v>164.24</v>
      </c>
      <c r="I446" s="154">
        <f t="shared" si="13"/>
        <v>-3.7699736153976669E-2</v>
      </c>
      <c r="J446" s="134">
        <v>9.9618743082032779E-3</v>
      </c>
    </row>
    <row r="447" spans="2:10" ht="14.4">
      <c r="B447" s="132">
        <v>44826</v>
      </c>
      <c r="C447" s="153">
        <v>138.71</v>
      </c>
      <c r="D447" s="154">
        <f t="shared" si="12"/>
        <v>-3.2485125953312641E-2</v>
      </c>
      <c r="E447" s="134">
        <v>5.6757580374828809E-2</v>
      </c>
      <c r="G447" s="132">
        <v>44826</v>
      </c>
      <c r="H447" s="153">
        <v>170.55</v>
      </c>
      <c r="I447" s="154">
        <f t="shared" si="13"/>
        <v>-8.1752280136203788E-3</v>
      </c>
      <c r="J447" s="134">
        <v>3.8419386264003874E-2</v>
      </c>
    </row>
    <row r="448" spans="2:10" ht="14.4">
      <c r="B448" s="132">
        <v>44825</v>
      </c>
      <c r="C448" s="153">
        <v>143.29</v>
      </c>
      <c r="D448" s="154">
        <f t="shared" si="12"/>
        <v>-1.8325029608962602E-2</v>
      </c>
      <c r="E448" s="134">
        <v>3.3018527863888592E-2</v>
      </c>
      <c r="G448" s="132">
        <v>44825</v>
      </c>
      <c r="H448" s="153">
        <v>171.95</v>
      </c>
      <c r="I448" s="154">
        <f t="shared" si="13"/>
        <v>-3.4523632060386479E-2</v>
      </c>
      <c r="J448" s="134">
        <v>8.2087364409262342E-3</v>
      </c>
    </row>
    <row r="449" spans="2:10" ht="14.4">
      <c r="B449" s="132">
        <v>44824</v>
      </c>
      <c r="C449" s="153">
        <v>145.94</v>
      </c>
      <c r="D449" s="154">
        <f t="shared" si="12"/>
        <v>7.2897647623162308E-3</v>
      </c>
      <c r="E449" s="134">
        <v>1.8493963291227544E-2</v>
      </c>
      <c r="G449" s="132">
        <v>44824</v>
      </c>
      <c r="H449" s="153">
        <v>177.99</v>
      </c>
      <c r="I449" s="154">
        <f t="shared" si="13"/>
        <v>-2.2883531169066801E-2</v>
      </c>
      <c r="J449" s="134">
        <v>3.5126490258796217E-2</v>
      </c>
    </row>
    <row r="450" spans="2:10" ht="14.4">
      <c r="B450" s="132">
        <v>44823</v>
      </c>
      <c r="C450" s="153">
        <v>144.88</v>
      </c>
      <c r="D450" s="154">
        <f t="shared" si="12"/>
        <v>4.0806502659935196E-3</v>
      </c>
      <c r="E450" s="134">
        <v>-7.2632588735096482E-3</v>
      </c>
      <c r="G450" s="132">
        <v>44823</v>
      </c>
      <c r="H450" s="153">
        <v>182.11</v>
      </c>
      <c r="I450" s="154">
        <f t="shared" si="13"/>
        <v>1.4602837066543315E-2</v>
      </c>
      <c r="J450" s="134">
        <v>2.3147367829653431E-2</v>
      </c>
    </row>
    <row r="451" spans="2:10" ht="14.4">
      <c r="B451" s="132">
        <v>44820</v>
      </c>
      <c r="C451" s="153">
        <v>144.29</v>
      </c>
      <c r="D451" s="154">
        <f t="shared" si="12"/>
        <v>-3.7342387512056686E-2</v>
      </c>
      <c r="E451" s="134">
        <v>-4.0723357261182036E-3</v>
      </c>
      <c r="G451" s="132">
        <v>44820</v>
      </c>
      <c r="H451" s="153">
        <v>179.47</v>
      </c>
      <c r="I451" s="154">
        <f t="shared" si="13"/>
        <v>-1.6687313959538656E-2</v>
      </c>
      <c r="J451" s="134">
        <v>-1.4496732743946028E-2</v>
      </c>
    </row>
    <row r="452" spans="2:10" ht="14.4">
      <c r="B452" s="132">
        <v>44819</v>
      </c>
      <c r="C452" s="153">
        <v>149.78</v>
      </c>
      <c r="D452" s="154">
        <f t="shared" si="12"/>
        <v>3.4777991179797702E-3</v>
      </c>
      <c r="E452" s="134">
        <v>3.8048374800748519E-2</v>
      </c>
      <c r="G452" s="132">
        <v>44819</v>
      </c>
      <c r="H452" s="153">
        <v>182.49</v>
      </c>
      <c r="I452" s="154">
        <f t="shared" si="13"/>
        <v>-1.1766764297848502E-2</v>
      </c>
      <c r="J452" s="134">
        <v>1.6827324901097729E-2</v>
      </c>
    </row>
    <row r="453" spans="2:10" ht="14.4">
      <c r="B453" s="132">
        <v>44818</v>
      </c>
      <c r="C453" s="153">
        <v>149.26</v>
      </c>
      <c r="D453" s="154">
        <f t="shared" ref="D453:D516" si="14">LN(C453/C454)</f>
        <v>1.3150541876394249E-2</v>
      </c>
      <c r="E453" s="134">
        <v>-3.4717585792496397E-3</v>
      </c>
      <c r="G453" s="132">
        <v>44818</v>
      </c>
      <c r="H453" s="153">
        <v>184.65</v>
      </c>
      <c r="I453" s="154">
        <f t="shared" ref="I453:I516" si="15">LN(H453/H454)</f>
        <v>1.8430187350408143E-3</v>
      </c>
      <c r="J453" s="134">
        <v>1.1836265000821911E-2</v>
      </c>
    </row>
    <row r="454" spans="2:10" ht="14.4">
      <c r="B454" s="132">
        <v>44817</v>
      </c>
      <c r="C454" s="153">
        <v>147.31</v>
      </c>
      <c r="D454" s="154">
        <f t="shared" si="14"/>
        <v>-7.4602433709715699E-2</v>
      </c>
      <c r="E454" s="134">
        <v>-1.3064451293045565E-2</v>
      </c>
      <c r="G454" s="132">
        <v>44817</v>
      </c>
      <c r="H454" s="153">
        <v>184.31</v>
      </c>
      <c r="I454" s="154">
        <f t="shared" si="15"/>
        <v>-4.295741566807474E-2</v>
      </c>
      <c r="J454" s="134">
        <v>-1.8413214189005878E-3</v>
      </c>
    </row>
    <row r="455" spans="2:10" ht="14.4">
      <c r="B455" s="132">
        <v>44816</v>
      </c>
      <c r="C455" s="153">
        <v>158.72</v>
      </c>
      <c r="D455" s="154">
        <f t="shared" si="14"/>
        <v>7.5892092056924088E-3</v>
      </c>
      <c r="E455" s="134">
        <v>7.745570565474158E-2</v>
      </c>
      <c r="G455" s="132">
        <v>44816</v>
      </c>
      <c r="H455" s="153">
        <v>192.4</v>
      </c>
      <c r="I455" s="154">
        <f t="shared" si="15"/>
        <v>1.5240285550082956E-2</v>
      </c>
      <c r="J455" s="134">
        <v>4.3893440399327188E-2</v>
      </c>
    </row>
    <row r="456" spans="2:10" ht="14.4">
      <c r="B456" s="132">
        <v>44813</v>
      </c>
      <c r="C456" s="153">
        <v>157.52000000000001</v>
      </c>
      <c r="D456" s="154">
        <f t="shared" si="14"/>
        <v>-1.7126007167073954E-3</v>
      </c>
      <c r="E456" s="134">
        <v>-7.5604838709676381E-3</v>
      </c>
      <c r="G456" s="132">
        <v>44813</v>
      </c>
      <c r="H456" s="153">
        <v>189.49</v>
      </c>
      <c r="I456" s="154">
        <f t="shared" si="15"/>
        <v>3.4030763456699725E-2</v>
      </c>
      <c r="J456" s="134">
        <v>-1.5124740124740077E-2</v>
      </c>
    </row>
    <row r="457" spans="2:10" ht="14.4">
      <c r="B457" s="132">
        <v>44812</v>
      </c>
      <c r="C457" s="153">
        <v>157.79</v>
      </c>
      <c r="D457" s="154">
        <f t="shared" si="14"/>
        <v>1.1729591993765399E-2</v>
      </c>
      <c r="E457" s="134">
        <v>1.7140680548499709E-3</v>
      </c>
      <c r="G457" s="132">
        <v>44812</v>
      </c>
      <c r="H457" s="153">
        <v>183.15</v>
      </c>
      <c r="I457" s="154">
        <f t="shared" si="15"/>
        <v>1.2582237912489256E-2</v>
      </c>
      <c r="J457" s="134">
        <v>-3.3458229985751209E-2</v>
      </c>
    </row>
    <row r="458" spans="2:10" ht="14.4">
      <c r="B458" s="132">
        <v>44811</v>
      </c>
      <c r="C458" s="153">
        <v>155.94999999999999</v>
      </c>
      <c r="D458" s="154">
        <f t="shared" si="14"/>
        <v>2.3092418752042859E-2</v>
      </c>
      <c r="E458" s="134">
        <v>-1.1661068508777461E-2</v>
      </c>
      <c r="G458" s="132">
        <v>44811</v>
      </c>
      <c r="H458" s="153">
        <v>180.86</v>
      </c>
      <c r="I458" s="154">
        <f t="shared" si="15"/>
        <v>1.1064395906367748E-3</v>
      </c>
      <c r="J458" s="134">
        <v>-1.250341250341247E-2</v>
      </c>
    </row>
    <row r="459" spans="2:10" ht="14.4">
      <c r="B459" s="132">
        <v>44810</v>
      </c>
      <c r="C459" s="153">
        <v>152.38999999999999</v>
      </c>
      <c r="D459" s="154">
        <f t="shared" si="14"/>
        <v>3.7474157131471876E-3</v>
      </c>
      <c r="E459" s="134">
        <v>-2.2827829432510383E-2</v>
      </c>
      <c r="G459" s="132">
        <v>44810</v>
      </c>
      <c r="H459" s="153">
        <v>180.66</v>
      </c>
      <c r="I459" s="154">
        <f t="shared" si="15"/>
        <v>-9.4055167519094794E-4</v>
      </c>
      <c r="J459" s="134">
        <v>-1.1058277120425952E-3</v>
      </c>
    </row>
    <row r="460" spans="2:10" ht="14.4">
      <c r="B460" s="132">
        <v>44806</v>
      </c>
      <c r="C460" s="153">
        <v>151.82</v>
      </c>
      <c r="D460" s="154">
        <f t="shared" si="14"/>
        <v>-1.2046760850866697E-2</v>
      </c>
      <c r="E460" s="134">
        <v>-3.7404029135769123E-3</v>
      </c>
      <c r="G460" s="132">
        <v>44806</v>
      </c>
      <c r="H460" s="153">
        <v>180.83</v>
      </c>
      <c r="I460" s="154">
        <f t="shared" si="15"/>
        <v>-8.8639884466112789E-3</v>
      </c>
      <c r="J460" s="134">
        <v>9.4099413262482834E-4</v>
      </c>
    </row>
    <row r="461" spans="2:10" ht="14.4">
      <c r="B461" s="132">
        <v>44805</v>
      </c>
      <c r="C461" s="153">
        <v>153.66</v>
      </c>
      <c r="D461" s="154">
        <f t="shared" si="14"/>
        <v>-4.1992726361290596E-2</v>
      </c>
      <c r="E461" s="134">
        <v>1.2119615333948008E-2</v>
      </c>
      <c r="G461" s="132">
        <v>44805</v>
      </c>
      <c r="H461" s="153">
        <v>182.44</v>
      </c>
      <c r="I461" s="154">
        <f t="shared" si="15"/>
        <v>-1.2365675747728783E-2</v>
      </c>
      <c r="J461" s="134">
        <v>8.9033899242381143E-3</v>
      </c>
    </row>
    <row r="462" spans="2:10" ht="14.4">
      <c r="B462" s="132">
        <v>44804</v>
      </c>
      <c r="C462" s="153">
        <v>160.25</v>
      </c>
      <c r="D462" s="154">
        <f t="shared" si="14"/>
        <v>-1.2156696261243754E-2</v>
      </c>
      <c r="E462" s="134">
        <v>4.2886893140700266E-2</v>
      </c>
      <c r="G462" s="132">
        <v>44804</v>
      </c>
      <c r="H462" s="153">
        <v>184.71</v>
      </c>
      <c r="I462" s="154">
        <f t="shared" si="15"/>
        <v>-1.2000682163208834E-2</v>
      </c>
      <c r="J462" s="134">
        <v>1.2442446831835152E-2</v>
      </c>
    </row>
    <row r="463" spans="2:10" ht="14.4">
      <c r="B463" s="132">
        <v>44803</v>
      </c>
      <c r="C463" s="153">
        <v>162.21</v>
      </c>
      <c r="D463" s="154">
        <f t="shared" si="14"/>
        <v>-1.9595902201737046E-2</v>
      </c>
      <c r="E463" s="134">
        <v>1.2230889235569364E-2</v>
      </c>
      <c r="G463" s="132">
        <v>44803</v>
      </c>
      <c r="H463" s="153">
        <v>186.94</v>
      </c>
      <c r="I463" s="154">
        <f t="shared" si="15"/>
        <v>-2.5561171971097772E-2</v>
      </c>
      <c r="J463" s="134">
        <v>1.2072979264793338E-2</v>
      </c>
    </row>
    <row r="464" spans="2:10" ht="14.4">
      <c r="B464" s="132">
        <v>44802</v>
      </c>
      <c r="C464" s="153">
        <v>165.42</v>
      </c>
      <c r="D464" s="154">
        <f t="shared" si="14"/>
        <v>5.394769865201641E-3</v>
      </c>
      <c r="E464" s="134">
        <v>1.9789162197151766E-2</v>
      </c>
      <c r="G464" s="132">
        <v>44802</v>
      </c>
      <c r="H464" s="153">
        <v>191.78</v>
      </c>
      <c r="I464" s="154">
        <f t="shared" si="15"/>
        <v>-7.2973680590388511E-4</v>
      </c>
      <c r="J464" s="134">
        <v>2.589066010484653E-2</v>
      </c>
    </row>
    <row r="465" spans="2:10" ht="14.4">
      <c r="B465" s="132">
        <v>44799</v>
      </c>
      <c r="C465" s="153">
        <v>164.53</v>
      </c>
      <c r="D465" s="154">
        <f t="shared" si="14"/>
        <v>-2.9051787094894161E-2</v>
      </c>
      <c r="E465" s="134">
        <v>-5.3802442268164885E-3</v>
      </c>
      <c r="G465" s="132">
        <v>44799</v>
      </c>
      <c r="H465" s="153">
        <v>191.92</v>
      </c>
      <c r="I465" s="154">
        <f t="shared" si="15"/>
        <v>-3.5623009230961906E-2</v>
      </c>
      <c r="J465" s="134">
        <v>7.3000312858484406E-4</v>
      </c>
    </row>
    <row r="466" spans="2:10" ht="14.4">
      <c r="B466" s="132">
        <v>44798</v>
      </c>
      <c r="C466" s="153">
        <v>169.38</v>
      </c>
      <c r="D466" s="154">
        <f t="shared" si="14"/>
        <v>3.4720287324806365E-2</v>
      </c>
      <c r="E466" s="134">
        <v>2.9477906764723727E-2</v>
      </c>
      <c r="G466" s="132">
        <v>44798</v>
      </c>
      <c r="H466" s="153">
        <v>198.88</v>
      </c>
      <c r="I466" s="154">
        <f t="shared" si="15"/>
        <v>2.4019066344054953E-2</v>
      </c>
      <c r="J466" s="134">
        <v>3.6265110462692762E-2</v>
      </c>
    </row>
    <row r="467" spans="2:10" ht="14.4">
      <c r="B467" s="132">
        <v>44797</v>
      </c>
      <c r="C467" s="153">
        <v>163.6</v>
      </c>
      <c r="D467" s="154">
        <f t="shared" si="14"/>
        <v>2.181320461004059E-2</v>
      </c>
      <c r="E467" s="134">
        <v>-3.41244538906601E-2</v>
      </c>
      <c r="G467" s="132">
        <v>44797</v>
      </c>
      <c r="H467" s="153">
        <v>194.16</v>
      </c>
      <c r="I467" s="154">
        <f t="shared" si="15"/>
        <v>-1.5586589403631688E-2</v>
      </c>
      <c r="J467" s="134">
        <v>-2.3732904263877752E-2</v>
      </c>
    </row>
    <row r="468" spans="2:10" ht="14.4">
      <c r="B468" s="132">
        <v>44796</v>
      </c>
      <c r="C468" s="153">
        <v>160.07</v>
      </c>
      <c r="D468" s="154">
        <f t="shared" si="14"/>
        <v>6.8328114136396523E-3</v>
      </c>
      <c r="E468" s="134">
        <v>-2.1577017114914443E-2</v>
      </c>
      <c r="G468" s="132">
        <v>44796</v>
      </c>
      <c r="H468" s="153">
        <v>197.21</v>
      </c>
      <c r="I468" s="154">
        <f t="shared" si="15"/>
        <v>2.8024560695848837E-2</v>
      </c>
      <c r="J468" s="134">
        <v>1.5708693860733369E-2</v>
      </c>
    </row>
    <row r="469" spans="2:10" ht="14.4">
      <c r="B469" s="132">
        <v>44795</v>
      </c>
      <c r="C469" s="153">
        <v>158.97999999999999</v>
      </c>
      <c r="D469" s="154">
        <f t="shared" si="14"/>
        <v>-2.44808746352452E-2</v>
      </c>
      <c r="E469" s="134">
        <v>-6.8095208346348191E-3</v>
      </c>
      <c r="G469" s="132">
        <v>44795</v>
      </c>
      <c r="H469" s="153">
        <v>191.76</v>
      </c>
      <c r="I469" s="154">
        <f t="shared" si="15"/>
        <v>-1.9827167474588039E-2</v>
      </c>
      <c r="J469" s="134">
        <v>-2.7635515440393554E-2</v>
      </c>
    </row>
    <row r="470" spans="2:10" ht="14.4">
      <c r="B470" s="132">
        <v>44792</v>
      </c>
      <c r="C470" s="153">
        <v>162.91999999999999</v>
      </c>
      <c r="D470" s="154">
        <f t="shared" si="14"/>
        <v>-3.4803428192008275E-2</v>
      </c>
      <c r="E470" s="134">
        <v>2.4782991571266733E-2</v>
      </c>
      <c r="G470" s="132">
        <v>44792</v>
      </c>
      <c r="H470" s="153">
        <v>195.6</v>
      </c>
      <c r="I470" s="154">
        <f t="shared" si="15"/>
        <v>-8.9070445081391898E-3</v>
      </c>
      <c r="J470" s="134">
        <v>2.0025031289111483E-2</v>
      </c>
    </row>
    <row r="471" spans="2:10" ht="14.4">
      <c r="B471" s="132">
        <v>44791</v>
      </c>
      <c r="C471" s="153">
        <v>168.69</v>
      </c>
      <c r="D471" s="154">
        <f t="shared" si="14"/>
        <v>8.8720103216188544E-3</v>
      </c>
      <c r="E471" s="134">
        <v>3.5416155168180863E-2</v>
      </c>
      <c r="G471" s="132">
        <v>44791</v>
      </c>
      <c r="H471" s="153">
        <v>197.35</v>
      </c>
      <c r="I471" s="154">
        <f t="shared" si="15"/>
        <v>7.2213495261806279E-3</v>
      </c>
      <c r="J471" s="134">
        <v>8.9468302658486376E-3</v>
      </c>
    </row>
    <row r="472" spans="2:10" ht="14.4">
      <c r="B472" s="132">
        <v>44790</v>
      </c>
      <c r="C472" s="153">
        <v>167.2</v>
      </c>
      <c r="D472" s="154">
        <f t="shared" si="14"/>
        <v>-2.8768784308873457E-2</v>
      </c>
      <c r="E472" s="134">
        <v>-8.8327701701346184E-3</v>
      </c>
      <c r="G472" s="132">
        <v>44790</v>
      </c>
      <c r="H472" s="153">
        <v>195.93</v>
      </c>
      <c r="I472" s="154">
        <f t="shared" si="15"/>
        <v>-8.0823924542486169E-3</v>
      </c>
      <c r="J472" s="134">
        <v>-7.1953382315682601E-3</v>
      </c>
    </row>
    <row r="473" spans="2:10" ht="14.4">
      <c r="B473" s="132">
        <v>44789</v>
      </c>
      <c r="C473" s="153">
        <v>172.08</v>
      </c>
      <c r="D473" s="154">
        <f t="shared" si="14"/>
        <v>9.4001567966410966E-3</v>
      </c>
      <c r="E473" s="134">
        <v>2.9186602870813649E-2</v>
      </c>
      <c r="G473" s="132">
        <v>44789</v>
      </c>
      <c r="H473" s="153">
        <v>197.52</v>
      </c>
      <c r="I473" s="154">
        <f t="shared" si="15"/>
        <v>7.9803203912838135E-3</v>
      </c>
      <c r="J473" s="134">
        <v>8.115143163374583E-3</v>
      </c>
    </row>
    <row r="474" spans="2:10" ht="14.4">
      <c r="B474" s="132">
        <v>44788</v>
      </c>
      <c r="C474" s="153">
        <v>170.47</v>
      </c>
      <c r="D474" s="154">
        <f t="shared" si="14"/>
        <v>2.8197163721551287E-3</v>
      </c>
      <c r="E474" s="134">
        <v>-9.3561134356113795E-3</v>
      </c>
      <c r="G474" s="132">
        <v>44788</v>
      </c>
      <c r="H474" s="153">
        <v>195.95</v>
      </c>
      <c r="I474" s="154">
        <f t="shared" si="15"/>
        <v>-4.5316913521370348E-3</v>
      </c>
      <c r="J474" s="134">
        <v>-7.9485621709195486E-3</v>
      </c>
    </row>
    <row r="475" spans="2:10" ht="14.4">
      <c r="B475" s="132">
        <v>44785</v>
      </c>
      <c r="C475" s="153">
        <v>169.99</v>
      </c>
      <c r="D475" s="154">
        <f t="shared" si="14"/>
        <v>1.2490173325288317E-2</v>
      </c>
      <c r="E475" s="134">
        <v>-2.8157447058132501E-3</v>
      </c>
      <c r="G475" s="132">
        <v>44785</v>
      </c>
      <c r="H475" s="153">
        <v>196.84</v>
      </c>
      <c r="I475" s="154">
        <f t="shared" si="15"/>
        <v>1.4533056934449321E-2</v>
      </c>
      <c r="J475" s="134">
        <v>4.5419749936208564E-3</v>
      </c>
    </row>
    <row r="476" spans="2:10" ht="14.4">
      <c r="B476" s="132">
        <v>44784</v>
      </c>
      <c r="C476" s="153">
        <v>167.88</v>
      </c>
      <c r="D476" s="154">
        <f t="shared" si="14"/>
        <v>-6.7676126509461781E-3</v>
      </c>
      <c r="E476" s="134">
        <v>-1.2412494852638511E-2</v>
      </c>
      <c r="G476" s="132">
        <v>44784</v>
      </c>
      <c r="H476" s="153">
        <v>194</v>
      </c>
      <c r="I476" s="154">
        <f t="shared" si="15"/>
        <v>1.7051775186343175E-2</v>
      </c>
      <c r="J476" s="134">
        <v>-1.4427961796382838E-2</v>
      </c>
    </row>
    <row r="477" spans="2:10" ht="14.4">
      <c r="B477" s="132">
        <v>44783</v>
      </c>
      <c r="C477" s="153">
        <v>169.02</v>
      </c>
      <c r="D477" s="154">
        <f t="shared" si="14"/>
        <v>2.4981081598596196E-2</v>
      </c>
      <c r="E477" s="134">
        <v>6.7905646890638049E-3</v>
      </c>
      <c r="G477" s="132">
        <v>44783</v>
      </c>
      <c r="H477" s="153">
        <v>190.72</v>
      </c>
      <c r="I477" s="154">
        <f t="shared" si="15"/>
        <v>2.4898432847088744E-2</v>
      </c>
      <c r="J477" s="134">
        <v>-1.690721649484539E-2</v>
      </c>
    </row>
    <row r="478" spans="2:10" ht="14.4">
      <c r="B478" s="132">
        <v>44782</v>
      </c>
      <c r="C478" s="153">
        <v>164.85</v>
      </c>
      <c r="D478" s="154">
        <f t="shared" si="14"/>
        <v>-6.2889485864436262E-3</v>
      </c>
      <c r="E478" s="134">
        <v>-2.4671636492722859E-2</v>
      </c>
      <c r="G478" s="132">
        <v>44782</v>
      </c>
      <c r="H478" s="153">
        <v>186.03</v>
      </c>
      <c r="I478" s="154">
        <f t="shared" si="15"/>
        <v>1.183304785232918E-3</v>
      </c>
      <c r="J478" s="134">
        <v>-2.4591023489932917E-2</v>
      </c>
    </row>
    <row r="479" spans="2:10" ht="14.4">
      <c r="B479" s="132">
        <v>44781</v>
      </c>
      <c r="C479" s="153">
        <v>165.89</v>
      </c>
      <c r="D479" s="154">
        <f t="shared" si="14"/>
        <v>5.1370493411871986E-3</v>
      </c>
      <c r="E479" s="134">
        <v>6.3087655444342694E-3</v>
      </c>
      <c r="G479" s="132">
        <v>44781</v>
      </c>
      <c r="H479" s="153">
        <v>185.81</v>
      </c>
      <c r="I479" s="154">
        <f t="shared" si="15"/>
        <v>2.2629320001623754E-3</v>
      </c>
      <c r="J479" s="134">
        <v>-1.1826049561898255E-3</v>
      </c>
    </row>
    <row r="480" spans="2:10" ht="14.4">
      <c r="B480" s="132">
        <v>44778</v>
      </c>
      <c r="C480" s="153">
        <v>165.04</v>
      </c>
      <c r="D480" s="154">
        <f t="shared" si="14"/>
        <v>-8.8074406575022312E-3</v>
      </c>
      <c r="E480" s="134">
        <v>-5.1238772680691769E-3</v>
      </c>
      <c r="G480" s="132">
        <v>44778</v>
      </c>
      <c r="H480" s="153">
        <v>185.39</v>
      </c>
      <c r="I480" s="154">
        <f t="shared" si="15"/>
        <v>9.4843948634796109E-3</v>
      </c>
      <c r="J480" s="134">
        <v>-2.2603734998116742E-3</v>
      </c>
    </row>
    <row r="481" spans="2:10" ht="14.4">
      <c r="B481" s="132">
        <v>44777</v>
      </c>
      <c r="C481" s="153">
        <v>166.5</v>
      </c>
      <c r="D481" s="154">
        <f t="shared" si="14"/>
        <v>-8.4048753221791644E-4</v>
      </c>
      <c r="E481" s="134">
        <v>8.8463402811440606E-3</v>
      </c>
      <c r="G481" s="132">
        <v>44777</v>
      </c>
      <c r="H481" s="153">
        <v>183.64</v>
      </c>
      <c r="I481" s="154">
        <f t="shared" si="15"/>
        <v>4.2018014944796593E-3</v>
      </c>
      <c r="J481" s="134">
        <v>-9.4395598468094422E-3</v>
      </c>
    </row>
    <row r="482" spans="2:10" ht="14.4">
      <c r="B482" s="132">
        <v>44776</v>
      </c>
      <c r="C482" s="153">
        <v>166.64</v>
      </c>
      <c r="D482" s="154">
        <f t="shared" si="14"/>
        <v>2.0369278451127095E-2</v>
      </c>
      <c r="E482" s="134">
        <v>8.4084084084068422E-4</v>
      </c>
      <c r="G482" s="132">
        <v>44776</v>
      </c>
      <c r="H482" s="153">
        <v>182.87</v>
      </c>
      <c r="I482" s="154">
        <f t="shared" si="15"/>
        <v>-3.4936440360415423E-3</v>
      </c>
      <c r="J482" s="134">
        <v>-4.192986277499311E-3</v>
      </c>
    </row>
    <row r="483" spans="2:10" ht="14.4">
      <c r="B483" s="132">
        <v>44775</v>
      </c>
      <c r="C483" s="153">
        <v>163.28</v>
      </c>
      <c r="D483" s="154">
        <f t="shared" si="14"/>
        <v>-3.4846311847285601E-2</v>
      </c>
      <c r="E483" s="134">
        <v>-2.016322611617849E-2</v>
      </c>
      <c r="G483" s="132">
        <v>44775</v>
      </c>
      <c r="H483" s="153">
        <v>183.51</v>
      </c>
      <c r="I483" s="154">
        <f t="shared" si="15"/>
        <v>-6.0012190074612053E-2</v>
      </c>
      <c r="J483" s="134">
        <v>3.4997539235521735E-3</v>
      </c>
    </row>
    <row r="484" spans="2:10" ht="14.4">
      <c r="B484" s="132">
        <v>44774</v>
      </c>
      <c r="C484" s="153">
        <v>169.07</v>
      </c>
      <c r="D484" s="154">
        <f t="shared" si="14"/>
        <v>5.9460840764071453E-2</v>
      </c>
      <c r="E484" s="134">
        <v>3.5460558549730514E-2</v>
      </c>
      <c r="G484" s="132">
        <v>44774</v>
      </c>
      <c r="H484" s="153">
        <v>194.86</v>
      </c>
      <c r="I484" s="154">
        <f t="shared" si="15"/>
        <v>-1.7247508517762074E-2</v>
      </c>
      <c r="J484" s="134">
        <v>6.1849490490981651E-2</v>
      </c>
    </row>
    <row r="485" spans="2:10" ht="14.4">
      <c r="B485" s="132">
        <v>44771</v>
      </c>
      <c r="C485" s="153">
        <v>159.31</v>
      </c>
      <c r="D485" s="154">
        <f t="shared" si="14"/>
        <v>1.3819097676550415E-3</v>
      </c>
      <c r="E485" s="134">
        <v>-5.7727568462766832E-2</v>
      </c>
      <c r="G485" s="132">
        <v>44771</v>
      </c>
      <c r="H485" s="153">
        <v>198.25</v>
      </c>
      <c r="I485" s="154">
        <f t="shared" si="15"/>
        <v>5.3938323875225763E-2</v>
      </c>
      <c r="J485" s="134">
        <v>1.73971056142872E-2</v>
      </c>
    </row>
    <row r="486" spans="2:10" ht="14.4">
      <c r="B486" s="132">
        <v>44770</v>
      </c>
      <c r="C486" s="153">
        <v>159.09</v>
      </c>
      <c r="D486" s="154">
        <f t="shared" si="14"/>
        <v>1.9037315846826379E-2</v>
      </c>
      <c r="E486" s="134">
        <v>-1.3809553700332433E-3</v>
      </c>
      <c r="G486" s="132">
        <v>44770</v>
      </c>
      <c r="H486" s="153">
        <v>187.84</v>
      </c>
      <c r="I486" s="154">
        <f t="shared" si="15"/>
        <v>1.3884272463535388E-2</v>
      </c>
      <c r="J486" s="134">
        <v>-5.2509457755359423E-2</v>
      </c>
    </row>
    <row r="487" spans="2:10" ht="14.4">
      <c r="B487" s="132">
        <v>44769</v>
      </c>
      <c r="C487" s="153">
        <v>156.09</v>
      </c>
      <c r="D487" s="154">
        <f t="shared" si="14"/>
        <v>1.0897087710166162E-3</v>
      </c>
      <c r="E487" s="134">
        <v>-1.8857250612860699E-2</v>
      </c>
      <c r="G487" s="132">
        <v>44769</v>
      </c>
      <c r="H487" s="153">
        <v>185.25</v>
      </c>
      <c r="I487" s="154">
        <f t="shared" si="15"/>
        <v>2.1939321357436679E-2</v>
      </c>
      <c r="J487" s="134">
        <v>-1.3788330494037493E-2</v>
      </c>
    </row>
    <row r="488" spans="2:10" ht="14.4">
      <c r="B488" s="132">
        <v>44768</v>
      </c>
      <c r="C488" s="153">
        <v>155.91999999999999</v>
      </c>
      <c r="D488" s="154">
        <f t="shared" si="14"/>
        <v>-4.6071235828948611E-3</v>
      </c>
      <c r="E488" s="134">
        <v>-1.0891152540202231E-3</v>
      </c>
      <c r="G488" s="132">
        <v>44768</v>
      </c>
      <c r="H488" s="153">
        <v>181.23</v>
      </c>
      <c r="I488" s="154">
        <f t="shared" si="15"/>
        <v>-3.1952429124219059E-3</v>
      </c>
      <c r="J488" s="134">
        <v>-2.1700404858299605E-2</v>
      </c>
    </row>
    <row r="489" spans="2:10" ht="14.4">
      <c r="B489" s="132">
        <v>44767</v>
      </c>
      <c r="C489" s="153">
        <v>156.63999999999999</v>
      </c>
      <c r="D489" s="154">
        <f t="shared" si="14"/>
        <v>-9.6570000801612446E-3</v>
      </c>
      <c r="E489" s="134">
        <v>4.6177526936890256E-3</v>
      </c>
      <c r="G489" s="132">
        <v>44767</v>
      </c>
      <c r="H489" s="153">
        <v>181.81</v>
      </c>
      <c r="I489" s="154">
        <f t="shared" si="15"/>
        <v>1.7701541475441417E-2</v>
      </c>
      <c r="J489" s="134">
        <v>3.200353142415846E-3</v>
      </c>
    </row>
    <row r="490" spans="2:10" ht="14.4">
      <c r="B490" s="132">
        <v>44764</v>
      </c>
      <c r="C490" s="153">
        <v>158.16</v>
      </c>
      <c r="D490" s="154">
        <f t="shared" si="14"/>
        <v>-2.0340532922826757E-2</v>
      </c>
      <c r="E490" s="134">
        <v>9.7037793667007488E-3</v>
      </c>
      <c r="G490" s="132">
        <v>44764</v>
      </c>
      <c r="H490" s="153">
        <v>178.62</v>
      </c>
      <c r="I490" s="154">
        <f t="shared" si="15"/>
        <v>-1.3181136865040018E-2</v>
      </c>
      <c r="J490" s="134">
        <v>-1.7545789560530212E-2</v>
      </c>
    </row>
    <row r="491" spans="2:10" ht="14.4">
      <c r="B491" s="132">
        <v>44763</v>
      </c>
      <c r="C491" s="153">
        <v>161.41</v>
      </c>
      <c r="D491" s="154">
        <f t="shared" si="14"/>
        <v>1.8950503002921767E-2</v>
      </c>
      <c r="E491" s="134">
        <v>2.0548811330298511E-2</v>
      </c>
      <c r="G491" s="132">
        <v>44763</v>
      </c>
      <c r="H491" s="153">
        <v>180.99</v>
      </c>
      <c r="I491" s="154">
        <f t="shared" si="15"/>
        <v>5.6516107876686452E-3</v>
      </c>
      <c r="J491" s="134">
        <v>1.326839099764876E-2</v>
      </c>
    </row>
    <row r="492" spans="2:10" ht="14.4">
      <c r="B492" s="132">
        <v>44762</v>
      </c>
      <c r="C492" s="153">
        <v>158.38</v>
      </c>
      <c r="D492" s="154">
        <f t="shared" si="14"/>
        <v>1.4308215228837485E-2</v>
      </c>
      <c r="E492" s="134">
        <v>-1.8772071123226541E-2</v>
      </c>
      <c r="G492" s="132">
        <v>44762</v>
      </c>
      <c r="H492" s="153">
        <v>179.97</v>
      </c>
      <c r="I492" s="154">
        <f t="shared" si="15"/>
        <v>2.6706742630613275E-3</v>
      </c>
      <c r="J492" s="134">
        <v>-5.6356704790320178E-3</v>
      </c>
    </row>
    <row r="493" spans="2:10" ht="14.4">
      <c r="B493" s="132">
        <v>44761</v>
      </c>
      <c r="C493" s="153">
        <v>156.13</v>
      </c>
      <c r="D493" s="154">
        <f t="shared" si="14"/>
        <v>5.5370403569066397E-2</v>
      </c>
      <c r="E493" s="134">
        <v>-1.4206339184240413E-2</v>
      </c>
      <c r="G493" s="132">
        <v>44761</v>
      </c>
      <c r="H493" s="153">
        <v>179.49</v>
      </c>
      <c r="I493" s="154">
        <f t="shared" si="15"/>
        <v>3.39995352318136E-2</v>
      </c>
      <c r="J493" s="134">
        <v>-2.6671111851974683E-3</v>
      </c>
    </row>
    <row r="494" spans="2:10" ht="14.4">
      <c r="B494" s="132">
        <v>44760</v>
      </c>
      <c r="C494" s="153">
        <v>147.72</v>
      </c>
      <c r="D494" s="154">
        <f t="shared" si="14"/>
        <v>-1.3538211622927103E-4</v>
      </c>
      <c r="E494" s="134">
        <v>-5.3865368603087105E-2</v>
      </c>
      <c r="G494" s="132">
        <v>44760</v>
      </c>
      <c r="H494" s="153">
        <v>173.49</v>
      </c>
      <c r="I494" s="154">
        <f t="shared" si="15"/>
        <v>6.3424339774236914E-4</v>
      </c>
      <c r="J494" s="134">
        <v>-3.3428046130703604E-2</v>
      </c>
    </row>
    <row r="495" spans="2:10" ht="14.4">
      <c r="B495" s="132">
        <v>44757</v>
      </c>
      <c r="C495" s="153">
        <v>147.74</v>
      </c>
      <c r="D495" s="154">
        <f t="shared" si="14"/>
        <v>4.0014974211099738E-3</v>
      </c>
      <c r="E495" s="134">
        <v>1.353912808015334E-4</v>
      </c>
      <c r="G495" s="132">
        <v>44757</v>
      </c>
      <c r="H495" s="153">
        <v>173.38</v>
      </c>
      <c r="I495" s="154">
        <f t="shared" si="15"/>
        <v>2.0040283865099141E-2</v>
      </c>
      <c r="J495" s="134">
        <v>-6.3404230791408445E-4</v>
      </c>
    </row>
    <row r="496" spans="2:10" ht="14.4">
      <c r="B496" s="132">
        <v>44756</v>
      </c>
      <c r="C496" s="153">
        <v>147.15</v>
      </c>
      <c r="D496" s="154">
        <f t="shared" si="14"/>
        <v>2.1986457621297036E-2</v>
      </c>
      <c r="E496" s="134">
        <v>-3.9935020982807545E-3</v>
      </c>
      <c r="G496" s="132">
        <v>44756</v>
      </c>
      <c r="H496" s="153">
        <v>169.94</v>
      </c>
      <c r="I496" s="154">
        <f t="shared" si="15"/>
        <v>-2.2862459964303184E-2</v>
      </c>
      <c r="J496" s="134">
        <v>-1.9840812089052973E-2</v>
      </c>
    </row>
    <row r="497" spans="2:10" ht="14.4">
      <c r="B497" s="132">
        <v>44755</v>
      </c>
      <c r="C497" s="153">
        <v>143.94999999999999</v>
      </c>
      <c r="D497" s="154">
        <f t="shared" si="14"/>
        <v>-2.1986457621296977E-2</v>
      </c>
      <c r="E497" s="134">
        <v>-2.1746517159361267E-2</v>
      </c>
      <c r="G497" s="132">
        <v>44755</v>
      </c>
      <c r="H497" s="153">
        <v>173.87</v>
      </c>
      <c r="I497" s="154">
        <f t="shared" si="15"/>
        <v>-3.5595398704402264E-3</v>
      </c>
      <c r="J497" s="134">
        <v>2.3125809109097339E-2</v>
      </c>
    </row>
    <row r="498" spans="2:10" ht="14.4">
      <c r="B498" s="132">
        <v>44754</v>
      </c>
      <c r="C498" s="153">
        <v>147.15</v>
      </c>
      <c r="D498" s="154">
        <f t="shared" si="14"/>
        <v>7.154454421618367E-2</v>
      </c>
      <c r="E498" s="134">
        <v>2.2229940951719485E-2</v>
      </c>
      <c r="G498" s="132">
        <v>44754</v>
      </c>
      <c r="H498" s="153">
        <v>174.49</v>
      </c>
      <c r="I498" s="154">
        <f t="shared" si="15"/>
        <v>-3.0328196975464936E-3</v>
      </c>
      <c r="J498" s="134">
        <v>3.565882555932598E-3</v>
      </c>
    </row>
    <row r="499" spans="2:10" ht="14.4">
      <c r="B499" s="132">
        <v>44753</v>
      </c>
      <c r="C499" s="153">
        <v>136.99</v>
      </c>
      <c r="D499" s="154">
        <f t="shared" si="14"/>
        <v>-1.5069473027221236E-2</v>
      </c>
      <c r="E499" s="134">
        <v>-6.904519198097181E-2</v>
      </c>
      <c r="G499" s="132">
        <v>44753</v>
      </c>
      <c r="H499" s="153">
        <v>175.02</v>
      </c>
      <c r="I499" s="154">
        <f t="shared" si="15"/>
        <v>-2.3044055958980975E-2</v>
      </c>
      <c r="J499" s="134">
        <v>3.0374233480428003E-3</v>
      </c>
    </row>
    <row r="500" spans="2:10" ht="14.4">
      <c r="B500" s="132">
        <v>44750</v>
      </c>
      <c r="C500" s="153">
        <v>139.07</v>
      </c>
      <c r="D500" s="154">
        <f t="shared" si="14"/>
        <v>-6.4507104420350493E-3</v>
      </c>
      <c r="E500" s="134">
        <v>1.5183590043068795E-2</v>
      </c>
      <c r="G500" s="132">
        <v>44750</v>
      </c>
      <c r="H500" s="153">
        <v>179.1</v>
      </c>
      <c r="I500" s="154">
        <f t="shared" si="15"/>
        <v>-6.5668887557814781E-3</v>
      </c>
      <c r="J500" s="134">
        <v>2.331162152896793E-2</v>
      </c>
    </row>
    <row r="501" spans="2:10" ht="14.4">
      <c r="B501" s="132">
        <v>44749</v>
      </c>
      <c r="C501" s="153">
        <v>139.97</v>
      </c>
      <c r="D501" s="154">
        <f t="shared" si="14"/>
        <v>2.649641034980281E-2</v>
      </c>
      <c r="E501" s="134">
        <v>6.4715610843459892E-3</v>
      </c>
      <c r="G501" s="132">
        <v>44749</v>
      </c>
      <c r="H501" s="153">
        <v>180.28</v>
      </c>
      <c r="I501" s="154">
        <f t="shared" si="15"/>
        <v>4.5216017667439393E-2</v>
      </c>
      <c r="J501" s="134">
        <v>6.58849804578443E-3</v>
      </c>
    </row>
    <row r="502" spans="2:10" ht="14.4">
      <c r="B502" s="132">
        <v>44748</v>
      </c>
      <c r="C502" s="153">
        <v>136.31</v>
      </c>
      <c r="D502" s="154">
        <f t="shared" si="14"/>
        <v>-1.0145702151857394E-2</v>
      </c>
      <c r="E502" s="134">
        <v>-2.6148460384368022E-2</v>
      </c>
      <c r="G502" s="132">
        <v>44748</v>
      </c>
      <c r="H502" s="153">
        <v>172.31</v>
      </c>
      <c r="I502" s="154">
        <f t="shared" si="15"/>
        <v>-8.3798565905624251E-3</v>
      </c>
      <c r="J502" s="134">
        <v>-4.420900820945195E-2</v>
      </c>
    </row>
    <row r="503" spans="2:10" ht="14.4">
      <c r="B503" s="132">
        <v>44747</v>
      </c>
      <c r="C503" s="153">
        <v>137.69999999999999</v>
      </c>
      <c r="D503" s="154">
        <f t="shared" si="14"/>
        <v>-1.5421506172616253E-2</v>
      </c>
      <c r="E503" s="134">
        <v>1.0197344288753518E-2</v>
      </c>
      <c r="G503" s="132">
        <v>44747</v>
      </c>
      <c r="H503" s="153">
        <v>173.76</v>
      </c>
      <c r="I503" s="154">
        <f t="shared" si="15"/>
        <v>-2.5736401301108349E-2</v>
      </c>
      <c r="J503" s="134">
        <v>8.4150658696535707E-3</v>
      </c>
    </row>
    <row r="504" spans="2:10" ht="14.4">
      <c r="B504" s="132">
        <v>44743</v>
      </c>
      <c r="C504" s="153">
        <v>139.84</v>
      </c>
      <c r="D504" s="154">
        <f t="shared" si="14"/>
        <v>2.256387309988991E-2</v>
      </c>
      <c r="E504" s="134">
        <v>1.5541031227305879E-2</v>
      </c>
      <c r="G504" s="132">
        <v>44743</v>
      </c>
      <c r="H504" s="153">
        <v>178.29</v>
      </c>
      <c r="I504" s="154">
        <f t="shared" si="15"/>
        <v>-2.6326860185717608E-3</v>
      </c>
      <c r="J504" s="134">
        <v>2.6070441988950366E-2</v>
      </c>
    </row>
    <row r="505" spans="2:10" ht="14.4">
      <c r="B505" s="132">
        <v>44742</v>
      </c>
      <c r="C505" s="153">
        <v>136.72</v>
      </c>
      <c r="D505" s="154">
        <f t="shared" si="14"/>
        <v>-1.2574210809635368E-2</v>
      </c>
      <c r="E505" s="134">
        <v>-2.231121281464532E-2</v>
      </c>
      <c r="G505" s="132">
        <v>44742</v>
      </c>
      <c r="H505" s="153">
        <v>178.76</v>
      </c>
      <c r="I505" s="154">
        <f t="shared" si="15"/>
        <v>-2.6061545663720449E-2</v>
      </c>
      <c r="J505" s="134">
        <v>2.6361545796174113E-3</v>
      </c>
    </row>
    <row r="506" spans="2:10" ht="14.4">
      <c r="B506" s="132">
        <v>44741</v>
      </c>
      <c r="C506" s="153">
        <v>138.44999999999999</v>
      </c>
      <c r="D506" s="154">
        <f t="shared" si="14"/>
        <v>-1.8040777038150217E-3</v>
      </c>
      <c r="E506" s="134">
        <v>1.2653598595669946E-2</v>
      </c>
      <c r="G506" s="132">
        <v>44741</v>
      </c>
      <c r="H506" s="153">
        <v>183.48</v>
      </c>
      <c r="I506" s="154">
        <f t="shared" si="15"/>
        <v>-2.1353124470569057E-2</v>
      </c>
      <c r="J506" s="134">
        <v>2.6404117252181614E-2</v>
      </c>
    </row>
    <row r="507" spans="2:10" ht="14.4">
      <c r="B507" s="132">
        <v>44740</v>
      </c>
      <c r="C507" s="153">
        <v>138.69999999999999</v>
      </c>
      <c r="D507" s="154">
        <f t="shared" si="14"/>
        <v>-1.4418571144592045E-4</v>
      </c>
      <c r="E507" s="134">
        <v>1.8057060310581186E-3</v>
      </c>
      <c r="G507" s="132">
        <v>44740</v>
      </c>
      <c r="H507" s="153">
        <v>187.44</v>
      </c>
      <c r="I507" s="154">
        <f t="shared" si="15"/>
        <v>-7.9993604777608702E-4</v>
      </c>
      <c r="J507" s="134">
        <v>2.1582733812949728E-2</v>
      </c>
    </row>
    <row r="508" spans="2:10" ht="14.4">
      <c r="B508" s="132">
        <v>44739</v>
      </c>
      <c r="C508" s="153">
        <v>138.72</v>
      </c>
      <c r="D508" s="154">
        <f t="shared" si="14"/>
        <v>-2.0054195713515837E-2</v>
      </c>
      <c r="E508" s="134">
        <v>1.4419610670524108E-4</v>
      </c>
      <c r="G508" s="132">
        <v>44739</v>
      </c>
      <c r="H508" s="153">
        <v>187.59</v>
      </c>
      <c r="I508" s="154">
        <f t="shared" si="15"/>
        <v>1.1257758008729163E-2</v>
      </c>
      <c r="J508" s="134">
        <v>8.0025608194622677E-4</v>
      </c>
    </row>
    <row r="509" spans="2:10" ht="14.4">
      <c r="B509" s="132">
        <v>44736</v>
      </c>
      <c r="C509" s="153">
        <v>141.53</v>
      </c>
      <c r="D509" s="154">
        <f t="shared" si="14"/>
        <v>5.4895814456853022E-2</v>
      </c>
      <c r="E509" s="134">
        <v>2.0256632064590496E-2</v>
      </c>
      <c r="G509" s="132">
        <v>44736</v>
      </c>
      <c r="H509" s="153">
        <v>185.49</v>
      </c>
      <c r="I509" s="154">
        <f t="shared" si="15"/>
        <v>3.7460443293511364E-2</v>
      </c>
      <c r="J509" s="134">
        <v>-1.1194626579241973E-2</v>
      </c>
    </row>
    <row r="510" spans="2:10" ht="14.4">
      <c r="B510" s="132">
        <v>44735</v>
      </c>
      <c r="C510" s="153">
        <v>133.97</v>
      </c>
      <c r="D510" s="154">
        <f t="shared" si="14"/>
        <v>-2.3532233305825094E-2</v>
      </c>
      <c r="E510" s="134">
        <v>-5.3416236840245879E-2</v>
      </c>
      <c r="G510" s="132">
        <v>44735</v>
      </c>
      <c r="H510" s="153">
        <v>178.67</v>
      </c>
      <c r="I510" s="154">
        <f t="shared" si="15"/>
        <v>-4.9996769480253056E-2</v>
      </c>
      <c r="J510" s="134">
        <v>-3.6767480726723978E-2</v>
      </c>
    </row>
    <row r="511" spans="2:10" ht="14.4">
      <c r="B511" s="132">
        <v>44734</v>
      </c>
      <c r="C511" s="153">
        <v>137.16</v>
      </c>
      <c r="D511" s="154">
        <f t="shared" si="14"/>
        <v>2.9936862926290488E-3</v>
      </c>
      <c r="E511" s="134">
        <v>2.3811301037545807E-2</v>
      </c>
      <c r="G511" s="132">
        <v>44734</v>
      </c>
      <c r="H511" s="153">
        <v>187.83</v>
      </c>
      <c r="I511" s="154">
        <f t="shared" si="15"/>
        <v>-4.446333633681001E-2</v>
      </c>
      <c r="J511" s="134">
        <v>5.1267700229473467E-2</v>
      </c>
    </row>
    <row r="512" spans="2:10" ht="14.4">
      <c r="B512" s="132">
        <v>44733</v>
      </c>
      <c r="C512" s="153">
        <v>136.75</v>
      </c>
      <c r="D512" s="154">
        <f t="shared" si="14"/>
        <v>-3.6556388635962167E-4</v>
      </c>
      <c r="E512" s="134">
        <v>-2.9892096821230174E-3</v>
      </c>
      <c r="G512" s="132">
        <v>44733</v>
      </c>
      <c r="H512" s="153">
        <v>196.37</v>
      </c>
      <c r="I512" s="154">
        <f t="shared" si="15"/>
        <v>1.9177472641682687E-2</v>
      </c>
      <c r="J512" s="134">
        <v>4.5466645370813907E-2</v>
      </c>
    </row>
    <row r="513" spans="2:10" ht="14.4">
      <c r="B513" s="132">
        <v>44729</v>
      </c>
      <c r="C513" s="153">
        <v>136.80000000000001</v>
      </c>
      <c r="D513" s="154">
        <f t="shared" si="14"/>
        <v>2.5467766745911519E-2</v>
      </c>
      <c r="E513" s="134">
        <v>3.6563071298001404E-4</v>
      </c>
      <c r="G513" s="132">
        <v>44729</v>
      </c>
      <c r="H513" s="153">
        <v>192.64</v>
      </c>
      <c r="I513" s="154">
        <f t="shared" si="15"/>
        <v>-1.1098893068048916E-2</v>
      </c>
      <c r="J513" s="134">
        <v>-1.8994754799613101E-2</v>
      </c>
    </row>
    <row r="514" spans="2:10" ht="14.4">
      <c r="B514" s="132">
        <v>44728</v>
      </c>
      <c r="C514" s="153">
        <v>133.36000000000001</v>
      </c>
      <c r="D514" s="154">
        <f t="shared" si="14"/>
        <v>-2.6958231093592031E-3</v>
      </c>
      <c r="E514" s="134">
        <v>-2.5146198830409361E-2</v>
      </c>
      <c r="G514" s="132">
        <v>44728</v>
      </c>
      <c r="H514" s="153">
        <v>194.79</v>
      </c>
      <c r="I514" s="154">
        <f t="shared" si="15"/>
        <v>-5.5954113601076029E-2</v>
      </c>
      <c r="J514" s="134">
        <v>1.1160714285714413E-2</v>
      </c>
    </row>
    <row r="515" spans="2:10" ht="14.4">
      <c r="B515" s="132">
        <v>44727</v>
      </c>
      <c r="C515" s="153">
        <v>133.72</v>
      </c>
      <c r="D515" s="154">
        <f t="shared" si="14"/>
        <v>9.0416400641520928E-2</v>
      </c>
      <c r="E515" s="134">
        <v>2.6994601079783909E-3</v>
      </c>
      <c r="G515" s="132">
        <v>44727</v>
      </c>
      <c r="H515" s="153">
        <v>206</v>
      </c>
      <c r="I515" s="154">
        <f t="shared" si="15"/>
        <v>-3.3439174341634366E-3</v>
      </c>
      <c r="J515" s="134">
        <v>5.7549155500795868E-2</v>
      </c>
    </row>
    <row r="516" spans="2:10" ht="14.4">
      <c r="B516" s="132">
        <v>44726</v>
      </c>
      <c r="C516" s="153">
        <v>122.16</v>
      </c>
      <c r="D516" s="154">
        <f t="shared" si="14"/>
        <v>5.2949095241898995E-2</v>
      </c>
      <c r="E516" s="134">
        <v>-8.6449297038588058E-2</v>
      </c>
      <c r="G516" s="132">
        <v>44726</v>
      </c>
      <c r="H516" s="153">
        <v>206.69</v>
      </c>
      <c r="I516" s="154">
        <f t="shared" si="15"/>
        <v>-9.1882879980290121E-4</v>
      </c>
      <c r="J516" s="134">
        <v>3.3495145631068368E-3</v>
      </c>
    </row>
    <row r="517" spans="2:10" ht="14.4">
      <c r="B517" s="132">
        <v>44725</v>
      </c>
      <c r="C517" s="153">
        <v>115.86</v>
      </c>
      <c r="D517" s="154">
        <f t="shared" ref="D517:D580" si="16">LN(C517/C518)</f>
        <v>-9.1804520790113225E-2</v>
      </c>
      <c r="E517" s="134">
        <v>-5.1571709233791729E-2</v>
      </c>
      <c r="G517" s="132">
        <v>44725</v>
      </c>
      <c r="H517" s="153">
        <v>206.88</v>
      </c>
      <c r="I517" s="154">
        <f t="shared" ref="I517:I580" si="17">LN(H517/H518)</f>
        <v>-3.9335972142215847E-2</v>
      </c>
      <c r="J517" s="134">
        <v>9.192510523006181E-4</v>
      </c>
    </row>
    <row r="518" spans="2:10" ht="14.4">
      <c r="B518" s="132">
        <v>44722</v>
      </c>
      <c r="C518" s="153">
        <v>127</v>
      </c>
      <c r="D518" s="154">
        <f t="shared" si="16"/>
        <v>-5.1635755426113893E-2</v>
      </c>
      <c r="E518" s="134">
        <v>9.6150526497496891E-2</v>
      </c>
      <c r="G518" s="132">
        <v>44722</v>
      </c>
      <c r="H518" s="153">
        <v>215.18</v>
      </c>
      <c r="I518" s="154">
        <f t="shared" si="17"/>
        <v>-3.8696864156415628E-2</v>
      </c>
      <c r="J518" s="134">
        <v>4.0119876256767162E-2</v>
      </c>
    </row>
    <row r="519" spans="2:10" ht="14.4">
      <c r="B519" s="132">
        <v>44721</v>
      </c>
      <c r="C519" s="153">
        <v>133.72999999999999</v>
      </c>
      <c r="D519" s="154">
        <f t="shared" si="16"/>
        <v>-4.3173225069398191E-2</v>
      </c>
      <c r="E519" s="134">
        <v>5.2992125984251848E-2</v>
      </c>
      <c r="G519" s="132">
        <v>44721</v>
      </c>
      <c r="H519" s="153">
        <v>223.67</v>
      </c>
      <c r="I519" s="154">
        <f t="shared" si="17"/>
        <v>-2.7037614092476635E-2</v>
      </c>
      <c r="J519" s="134">
        <v>3.945533971558679E-2</v>
      </c>
    </row>
    <row r="520" spans="2:10" ht="14.4">
      <c r="B520" s="132">
        <v>44720</v>
      </c>
      <c r="C520" s="153">
        <v>139.63</v>
      </c>
      <c r="D520" s="154">
        <f t="shared" si="16"/>
        <v>-8.4864121368838242E-3</v>
      </c>
      <c r="E520" s="134">
        <v>4.4118746728482705E-2</v>
      </c>
      <c r="G520" s="132">
        <v>44720</v>
      </c>
      <c r="H520" s="153">
        <v>229.8</v>
      </c>
      <c r="I520" s="154">
        <f t="shared" si="17"/>
        <v>1.1818916303142605E-2</v>
      </c>
      <c r="J520" s="134">
        <v>2.7406446997809475E-2</v>
      </c>
    </row>
    <row r="521" spans="2:10" ht="14.4">
      <c r="B521" s="132">
        <v>44719</v>
      </c>
      <c r="C521" s="153">
        <v>140.82</v>
      </c>
      <c r="D521" s="154">
        <f t="shared" si="16"/>
        <v>1.1283416147748783E-2</v>
      </c>
      <c r="E521" s="134">
        <v>8.5225238129340575E-3</v>
      </c>
      <c r="G521" s="132">
        <v>44719</v>
      </c>
      <c r="H521" s="153">
        <v>227.1</v>
      </c>
      <c r="I521" s="154">
        <f t="shared" si="17"/>
        <v>1.5397548672887014E-2</v>
      </c>
      <c r="J521" s="134">
        <v>-1.1749347258485754E-2</v>
      </c>
    </row>
    <row r="522" spans="2:10" ht="14.4">
      <c r="B522" s="132">
        <v>44718</v>
      </c>
      <c r="C522" s="153">
        <v>139.24</v>
      </c>
      <c r="D522" s="154">
        <f t="shared" si="16"/>
        <v>-7.1815864155130513E-5</v>
      </c>
      <c r="E522" s="134">
        <v>-1.1219997159494288E-2</v>
      </c>
      <c r="G522" s="132">
        <v>44718</v>
      </c>
      <c r="H522" s="153">
        <v>223.63</v>
      </c>
      <c r="I522" s="154">
        <f t="shared" si="17"/>
        <v>3.2696600468025703E-3</v>
      </c>
      <c r="J522" s="134">
        <v>-1.5279612505504137E-2</v>
      </c>
    </row>
    <row r="523" spans="2:10" ht="14.4">
      <c r="B523" s="132">
        <v>44715</v>
      </c>
      <c r="C523" s="153">
        <v>139.25</v>
      </c>
      <c r="D523" s="154">
        <f t="shared" si="16"/>
        <v>-8.9366099664070792E-3</v>
      </c>
      <c r="E523" s="134">
        <v>7.1818442975990493E-5</v>
      </c>
      <c r="G523" s="132">
        <v>44715</v>
      </c>
      <c r="H523" s="153">
        <v>222.9</v>
      </c>
      <c r="I523" s="154">
        <f t="shared" si="17"/>
        <v>1.3095694039461637E-2</v>
      </c>
      <c r="J523" s="134">
        <v>-3.2643205294459188E-3</v>
      </c>
    </row>
    <row r="524" spans="2:10" ht="14.4">
      <c r="B524" s="132">
        <v>44714</v>
      </c>
      <c r="C524" s="153">
        <v>140.5</v>
      </c>
      <c r="D524" s="154">
        <f t="shared" si="16"/>
        <v>7.2685496807178868E-2</v>
      </c>
      <c r="E524" s="134">
        <v>8.9766606822261341E-3</v>
      </c>
      <c r="G524" s="132">
        <v>44714</v>
      </c>
      <c r="H524" s="153">
        <v>220</v>
      </c>
      <c r="I524" s="154">
        <f t="shared" si="17"/>
        <v>1.1106908522250535E-2</v>
      </c>
      <c r="J524" s="134">
        <v>-1.3010318528488107E-2</v>
      </c>
    </row>
    <row r="525" spans="2:10" ht="14.4">
      <c r="B525" s="132">
        <v>44713</v>
      </c>
      <c r="C525" s="153">
        <v>130.65</v>
      </c>
      <c r="D525" s="154">
        <f t="shared" si="16"/>
        <v>-5.7241140838886293E-3</v>
      </c>
      <c r="E525" s="134">
        <v>-7.0106761565836284E-2</v>
      </c>
      <c r="G525" s="132">
        <v>44713</v>
      </c>
      <c r="H525" s="153">
        <v>217.57</v>
      </c>
      <c r="I525" s="154">
        <f t="shared" si="17"/>
        <v>7.9369158286244964E-3</v>
      </c>
      <c r="J525" s="134">
        <v>-1.104545454545458E-2</v>
      </c>
    </row>
    <row r="526" spans="2:10" ht="14.4">
      <c r="B526" s="132">
        <v>44712</v>
      </c>
      <c r="C526" s="153">
        <v>131.4</v>
      </c>
      <c r="D526" s="154">
        <f t="shared" si="16"/>
        <v>-6.2967245182212351E-3</v>
      </c>
      <c r="E526" s="134">
        <v>5.7405281285878296E-3</v>
      </c>
      <c r="G526" s="132">
        <v>44712</v>
      </c>
      <c r="H526" s="153">
        <v>215.85</v>
      </c>
      <c r="I526" s="154">
        <f t="shared" si="17"/>
        <v>-5.9585848022195359E-3</v>
      </c>
      <c r="J526" s="134">
        <v>-7.9055016776209408E-3</v>
      </c>
    </row>
    <row r="527" spans="2:10" ht="14.4">
      <c r="B527" s="132">
        <v>44708</v>
      </c>
      <c r="C527" s="153">
        <v>132.22999999999999</v>
      </c>
      <c r="D527" s="154">
        <f t="shared" si="16"/>
        <v>3.4624169514045892E-2</v>
      </c>
      <c r="E527" s="134">
        <v>6.3165905631656916E-3</v>
      </c>
      <c r="G527" s="132">
        <v>44708</v>
      </c>
      <c r="H527" s="153">
        <v>217.14</v>
      </c>
      <c r="I527" s="154">
        <f t="shared" si="17"/>
        <v>1.9297090553196856E-2</v>
      </c>
      <c r="J527" s="134">
        <v>5.9763724808894469E-3</v>
      </c>
    </row>
    <row r="528" spans="2:10" ht="14.4">
      <c r="B528" s="132">
        <v>44707</v>
      </c>
      <c r="C528" s="153">
        <v>127.73</v>
      </c>
      <c r="D528" s="154">
        <f t="shared" si="16"/>
        <v>4.5405933938336661E-2</v>
      </c>
      <c r="E528" s="134">
        <v>-3.4031611585872978E-2</v>
      </c>
      <c r="G528" s="132">
        <v>44707</v>
      </c>
      <c r="H528" s="153">
        <v>212.99</v>
      </c>
      <c r="I528" s="154">
        <f t="shared" si="17"/>
        <v>1.7428809631254091E-2</v>
      </c>
      <c r="J528" s="134">
        <v>-1.9112093580178624E-2</v>
      </c>
    </row>
    <row r="529" spans="2:10" ht="14.4">
      <c r="B529" s="132">
        <v>44706</v>
      </c>
      <c r="C529" s="153">
        <v>122.06</v>
      </c>
      <c r="D529" s="154">
        <f t="shared" si="16"/>
        <v>2.2033526157847216E-2</v>
      </c>
      <c r="E529" s="134">
        <v>-4.4390511234635555E-2</v>
      </c>
      <c r="G529" s="132">
        <v>44706</v>
      </c>
      <c r="H529" s="153">
        <v>209.31</v>
      </c>
      <c r="I529" s="154">
        <f t="shared" si="17"/>
        <v>1.7640711942821782E-2</v>
      </c>
      <c r="J529" s="134">
        <v>-1.7277806469787382E-2</v>
      </c>
    </row>
    <row r="530" spans="2:10" ht="14.4">
      <c r="B530" s="132">
        <v>44705</v>
      </c>
      <c r="C530" s="153">
        <v>119.4</v>
      </c>
      <c r="D530" s="154">
        <f t="shared" si="16"/>
        <v>-3.8366721496278372E-2</v>
      </c>
      <c r="E530" s="134">
        <v>-2.1792561035556268E-2</v>
      </c>
      <c r="G530" s="132">
        <v>44705</v>
      </c>
      <c r="H530" s="153">
        <v>205.65</v>
      </c>
      <c r="I530" s="154">
        <f t="shared" si="17"/>
        <v>7.3206769108483966E-3</v>
      </c>
      <c r="J530" s="134">
        <v>-1.7486025512397863E-2</v>
      </c>
    </row>
    <row r="531" spans="2:10" ht="14.4">
      <c r="B531" s="132">
        <v>44704</v>
      </c>
      <c r="C531" s="153">
        <v>124.07</v>
      </c>
      <c r="D531" s="154">
        <f t="shared" si="16"/>
        <v>2.7537794351294314E-2</v>
      </c>
      <c r="E531" s="134">
        <v>3.911222780569501E-2</v>
      </c>
      <c r="G531" s="132">
        <v>44704</v>
      </c>
      <c r="H531" s="153">
        <v>204.15</v>
      </c>
      <c r="I531" s="154">
        <f t="shared" si="17"/>
        <v>3.1497491453890122E-2</v>
      </c>
      <c r="J531" s="134">
        <v>-7.2939460247993804E-3</v>
      </c>
    </row>
    <row r="532" spans="2:10" ht="14.4">
      <c r="B532" s="132">
        <v>44701</v>
      </c>
      <c r="C532" s="153">
        <v>120.7</v>
      </c>
      <c r="D532" s="154">
        <f t="shared" si="16"/>
        <v>-5.1980713404776883E-2</v>
      </c>
      <c r="E532" s="134">
        <v>-2.7162085919239076E-2</v>
      </c>
      <c r="G532" s="132">
        <v>44701</v>
      </c>
      <c r="H532" s="153">
        <v>197.82</v>
      </c>
      <c r="I532" s="154">
        <f t="shared" si="17"/>
        <v>-4.4201174016143818E-2</v>
      </c>
      <c r="J532" s="134">
        <v>-3.1006612784717169E-2</v>
      </c>
    </row>
    <row r="533" spans="2:10" ht="14.4">
      <c r="B533" s="132">
        <v>44700</v>
      </c>
      <c r="C533" s="153">
        <v>127.14</v>
      </c>
      <c r="D533" s="154">
        <f t="shared" si="16"/>
        <v>1.2823733083485656E-2</v>
      </c>
      <c r="E533" s="134">
        <v>5.3355426677713425E-2</v>
      </c>
      <c r="G533" s="132">
        <v>44700</v>
      </c>
      <c r="H533" s="153">
        <v>206.76</v>
      </c>
      <c r="I533" s="154">
        <f t="shared" si="17"/>
        <v>-5.6908762219856019E-3</v>
      </c>
      <c r="J533" s="134">
        <v>4.519259933272668E-2</v>
      </c>
    </row>
    <row r="534" spans="2:10" ht="14.4">
      <c r="B534" s="132">
        <v>44699</v>
      </c>
      <c r="C534" s="153">
        <v>125.52</v>
      </c>
      <c r="D534" s="154">
        <f t="shared" si="16"/>
        <v>-5.0715530318364219E-2</v>
      </c>
      <c r="E534" s="134">
        <v>-1.2741859367626285E-2</v>
      </c>
      <c r="G534" s="132">
        <v>44699</v>
      </c>
      <c r="H534" s="153">
        <v>207.94</v>
      </c>
      <c r="I534" s="154">
        <f t="shared" si="17"/>
        <v>-2.4465035128004187E-2</v>
      </c>
      <c r="J534" s="134">
        <v>5.7071000193460453E-3</v>
      </c>
    </row>
    <row r="535" spans="2:10" ht="14.4">
      <c r="B535" s="132">
        <v>44698</v>
      </c>
      <c r="C535" s="153">
        <v>132.05000000000001</v>
      </c>
      <c r="D535" s="154">
        <f t="shared" si="16"/>
        <v>6.2495928605331368E-2</v>
      </c>
      <c r="E535" s="134">
        <v>5.2023581899299121E-2</v>
      </c>
      <c r="G535" s="132">
        <v>44698</v>
      </c>
      <c r="H535" s="153">
        <v>213.09</v>
      </c>
      <c r="I535" s="154">
        <f t="shared" si="17"/>
        <v>2.8078365005437086E-2</v>
      </c>
      <c r="J535" s="134">
        <v>2.4766759642204539E-2</v>
      </c>
    </row>
    <row r="536" spans="2:10" ht="14.4">
      <c r="B536" s="132">
        <v>44697</v>
      </c>
      <c r="C536" s="153">
        <v>124.05</v>
      </c>
      <c r="D536" s="154">
        <f t="shared" si="16"/>
        <v>-2.5075940768211766E-2</v>
      </c>
      <c r="E536" s="134">
        <v>-6.0583112457402555E-2</v>
      </c>
      <c r="G536" s="132">
        <v>44697</v>
      </c>
      <c r="H536" s="153">
        <v>207.19</v>
      </c>
      <c r="I536" s="154">
        <f t="shared" si="17"/>
        <v>1.3899912751054462E-2</v>
      </c>
      <c r="J536" s="134">
        <v>-2.7687831432728016E-2</v>
      </c>
    </row>
    <row r="537" spans="2:10" ht="14.4">
      <c r="B537" s="132">
        <v>44694</v>
      </c>
      <c r="C537" s="153">
        <v>127.2</v>
      </c>
      <c r="D537" s="154">
        <f t="shared" si="16"/>
        <v>3.2438731422957758E-2</v>
      </c>
      <c r="E537" s="134">
        <v>2.5392986698911768E-2</v>
      </c>
      <c r="G537" s="132">
        <v>44694</v>
      </c>
      <c r="H537" s="153">
        <v>204.33</v>
      </c>
      <c r="I537" s="154">
        <f t="shared" si="17"/>
        <v>6.3825825471868075E-3</v>
      </c>
      <c r="J537" s="134">
        <v>-1.3803755007480989E-2</v>
      </c>
    </row>
    <row r="538" spans="2:10" ht="14.4">
      <c r="B538" s="132">
        <v>44693</v>
      </c>
      <c r="C538" s="153">
        <v>123.14</v>
      </c>
      <c r="D538" s="154">
        <f t="shared" si="16"/>
        <v>-4.950917984479726E-2</v>
      </c>
      <c r="E538" s="134">
        <v>-3.1918238993710712E-2</v>
      </c>
      <c r="G538" s="132">
        <v>44693</v>
      </c>
      <c r="H538" s="153">
        <v>203.03</v>
      </c>
      <c r="I538" s="154">
        <f t="shared" si="17"/>
        <v>-1.0680093678523007E-2</v>
      </c>
      <c r="J538" s="134">
        <v>-6.3622571330691491E-3</v>
      </c>
    </row>
    <row r="539" spans="2:10" ht="14.4">
      <c r="B539" s="132">
        <v>44692</v>
      </c>
      <c r="C539" s="153">
        <v>129.38999999999999</v>
      </c>
      <c r="D539" s="154">
        <f t="shared" si="16"/>
        <v>-2.7142018361167423E-2</v>
      </c>
      <c r="E539" s="134">
        <v>5.0755237940555364E-2</v>
      </c>
      <c r="G539" s="132">
        <v>44692</v>
      </c>
      <c r="H539" s="153">
        <v>205.21</v>
      </c>
      <c r="I539" s="154">
        <f t="shared" si="17"/>
        <v>1.0877128307996441E-2</v>
      </c>
      <c r="J539" s="134">
        <v>1.0737329458700762E-2</v>
      </c>
    </row>
    <row r="540" spans="2:10" ht="14.4">
      <c r="B540" s="132">
        <v>44691</v>
      </c>
      <c r="C540" s="153">
        <v>132.94999999999999</v>
      </c>
      <c r="D540" s="154">
        <f t="shared" si="16"/>
        <v>-2.704125436556929E-3</v>
      </c>
      <c r="E540" s="134">
        <v>2.7513718216245486E-2</v>
      </c>
      <c r="G540" s="132">
        <v>44691</v>
      </c>
      <c r="H540" s="153">
        <v>202.99</v>
      </c>
      <c r="I540" s="154">
        <f t="shared" si="17"/>
        <v>-1.6126229060240114E-2</v>
      </c>
      <c r="J540" s="134">
        <v>-1.0818186248233497E-2</v>
      </c>
    </row>
    <row r="541" spans="2:10" ht="14.4">
      <c r="B541" s="132">
        <v>44690</v>
      </c>
      <c r="C541" s="153">
        <v>133.31</v>
      </c>
      <c r="D541" s="154">
        <f t="shared" si="16"/>
        <v>-0.11059769656437773</v>
      </c>
      <c r="E541" s="134">
        <v>2.7077848815344474E-3</v>
      </c>
      <c r="G541" s="132">
        <v>44690</v>
      </c>
      <c r="H541" s="153">
        <v>206.29</v>
      </c>
      <c r="I541" s="154">
        <f t="shared" si="17"/>
        <v>-3.9725848865653016E-2</v>
      </c>
      <c r="J541" s="134">
        <v>1.6256958470860505E-2</v>
      </c>
    </row>
    <row r="542" spans="2:10" ht="14.4">
      <c r="B542" s="132">
        <v>44687</v>
      </c>
      <c r="C542" s="153">
        <v>148.9</v>
      </c>
      <c r="D542" s="154">
        <f t="shared" si="16"/>
        <v>-1.0488789080823319E-2</v>
      </c>
      <c r="E542" s="134">
        <v>0.11694546545645501</v>
      </c>
      <c r="G542" s="132">
        <v>44687</v>
      </c>
      <c r="H542" s="153">
        <v>214.65</v>
      </c>
      <c r="I542" s="154">
        <f t="shared" si="17"/>
        <v>-5.9454864161706342E-3</v>
      </c>
      <c r="J542" s="134">
        <v>4.0525473847496274E-2</v>
      </c>
    </row>
    <row r="543" spans="2:10" ht="14.4">
      <c r="B543" s="132">
        <v>44686</v>
      </c>
      <c r="C543" s="153">
        <v>150.47</v>
      </c>
      <c r="D543" s="154">
        <f t="shared" si="16"/>
        <v>-4.2290975516328919E-2</v>
      </c>
      <c r="E543" s="134">
        <v>1.0543989254533148E-2</v>
      </c>
      <c r="G543" s="132">
        <v>44686</v>
      </c>
      <c r="H543" s="153">
        <v>215.93</v>
      </c>
      <c r="I543" s="154">
        <f t="shared" si="17"/>
        <v>-3.037723311577846E-2</v>
      </c>
      <c r="J543" s="134">
        <v>5.963195900302809E-3</v>
      </c>
    </row>
    <row r="544" spans="2:10" ht="14.4">
      <c r="B544" s="132">
        <v>44685</v>
      </c>
      <c r="C544" s="153">
        <v>156.97</v>
      </c>
      <c r="D544" s="154">
        <f t="shared" si="16"/>
        <v>2.183310038471797E-2</v>
      </c>
      <c r="E544" s="134">
        <v>4.3197979663720298E-2</v>
      </c>
      <c r="G544" s="132">
        <v>44685</v>
      </c>
      <c r="H544" s="153">
        <v>222.59</v>
      </c>
      <c r="I544" s="154">
        <f t="shared" si="17"/>
        <v>4.1132778540969223E-2</v>
      </c>
      <c r="J544" s="134">
        <v>3.0843328856573926E-2</v>
      </c>
    </row>
    <row r="545" spans="2:10" ht="14.4">
      <c r="B545" s="132">
        <v>44684</v>
      </c>
      <c r="C545" s="153">
        <v>153.58000000000001</v>
      </c>
      <c r="D545" s="154">
        <f t="shared" si="16"/>
        <v>3.2896179131919535E-2</v>
      </c>
      <c r="E545" s="134">
        <v>-2.1596483404472067E-2</v>
      </c>
      <c r="G545" s="132">
        <v>44684</v>
      </c>
      <c r="H545" s="153">
        <v>213.62</v>
      </c>
      <c r="I545" s="154">
        <f t="shared" si="17"/>
        <v>7.2823268105771666E-3</v>
      </c>
      <c r="J545" s="134">
        <v>-4.029830630306841E-2</v>
      </c>
    </row>
    <row r="546" spans="2:10" ht="14.4">
      <c r="B546" s="132">
        <v>44683</v>
      </c>
      <c r="C546" s="153">
        <v>148.61000000000001</v>
      </c>
      <c r="D546" s="154">
        <f t="shared" si="16"/>
        <v>-1.546478707943687E-3</v>
      </c>
      <c r="E546" s="134">
        <v>-3.2360984503190471E-2</v>
      </c>
      <c r="G546" s="132">
        <v>44683</v>
      </c>
      <c r="H546" s="153">
        <v>212.07</v>
      </c>
      <c r="I546" s="154">
        <f t="shared" si="17"/>
        <v>7.2407500277936274E-3</v>
      </c>
      <c r="J546" s="134">
        <v>-7.2558749180788862E-3</v>
      </c>
    </row>
    <row r="547" spans="2:10" ht="14.4">
      <c r="B547" s="132">
        <v>44680</v>
      </c>
      <c r="C547" s="153">
        <v>148.84</v>
      </c>
      <c r="D547" s="154">
        <f t="shared" si="16"/>
        <v>-3.5508250926392822E-2</v>
      </c>
      <c r="E547" s="134">
        <v>1.5476751228045149E-3</v>
      </c>
      <c r="G547" s="132">
        <v>44680</v>
      </c>
      <c r="H547" s="153">
        <v>210.54</v>
      </c>
      <c r="I547" s="154">
        <f t="shared" si="17"/>
        <v>-8.9839367310197218E-3</v>
      </c>
      <c r="J547" s="134">
        <v>-7.2145989531758881E-3</v>
      </c>
    </row>
    <row r="548" spans="2:10" ht="14.4">
      <c r="B548" s="132">
        <v>44679</v>
      </c>
      <c r="C548" s="153">
        <v>154.22</v>
      </c>
      <c r="D548" s="154">
        <f t="shared" si="16"/>
        <v>-1.5550087363032485E-3</v>
      </c>
      <c r="E548" s="134">
        <v>3.6146197258801305E-2</v>
      </c>
      <c r="G548" s="132">
        <v>44679</v>
      </c>
      <c r="H548" s="153">
        <v>212.44</v>
      </c>
      <c r="I548" s="154">
        <f t="shared" si="17"/>
        <v>-7.1294861088510098E-3</v>
      </c>
      <c r="J548" s="134">
        <v>9.0244134131280962E-3</v>
      </c>
    </row>
    <row r="549" spans="2:10" ht="14.4">
      <c r="B549" s="132">
        <v>44678</v>
      </c>
      <c r="C549" s="153">
        <v>154.46</v>
      </c>
      <c r="D549" s="154">
        <f t="shared" si="16"/>
        <v>-7.8298141553156009E-2</v>
      </c>
      <c r="E549" s="134">
        <v>1.5562183893140791E-3</v>
      </c>
      <c r="G549" s="132">
        <v>44678</v>
      </c>
      <c r="H549" s="153">
        <v>213.96</v>
      </c>
      <c r="I549" s="154">
        <f t="shared" si="17"/>
        <v>1.7253998954395312E-2</v>
      </c>
      <c r="J549" s="134">
        <v>7.1549614008661333E-3</v>
      </c>
    </row>
    <row r="550" spans="2:10" ht="14.4">
      <c r="B550" s="132">
        <v>44677</v>
      </c>
      <c r="C550" s="153">
        <v>167.04</v>
      </c>
      <c r="D550" s="154">
        <f t="shared" si="16"/>
        <v>-5.1739195916540269E-2</v>
      </c>
      <c r="E550" s="134">
        <v>8.1445034313090581E-2</v>
      </c>
      <c r="G550" s="132">
        <v>44677</v>
      </c>
      <c r="H550" s="153">
        <v>210.3</v>
      </c>
      <c r="I550" s="154">
        <f t="shared" si="17"/>
        <v>-2.9978825833659205E-2</v>
      </c>
      <c r="J550" s="134">
        <v>-1.7106001121705017E-2</v>
      </c>
    </row>
    <row r="551" spans="2:10" ht="14.4">
      <c r="B551" s="132">
        <v>44676</v>
      </c>
      <c r="C551" s="153">
        <v>175.91</v>
      </c>
      <c r="D551" s="154">
        <f t="shared" si="16"/>
        <v>-5.7251523893118855E-3</v>
      </c>
      <c r="E551" s="134">
        <v>5.3101053639846851E-2</v>
      </c>
      <c r="G551" s="132">
        <v>44676</v>
      </c>
      <c r="H551" s="153">
        <v>216.7</v>
      </c>
      <c r="I551" s="154">
        <f t="shared" si="17"/>
        <v>1.8475755833001349E-3</v>
      </c>
      <c r="J551" s="134">
        <v>3.0432715168806412E-2</v>
      </c>
    </row>
    <row r="552" spans="2:10" ht="14.4">
      <c r="B552" s="132">
        <v>44673</v>
      </c>
      <c r="C552" s="153">
        <v>176.92</v>
      </c>
      <c r="D552" s="154">
        <f t="shared" si="16"/>
        <v>-2.2909869398898879E-2</v>
      </c>
      <c r="E552" s="134">
        <v>5.7415723949747477E-3</v>
      </c>
      <c r="G552" s="132">
        <v>44673</v>
      </c>
      <c r="H552" s="153">
        <v>216.3</v>
      </c>
      <c r="I552" s="154">
        <f t="shared" si="17"/>
        <v>-7.2524922023151334E-2</v>
      </c>
      <c r="J552" s="134">
        <v>-1.8458698661742989E-3</v>
      </c>
    </row>
    <row r="553" spans="2:10" ht="14.4">
      <c r="B553" s="132">
        <v>44672</v>
      </c>
      <c r="C553" s="153">
        <v>181.02</v>
      </c>
      <c r="D553" s="154">
        <f t="shared" si="16"/>
        <v>-1.3879587543818532E-2</v>
      </c>
      <c r="E553" s="134">
        <v>2.3174316075062373E-2</v>
      </c>
      <c r="G553" s="132">
        <v>44672</v>
      </c>
      <c r="H553" s="153">
        <v>232.57</v>
      </c>
      <c r="I553" s="154">
        <f t="shared" si="17"/>
        <v>-1.0734626762285223E-2</v>
      </c>
      <c r="J553" s="134">
        <v>7.5219602404068331E-2</v>
      </c>
    </row>
    <row r="554" spans="2:10" ht="14.4">
      <c r="B554" s="132">
        <v>44671</v>
      </c>
      <c r="C554" s="153">
        <v>183.55</v>
      </c>
      <c r="D554" s="154">
        <f t="shared" si="16"/>
        <v>-1.3152031107207834E-2</v>
      </c>
      <c r="E554" s="134">
        <v>1.3976356203734497E-2</v>
      </c>
      <c r="G554" s="132">
        <v>44671</v>
      </c>
      <c r="H554" s="153">
        <v>235.08</v>
      </c>
      <c r="I554" s="154">
        <f t="shared" si="17"/>
        <v>1.2499092608572097E-2</v>
      </c>
      <c r="J554" s="134">
        <v>1.0792449585071306E-2</v>
      </c>
    </row>
    <row r="555" spans="2:10" ht="14.4">
      <c r="B555" s="132">
        <v>44670</v>
      </c>
      <c r="C555" s="153">
        <v>185.98</v>
      </c>
      <c r="D555" s="154">
        <f t="shared" si="16"/>
        <v>3.351597090841836E-2</v>
      </c>
      <c r="E555" s="134">
        <v>1.3238899482429733E-2</v>
      </c>
      <c r="G555" s="132">
        <v>44670</v>
      </c>
      <c r="H555" s="153">
        <v>232.16</v>
      </c>
      <c r="I555" s="154">
        <f t="shared" si="17"/>
        <v>9.6953668051629888E-3</v>
      </c>
      <c r="J555" s="134">
        <v>-1.2421303386081384E-2</v>
      </c>
    </row>
    <row r="556" spans="2:10" ht="14.4">
      <c r="B556" s="132">
        <v>44669</v>
      </c>
      <c r="C556" s="153">
        <v>179.85</v>
      </c>
      <c r="D556" s="154">
        <f t="shared" si="16"/>
        <v>-1.1553792252282929E-2</v>
      </c>
      <c r="E556" s="134">
        <v>-3.2960533390687163E-2</v>
      </c>
      <c r="G556" s="132">
        <v>44669</v>
      </c>
      <c r="H556" s="153">
        <v>229.92</v>
      </c>
      <c r="I556" s="154">
        <f t="shared" si="17"/>
        <v>9.2194741248513793E-3</v>
      </c>
      <c r="J556" s="134">
        <v>-9.6485182632667366E-3</v>
      </c>
    </row>
    <row r="557" spans="2:10" ht="14.4">
      <c r="B557" s="132">
        <v>44665</v>
      </c>
      <c r="C557" s="153">
        <v>181.94</v>
      </c>
      <c r="D557" s="154">
        <f t="shared" si="16"/>
        <v>-5.0985554926258163E-3</v>
      </c>
      <c r="E557" s="134">
        <v>1.1620795107033732E-2</v>
      </c>
      <c r="G557" s="132">
        <v>44665</v>
      </c>
      <c r="H557" s="153">
        <v>227.81</v>
      </c>
      <c r="I557" s="154">
        <f t="shared" si="17"/>
        <v>4.2779119654877164E-2</v>
      </c>
      <c r="J557" s="134">
        <v>-9.1771050800277809E-3</v>
      </c>
    </row>
    <row r="558" spans="2:10" ht="14.4">
      <c r="B558" s="132">
        <v>44664</v>
      </c>
      <c r="C558" s="153">
        <v>182.87</v>
      </c>
      <c r="D558" s="154">
        <f t="shared" si="16"/>
        <v>3.6701877912755254E-2</v>
      </c>
      <c r="E558" s="134">
        <v>5.111575244586275E-3</v>
      </c>
      <c r="G558" s="132">
        <v>44664</v>
      </c>
      <c r="H558" s="153">
        <v>218.27</v>
      </c>
      <c r="I558" s="154">
        <f t="shared" si="17"/>
        <v>7.2189200086729037E-3</v>
      </c>
      <c r="J558" s="134">
        <v>-4.1877002765462357E-2</v>
      </c>
    </row>
    <row r="559" spans="2:10" ht="14.4">
      <c r="B559" s="132">
        <v>44663</v>
      </c>
      <c r="C559" s="153">
        <v>176.28</v>
      </c>
      <c r="D559" s="154">
        <f t="shared" si="16"/>
        <v>7.1162521710419809E-3</v>
      </c>
      <c r="E559" s="134">
        <v>-3.603652868157714E-2</v>
      </c>
      <c r="G559" s="132">
        <v>44663</v>
      </c>
      <c r="H559" s="153">
        <v>216.7</v>
      </c>
      <c r="I559" s="154">
        <f t="shared" si="17"/>
        <v>3.0040461643710465E-3</v>
      </c>
      <c r="J559" s="134">
        <v>-7.1929261923306953E-3</v>
      </c>
    </row>
    <row r="560" spans="2:10" ht="14.4">
      <c r="B560" s="132">
        <v>44662</v>
      </c>
      <c r="C560" s="153">
        <v>175.03</v>
      </c>
      <c r="D560" s="154">
        <f t="shared" si="16"/>
        <v>-9.7079069954688539E-4</v>
      </c>
      <c r="E560" s="134">
        <v>-7.0909916042659615E-3</v>
      </c>
      <c r="G560" s="132">
        <v>44662</v>
      </c>
      <c r="H560" s="153">
        <v>216.05</v>
      </c>
      <c r="I560" s="154">
        <f t="shared" si="17"/>
        <v>-4.5257304549523184E-3</v>
      </c>
      <c r="J560" s="134">
        <v>-2.999538532533319E-3</v>
      </c>
    </row>
    <row r="561" spans="2:10" ht="14.4">
      <c r="B561" s="132">
        <v>44659</v>
      </c>
      <c r="C561" s="153">
        <v>175.2</v>
      </c>
      <c r="D561" s="154">
        <f t="shared" si="16"/>
        <v>-1.5686818259603282E-2</v>
      </c>
      <c r="E561" s="134">
        <v>9.7126206935937986E-4</v>
      </c>
      <c r="G561" s="132">
        <v>44659</v>
      </c>
      <c r="H561" s="153">
        <v>217.03</v>
      </c>
      <c r="I561" s="154">
        <f t="shared" si="17"/>
        <v>5.2202553121327632E-3</v>
      </c>
      <c r="J561" s="134">
        <v>4.5359870400369928E-3</v>
      </c>
    </row>
    <row r="562" spans="2:10" ht="14.4">
      <c r="B562" s="132">
        <v>44658</v>
      </c>
      <c r="C562" s="153">
        <v>177.97</v>
      </c>
      <c r="D562" s="154">
        <f t="shared" si="16"/>
        <v>-4.2053385589963417E-3</v>
      </c>
      <c r="E562" s="134">
        <v>1.5810502283104988E-2</v>
      </c>
      <c r="G562" s="132">
        <v>44658</v>
      </c>
      <c r="H562" s="153">
        <v>215.9</v>
      </c>
      <c r="I562" s="154">
        <f t="shared" si="17"/>
        <v>-1.4348200836977484E-3</v>
      </c>
      <c r="J562" s="134">
        <v>-5.2066534580472723E-3</v>
      </c>
    </row>
    <row r="563" spans="2:10" ht="14.4">
      <c r="B563" s="132">
        <v>44657</v>
      </c>
      <c r="C563" s="153">
        <v>178.72</v>
      </c>
      <c r="D563" s="154">
        <f t="shared" si="16"/>
        <v>-2.1751417920400938E-2</v>
      </c>
      <c r="E563" s="134">
        <v>4.2141934033825823E-3</v>
      </c>
      <c r="G563" s="132">
        <v>44657</v>
      </c>
      <c r="H563" s="153">
        <v>216.21</v>
      </c>
      <c r="I563" s="154">
        <f t="shared" si="17"/>
        <v>8.7916161413124059E-4</v>
      </c>
      <c r="J563" s="134">
        <v>1.4358499305233696E-3</v>
      </c>
    </row>
    <row r="564" spans="2:10" ht="14.4">
      <c r="B564" s="132">
        <v>44656</v>
      </c>
      <c r="C564" s="153">
        <v>182.65</v>
      </c>
      <c r="D564" s="154">
        <f t="shared" si="16"/>
        <v>-4.5643639394325003E-2</v>
      </c>
      <c r="E564" s="134">
        <v>2.1989704565801294E-2</v>
      </c>
      <c r="G564" s="132">
        <v>44656</v>
      </c>
      <c r="H564" s="153">
        <v>216.02</v>
      </c>
      <c r="I564" s="154">
        <f t="shared" si="17"/>
        <v>-2.1931607242130023E-2</v>
      </c>
      <c r="J564" s="134">
        <v>-8.7877526478885581E-4</v>
      </c>
    </row>
    <row r="565" spans="2:10" ht="14.4">
      <c r="B565" s="132">
        <v>44655</v>
      </c>
      <c r="C565" s="153">
        <v>191.18</v>
      </c>
      <c r="D565" s="154">
        <f t="shared" si="16"/>
        <v>2.1992992055930877E-3</v>
      </c>
      <c r="E565" s="134">
        <v>4.6701341363263094E-2</v>
      </c>
      <c r="G565" s="132">
        <v>44655</v>
      </c>
      <c r="H565" s="153">
        <v>220.81</v>
      </c>
      <c r="I565" s="154">
        <f t="shared" si="17"/>
        <v>4.7210582943387168E-3</v>
      </c>
      <c r="J565" s="134">
        <v>2.2173872789556404E-2</v>
      </c>
    </row>
    <row r="566" spans="2:10" ht="14.4">
      <c r="B566" s="132">
        <v>44652</v>
      </c>
      <c r="C566" s="153">
        <v>190.76</v>
      </c>
      <c r="D566" s="154">
        <f t="shared" si="16"/>
        <v>-3.8717151906771342E-3</v>
      </c>
      <c r="E566" s="134">
        <v>-2.1968825190920027E-3</v>
      </c>
      <c r="G566" s="132">
        <v>44652</v>
      </c>
      <c r="H566" s="153">
        <v>219.77</v>
      </c>
      <c r="I566" s="154">
        <f t="shared" si="17"/>
        <v>-1.3782725693050873E-2</v>
      </c>
      <c r="J566" s="134">
        <v>-4.7099316154158855E-3</v>
      </c>
    </row>
    <row r="567" spans="2:10" ht="14.4">
      <c r="B567" s="132">
        <v>44651</v>
      </c>
      <c r="C567" s="153">
        <v>191.5</v>
      </c>
      <c r="D567" s="154">
        <f t="shared" si="16"/>
        <v>-1.7650104939848643E-2</v>
      </c>
      <c r="E567" s="134">
        <v>3.879219962256375E-3</v>
      </c>
      <c r="G567" s="132">
        <v>44651</v>
      </c>
      <c r="H567" s="153">
        <v>222.82</v>
      </c>
      <c r="I567" s="154">
        <f t="shared" si="17"/>
        <v>-1.1661808901826188E-3</v>
      </c>
      <c r="J567" s="134">
        <v>1.3878145333757974E-2</v>
      </c>
    </row>
    <row r="568" spans="2:10" ht="14.4">
      <c r="B568" s="132">
        <v>44650</v>
      </c>
      <c r="C568" s="153">
        <v>194.91</v>
      </c>
      <c r="D568" s="154">
        <f t="shared" si="16"/>
        <v>5.7112141038833672E-3</v>
      </c>
      <c r="E568" s="134">
        <v>1.7806788511749438E-2</v>
      </c>
      <c r="G568" s="132">
        <v>44650</v>
      </c>
      <c r="H568" s="153">
        <v>223.08</v>
      </c>
      <c r="I568" s="154">
        <f t="shared" si="17"/>
        <v>9.186770906191865E-3</v>
      </c>
      <c r="J568" s="134">
        <v>1.166861143524045E-3</v>
      </c>
    </row>
    <row r="569" spans="2:10" ht="14.4">
      <c r="B569" s="132">
        <v>44649</v>
      </c>
      <c r="C569" s="153">
        <v>193.8</v>
      </c>
      <c r="D569" s="154">
        <f t="shared" si="16"/>
        <v>2.9534034746403825E-2</v>
      </c>
      <c r="E569" s="134">
        <v>-5.6949361243650021E-3</v>
      </c>
      <c r="G569" s="132">
        <v>44649</v>
      </c>
      <c r="H569" s="153">
        <v>221.04</v>
      </c>
      <c r="I569" s="154">
        <f t="shared" si="17"/>
        <v>-3.6577972097574141E-3</v>
      </c>
      <c r="J569" s="134">
        <v>-9.1447014523938774E-3</v>
      </c>
    </row>
    <row r="570" spans="2:10" ht="14.4">
      <c r="B570" s="132">
        <v>44648</v>
      </c>
      <c r="C570" s="153">
        <v>188.16</v>
      </c>
      <c r="D570" s="154">
        <f t="shared" si="16"/>
        <v>-4.1897650852358095E-3</v>
      </c>
      <c r="E570" s="134">
        <v>-2.9102167182662564E-2</v>
      </c>
      <c r="G570" s="132">
        <v>44648</v>
      </c>
      <c r="H570" s="153">
        <v>221.85</v>
      </c>
      <c r="I570" s="154">
        <f t="shared" si="17"/>
        <v>-6.783341749089236E-3</v>
      </c>
      <c r="J570" s="134">
        <v>3.6644951140065718E-3</v>
      </c>
    </row>
    <row r="571" spans="2:10" ht="14.4">
      <c r="B571" s="132">
        <v>44645</v>
      </c>
      <c r="C571" s="153">
        <v>188.95</v>
      </c>
      <c r="D571" s="154">
        <f t="shared" si="16"/>
        <v>-5.2910054144403654E-4</v>
      </c>
      <c r="E571" s="134">
        <v>4.198554421768641E-3</v>
      </c>
      <c r="G571" s="132">
        <v>44645</v>
      </c>
      <c r="H571" s="153">
        <v>223.36</v>
      </c>
      <c r="I571" s="154">
        <f t="shared" si="17"/>
        <v>5.1619388807000958E-3</v>
      </c>
      <c r="J571" s="134">
        <v>6.8064007212080835E-3</v>
      </c>
    </row>
    <row r="572" spans="2:10" ht="14.4">
      <c r="B572" s="132">
        <v>44644</v>
      </c>
      <c r="C572" s="153">
        <v>189.05</v>
      </c>
      <c r="D572" s="154">
        <f t="shared" si="16"/>
        <v>1.6049825981045655E-2</v>
      </c>
      <c r="E572" s="134">
        <v>5.2924053982539299E-4</v>
      </c>
      <c r="G572" s="132">
        <v>44644</v>
      </c>
      <c r="H572" s="153">
        <v>222.21</v>
      </c>
      <c r="I572" s="154">
        <f t="shared" si="17"/>
        <v>1.8002610427137527E-4</v>
      </c>
      <c r="J572" s="134">
        <v>-5.1486389684813894E-3</v>
      </c>
    </row>
    <row r="573" spans="2:10" ht="14.4">
      <c r="B573" s="132">
        <v>44643</v>
      </c>
      <c r="C573" s="153">
        <v>186.04</v>
      </c>
      <c r="D573" s="154">
        <f t="shared" si="16"/>
        <v>-2.6521125848341057E-2</v>
      </c>
      <c r="E573" s="134">
        <v>-1.5921713832319551E-2</v>
      </c>
      <c r="G573" s="132">
        <v>44643</v>
      </c>
      <c r="H573" s="153">
        <v>222.17</v>
      </c>
      <c r="I573" s="154">
        <f t="shared" si="17"/>
        <v>-2.4276221237219263E-3</v>
      </c>
      <c r="J573" s="134">
        <v>-1.8000990054467536E-4</v>
      </c>
    </row>
    <row r="574" spans="2:10" ht="14.4">
      <c r="B574" s="132">
        <v>44642</v>
      </c>
      <c r="C574" s="153">
        <v>191.04</v>
      </c>
      <c r="D574" s="154">
        <f t="shared" si="16"/>
        <v>2.7273935476838967E-2</v>
      </c>
      <c r="E574" s="134">
        <v>2.6875940657923092E-2</v>
      </c>
      <c r="G574" s="132">
        <v>44642</v>
      </c>
      <c r="H574" s="153">
        <v>222.71</v>
      </c>
      <c r="I574" s="154">
        <f t="shared" si="17"/>
        <v>-4.4800935110550916E-3</v>
      </c>
      <c r="J574" s="134">
        <v>2.4305711842282918E-3</v>
      </c>
    </row>
    <row r="575" spans="2:10" ht="14.4">
      <c r="B575" s="132">
        <v>44641</v>
      </c>
      <c r="C575" s="153">
        <v>185.9</v>
      </c>
      <c r="D575" s="154">
        <f t="shared" si="16"/>
        <v>-3.6600077004115425E-2</v>
      </c>
      <c r="E575" s="134">
        <v>-2.6905360134003242E-2</v>
      </c>
      <c r="G575" s="132">
        <v>44641</v>
      </c>
      <c r="H575" s="153">
        <v>223.71</v>
      </c>
      <c r="I575" s="154">
        <f t="shared" si="17"/>
        <v>1.2595191469719642E-2</v>
      </c>
      <c r="J575" s="134">
        <v>4.4901441336266945E-3</v>
      </c>
    </row>
    <row r="576" spans="2:10" ht="14.4">
      <c r="B576" s="132">
        <v>44638</v>
      </c>
      <c r="C576" s="153">
        <v>192.83</v>
      </c>
      <c r="D576" s="154">
        <f t="shared" si="16"/>
        <v>1.3785399237944064E-2</v>
      </c>
      <c r="E576" s="134">
        <v>3.7278106508875863E-2</v>
      </c>
      <c r="G576" s="132">
        <v>44638</v>
      </c>
      <c r="H576" s="153">
        <v>220.91</v>
      </c>
      <c r="I576" s="154">
        <f t="shared" si="17"/>
        <v>-3.5697378681722514E-3</v>
      </c>
      <c r="J576" s="134">
        <v>-1.2516204014125454E-2</v>
      </c>
    </row>
    <row r="577" spans="2:10" ht="14.4">
      <c r="B577" s="132">
        <v>44637</v>
      </c>
      <c r="C577" s="153">
        <v>190.19</v>
      </c>
      <c r="D577" s="154">
        <f t="shared" si="16"/>
        <v>6.329468886623538E-3</v>
      </c>
      <c r="E577" s="134">
        <v>-1.3690815744438201E-2</v>
      </c>
      <c r="G577" s="132">
        <v>44637</v>
      </c>
      <c r="H577" s="153">
        <v>221.7</v>
      </c>
      <c r="I577" s="154">
        <f t="shared" si="17"/>
        <v>2.5676407137905536E-2</v>
      </c>
      <c r="J577" s="134">
        <v>3.5761169707120288E-3</v>
      </c>
    </row>
    <row r="578" spans="2:10" ht="14.4">
      <c r="B578" s="132">
        <v>44636</v>
      </c>
      <c r="C578" s="153">
        <v>188.99</v>
      </c>
      <c r="D578" s="154">
        <f t="shared" si="16"/>
        <v>4.9348550632351523E-2</v>
      </c>
      <c r="E578" s="134">
        <v>-6.30947999369047E-3</v>
      </c>
      <c r="G578" s="132">
        <v>44636</v>
      </c>
      <c r="H578" s="153">
        <v>216.08</v>
      </c>
      <c r="I578" s="154">
        <f t="shared" si="17"/>
        <v>-1.7570633826401981E-3</v>
      </c>
      <c r="J578" s="134">
        <v>-2.5349571493008427E-2</v>
      </c>
    </row>
    <row r="579" spans="2:10" ht="14.4">
      <c r="B579" s="132">
        <v>44635</v>
      </c>
      <c r="C579" s="153">
        <v>179.89</v>
      </c>
      <c r="D579" s="154">
        <f t="shared" si="16"/>
        <v>2.4592556447674465E-2</v>
      </c>
      <c r="E579" s="134">
        <v>-4.8150695804010879E-2</v>
      </c>
      <c r="G579" s="132">
        <v>44635</v>
      </c>
      <c r="H579" s="153">
        <v>216.46</v>
      </c>
      <c r="I579" s="154">
        <f t="shared" si="17"/>
        <v>4.7233243636569996E-3</v>
      </c>
      <c r="J579" s="134">
        <v>1.7586079229914287E-3</v>
      </c>
    </row>
    <row r="580" spans="2:10" ht="14.4">
      <c r="B580" s="132">
        <v>44634</v>
      </c>
      <c r="C580" s="153">
        <v>175.52</v>
      </c>
      <c r="D580" s="154">
        <f t="shared" si="16"/>
        <v>-4.0369635493577565E-3</v>
      </c>
      <c r="E580" s="134">
        <v>-2.4292623269775881E-2</v>
      </c>
      <c r="G580" s="132">
        <v>44634</v>
      </c>
      <c r="H580" s="153">
        <v>215.44</v>
      </c>
      <c r="I580" s="154">
        <f t="shared" si="17"/>
        <v>2.8354308163852406E-3</v>
      </c>
      <c r="J580" s="134">
        <v>-4.7121870091472173E-3</v>
      </c>
    </row>
    <row r="581" spans="2:10" ht="14.4">
      <c r="B581" s="132">
        <v>44631</v>
      </c>
      <c r="C581" s="153">
        <v>176.23</v>
      </c>
      <c r="D581" s="154">
        <f t="shared" ref="D581:D644" si="18">LN(C581/C582)</f>
        <v>-1.2182204686898195E-2</v>
      </c>
      <c r="E581" s="134">
        <v>4.0451230628986146E-3</v>
      </c>
      <c r="G581" s="132">
        <v>44631</v>
      </c>
      <c r="H581" s="153">
        <v>214.83</v>
      </c>
      <c r="I581" s="154">
        <f t="shared" ref="I581:I644" si="19">LN(H581/H582)</f>
        <v>1.4251799987448245E-2</v>
      </c>
      <c r="J581" s="134">
        <v>-2.8314147790567956E-3</v>
      </c>
    </row>
    <row r="582" spans="2:10" ht="14.4">
      <c r="B582" s="132">
        <v>44630</v>
      </c>
      <c r="C582" s="153">
        <v>178.39</v>
      </c>
      <c r="D582" s="154">
        <f t="shared" si="18"/>
        <v>-9.5251442976997732E-4</v>
      </c>
      <c r="E582" s="134">
        <v>1.2256709981274483E-2</v>
      </c>
      <c r="G582" s="132">
        <v>44630</v>
      </c>
      <c r="H582" s="153">
        <v>211.79</v>
      </c>
      <c r="I582" s="154">
        <f t="shared" si="19"/>
        <v>9.5358551660522008E-3</v>
      </c>
      <c r="J582" s="134">
        <v>-1.4150723828143308E-2</v>
      </c>
    </row>
    <row r="583" spans="2:10" ht="14.4">
      <c r="B583" s="132">
        <v>44629</v>
      </c>
      <c r="C583" s="153">
        <v>178.56</v>
      </c>
      <c r="D583" s="154">
        <f t="shared" si="18"/>
        <v>2.7019466361654358E-2</v>
      </c>
      <c r="E583" s="134">
        <v>9.5296821570722834E-4</v>
      </c>
      <c r="G583" s="132">
        <v>44629</v>
      </c>
      <c r="H583" s="153">
        <v>209.78</v>
      </c>
      <c r="I583" s="154">
        <f t="shared" si="19"/>
        <v>-1.0481681840108722E-3</v>
      </c>
      <c r="J583" s="134">
        <v>-9.4905330752159678E-3</v>
      </c>
    </row>
    <row r="584" spans="2:10" ht="14.4">
      <c r="B584" s="132">
        <v>44628</v>
      </c>
      <c r="C584" s="153">
        <v>173.8</v>
      </c>
      <c r="D584" s="154">
        <f t="shared" si="18"/>
        <v>2.7001086344091367E-2</v>
      </c>
      <c r="E584" s="134">
        <v>-2.6657706093189959E-2</v>
      </c>
      <c r="G584" s="132">
        <v>44628</v>
      </c>
      <c r="H584" s="153">
        <v>210</v>
      </c>
      <c r="I584" s="154">
        <f t="shared" si="19"/>
        <v>6.5427805322455401E-2</v>
      </c>
      <c r="J584" s="134">
        <v>1.0487177042615148E-3</v>
      </c>
    </row>
    <row r="585" spans="2:10" ht="14.4">
      <c r="B585" s="132">
        <v>44627</v>
      </c>
      <c r="C585" s="153">
        <v>169.17</v>
      </c>
      <c r="D585" s="154">
        <f t="shared" si="18"/>
        <v>-6.6708535939204075E-2</v>
      </c>
      <c r="E585" s="134">
        <v>-2.6639815880322382E-2</v>
      </c>
      <c r="G585" s="132">
        <v>44627</v>
      </c>
      <c r="H585" s="153">
        <v>196.7</v>
      </c>
      <c r="I585" s="154">
        <f t="shared" si="19"/>
        <v>5.3012663657305125E-3</v>
      </c>
      <c r="J585" s="134">
        <v>-6.3333333333333353E-2</v>
      </c>
    </row>
    <row r="586" spans="2:10" ht="14.4">
      <c r="B586" s="132">
        <v>44624</v>
      </c>
      <c r="C586" s="153">
        <v>180.84</v>
      </c>
      <c r="D586" s="154">
        <f t="shared" si="18"/>
        <v>-4.3340386732061441E-2</v>
      </c>
      <c r="E586" s="134">
        <v>6.8983862386948092E-2</v>
      </c>
      <c r="G586" s="132">
        <v>44624</v>
      </c>
      <c r="H586" s="153">
        <v>195.66</v>
      </c>
      <c r="I586" s="154">
        <f t="shared" si="19"/>
        <v>4.1484272445645835E-3</v>
      </c>
      <c r="J586" s="134">
        <v>-5.2872394509404508E-3</v>
      </c>
    </row>
    <row r="587" spans="2:10" ht="14.4">
      <c r="B587" s="132">
        <v>44623</v>
      </c>
      <c r="C587" s="153">
        <v>188.85</v>
      </c>
      <c r="D587" s="154">
        <f t="shared" si="18"/>
        <v>-4.635392486951867E-2</v>
      </c>
      <c r="E587" s="134">
        <v>4.4293297942932908E-2</v>
      </c>
      <c r="G587" s="132">
        <v>44623</v>
      </c>
      <c r="H587" s="153">
        <v>194.85</v>
      </c>
      <c r="I587" s="154">
        <f t="shared" si="19"/>
        <v>1.1562612688587215E-2</v>
      </c>
      <c r="J587" s="134">
        <v>-4.1398344066237991E-3</v>
      </c>
    </row>
    <row r="588" spans="2:10" ht="14.4">
      <c r="B588" s="132">
        <v>44622</v>
      </c>
      <c r="C588" s="153">
        <v>197.81</v>
      </c>
      <c r="D588" s="154">
        <f t="shared" si="18"/>
        <v>1.4769060467435313E-2</v>
      </c>
      <c r="E588" s="134">
        <v>4.7445062218692158E-2</v>
      </c>
      <c r="G588" s="132">
        <v>44622</v>
      </c>
      <c r="H588" s="153">
        <v>192.61</v>
      </c>
      <c r="I588" s="154">
        <f t="shared" si="19"/>
        <v>5.2110659755717603E-2</v>
      </c>
      <c r="J588" s="134">
        <v>-1.1496022581472864E-2</v>
      </c>
    </row>
    <row r="589" spans="2:10" ht="14.4">
      <c r="B589" s="132">
        <v>44621</v>
      </c>
      <c r="C589" s="153">
        <v>194.91</v>
      </c>
      <c r="D589" s="154">
        <f t="shared" si="18"/>
        <v>-5.2129228310269407E-2</v>
      </c>
      <c r="E589" s="134">
        <v>-1.4660532834538276E-2</v>
      </c>
      <c r="G589" s="132">
        <v>44621</v>
      </c>
      <c r="H589" s="153">
        <v>182.83</v>
      </c>
      <c r="I589" s="154">
        <f t="shared" si="19"/>
        <v>-2.5648661740378869E-2</v>
      </c>
      <c r="J589" s="134">
        <v>-5.0776179845283265E-2</v>
      </c>
    </row>
    <row r="590" spans="2:10" ht="14.4">
      <c r="B590" s="132">
        <v>44620</v>
      </c>
      <c r="C590" s="153">
        <v>205.34</v>
      </c>
      <c r="D590" s="154">
        <f t="shared" si="18"/>
        <v>1.8977020993369106E-2</v>
      </c>
      <c r="E590" s="134">
        <v>5.3511877276691822E-2</v>
      </c>
      <c r="G590" s="132">
        <v>44620</v>
      </c>
      <c r="H590" s="153">
        <v>187.58</v>
      </c>
      <c r="I590" s="154">
        <f t="shared" si="19"/>
        <v>2.7760000743875784E-3</v>
      </c>
      <c r="J590" s="134">
        <v>2.5980418968440722E-2</v>
      </c>
    </row>
    <row r="591" spans="2:10" ht="14.4">
      <c r="B591" s="132">
        <v>44617</v>
      </c>
      <c r="C591" s="153">
        <v>201.48</v>
      </c>
      <c r="D591" s="154">
        <f t="shared" si="18"/>
        <v>1.525372778028887E-2</v>
      </c>
      <c r="E591" s="134">
        <v>-1.8798090971072434E-2</v>
      </c>
      <c r="G591" s="132">
        <v>44617</v>
      </c>
      <c r="H591" s="153">
        <v>187.06</v>
      </c>
      <c r="I591" s="154">
        <f t="shared" si="19"/>
        <v>1.2750677118584911E-2</v>
      </c>
      <c r="J591" s="134">
        <v>-2.7721505490990728E-3</v>
      </c>
    </row>
    <row r="592" spans="2:10" ht="14.4">
      <c r="B592" s="132">
        <v>44616</v>
      </c>
      <c r="C592" s="153">
        <v>198.43</v>
      </c>
      <c r="D592" s="154">
        <f t="shared" si="18"/>
        <v>1.0181169367532676E-2</v>
      </c>
      <c r="E592" s="134">
        <v>-1.5137978955727549E-2</v>
      </c>
      <c r="G592" s="132">
        <v>44616</v>
      </c>
      <c r="H592" s="153">
        <v>184.69</v>
      </c>
      <c r="I592" s="154">
        <f t="shared" si="19"/>
        <v>-1.0663608156685439E-2</v>
      </c>
      <c r="J592" s="134">
        <v>-1.2669731636907988E-2</v>
      </c>
    </row>
    <row r="593" spans="2:10" ht="14.4">
      <c r="B593" s="132">
        <v>44615</v>
      </c>
      <c r="C593" s="153">
        <v>196.42</v>
      </c>
      <c r="D593" s="154">
        <f t="shared" si="18"/>
        <v>-1.1742214073589207E-2</v>
      </c>
      <c r="E593" s="134">
        <v>-1.0129516706143371E-2</v>
      </c>
      <c r="G593" s="132">
        <v>44615</v>
      </c>
      <c r="H593" s="153">
        <v>186.67</v>
      </c>
      <c r="I593" s="154">
        <f t="shared" si="19"/>
        <v>-2.4029948460362681E-2</v>
      </c>
      <c r="J593" s="134">
        <v>1.0720667063728317E-2</v>
      </c>
    </row>
    <row r="594" spans="2:10" ht="14.4">
      <c r="B594" s="132">
        <v>44614</v>
      </c>
      <c r="C594" s="153">
        <v>198.74</v>
      </c>
      <c r="D594" s="154">
        <f t="shared" si="18"/>
        <v>-5.0480344530473932E-2</v>
      </c>
      <c r="E594" s="134">
        <v>1.1811424498523682E-2</v>
      </c>
      <c r="G594" s="132">
        <v>44614</v>
      </c>
      <c r="H594" s="153">
        <v>191.21</v>
      </c>
      <c r="I594" s="154">
        <f t="shared" si="19"/>
        <v>-3.8626209419385629E-3</v>
      </c>
      <c r="J594" s="134">
        <v>2.4320994267959639E-2</v>
      </c>
    </row>
    <row r="595" spans="2:10" ht="14.4">
      <c r="B595" s="132">
        <v>44610</v>
      </c>
      <c r="C595" s="153">
        <v>209.03</v>
      </c>
      <c r="D595" s="154">
        <f t="shared" si="18"/>
        <v>-2.1533687409707975E-2</v>
      </c>
      <c r="E595" s="134">
        <v>5.1776189996980859E-2</v>
      </c>
      <c r="G595" s="132">
        <v>44610</v>
      </c>
      <c r="H595" s="153">
        <v>191.95</v>
      </c>
      <c r="I595" s="154">
        <f t="shared" si="19"/>
        <v>-1.4430414103803555E-2</v>
      </c>
      <c r="J595" s="134">
        <v>3.8700904764394917E-3</v>
      </c>
    </row>
    <row r="596" spans="2:10" ht="14.4">
      <c r="B596" s="132">
        <v>44609</v>
      </c>
      <c r="C596" s="153">
        <v>213.58</v>
      </c>
      <c r="D596" s="154">
        <f t="shared" si="18"/>
        <v>-2.4740574275845601E-2</v>
      </c>
      <c r="E596" s="134">
        <v>2.1767210448261132E-2</v>
      </c>
      <c r="G596" s="132">
        <v>44609</v>
      </c>
      <c r="H596" s="153">
        <v>194.74</v>
      </c>
      <c r="I596" s="154">
        <f t="shared" si="19"/>
        <v>-4.4688393483524977E-2</v>
      </c>
      <c r="J596" s="134">
        <v>1.4535035165407661E-2</v>
      </c>
    </row>
    <row r="597" spans="2:10" ht="14.4">
      <c r="B597" s="132">
        <v>44608</v>
      </c>
      <c r="C597" s="153">
        <v>218.93</v>
      </c>
      <c r="D597" s="154">
        <f t="shared" si="18"/>
        <v>5.4962809550173387E-3</v>
      </c>
      <c r="E597" s="134">
        <v>2.5049161906545603E-2</v>
      </c>
      <c r="G597" s="132">
        <v>44608</v>
      </c>
      <c r="H597" s="153">
        <v>203.64</v>
      </c>
      <c r="I597" s="154">
        <f t="shared" si="19"/>
        <v>1.1300824197394352E-3</v>
      </c>
      <c r="J597" s="134">
        <v>4.570196158981199E-2</v>
      </c>
    </row>
    <row r="598" spans="2:10" ht="14.4">
      <c r="B598" s="132">
        <v>44607</v>
      </c>
      <c r="C598" s="153">
        <v>217.73</v>
      </c>
      <c r="D598" s="154">
        <f t="shared" si="18"/>
        <v>3.5957774294568992E-2</v>
      </c>
      <c r="E598" s="134">
        <v>-5.4812040378203752E-3</v>
      </c>
      <c r="G598" s="132">
        <v>44607</v>
      </c>
      <c r="H598" s="153">
        <v>203.41</v>
      </c>
      <c r="I598" s="154">
        <f t="shared" si="19"/>
        <v>1.7456431371840324E-2</v>
      </c>
      <c r="J598" s="134">
        <v>-1.1294441170692782E-3</v>
      </c>
    </row>
    <row r="599" spans="2:10" ht="14.4">
      <c r="B599" s="132">
        <v>44606</v>
      </c>
      <c r="C599" s="153">
        <v>210.04</v>
      </c>
      <c r="D599" s="154">
        <f t="shared" si="18"/>
        <v>-1.0702379939552004E-2</v>
      </c>
      <c r="E599" s="134">
        <v>-3.5318973040003643E-2</v>
      </c>
      <c r="G599" s="132">
        <v>44606</v>
      </c>
      <c r="H599" s="153">
        <v>199.89</v>
      </c>
      <c r="I599" s="154">
        <f t="shared" si="19"/>
        <v>-6.7310103805624079E-3</v>
      </c>
      <c r="J599" s="134">
        <v>-1.730495059239967E-2</v>
      </c>
    </row>
    <row r="600" spans="2:10" ht="14.4">
      <c r="B600" s="132">
        <v>44603</v>
      </c>
      <c r="C600" s="153">
        <v>212.3</v>
      </c>
      <c r="D600" s="154">
        <f t="shared" si="18"/>
        <v>-2.9929156528513336E-2</v>
      </c>
      <c r="E600" s="134">
        <v>1.0759855265663809E-2</v>
      </c>
      <c r="G600" s="132">
        <v>44603</v>
      </c>
      <c r="H600" s="153">
        <v>201.24</v>
      </c>
      <c r="I600" s="154">
        <f t="shared" si="19"/>
        <v>-9.0525215655081256E-3</v>
      </c>
      <c r="J600" s="134">
        <v>6.7537145429987788E-3</v>
      </c>
    </row>
    <row r="601" spans="2:10" ht="14.4">
      <c r="B601" s="132">
        <v>44602</v>
      </c>
      <c r="C601" s="153">
        <v>218.75</v>
      </c>
      <c r="D601" s="154">
        <f t="shared" si="18"/>
        <v>1.3299475840523538E-2</v>
      </c>
      <c r="E601" s="134">
        <v>3.03815355628827E-2</v>
      </c>
      <c r="G601" s="132">
        <v>44602</v>
      </c>
      <c r="H601" s="153">
        <v>203.07</v>
      </c>
      <c r="I601" s="154">
        <f t="shared" si="19"/>
        <v>-2.606537487741708E-3</v>
      </c>
      <c r="J601" s="134">
        <v>9.0936195587356661E-3</v>
      </c>
    </row>
    <row r="602" spans="2:10" ht="14.4">
      <c r="B602" s="132">
        <v>44601</v>
      </c>
      <c r="C602" s="153">
        <v>215.86</v>
      </c>
      <c r="D602" s="154">
        <f t="shared" si="18"/>
        <v>1.2071080787698916E-2</v>
      </c>
      <c r="E602" s="134">
        <v>-1.3211428571428541E-2</v>
      </c>
      <c r="G602" s="132">
        <v>44601</v>
      </c>
      <c r="H602" s="153">
        <v>203.6</v>
      </c>
      <c r="I602" s="154">
        <f t="shared" si="19"/>
        <v>1.0367903289629905E-2</v>
      </c>
      <c r="J602" s="134">
        <v>2.6099374599892755E-3</v>
      </c>
    </row>
    <row r="603" spans="2:10" ht="14.4">
      <c r="B603" s="132">
        <v>44600</v>
      </c>
      <c r="C603" s="153">
        <v>213.27</v>
      </c>
      <c r="D603" s="154">
        <f t="shared" si="18"/>
        <v>6.3501236456872867E-3</v>
      </c>
      <c r="E603" s="134">
        <v>-1.1998517557676336E-2</v>
      </c>
      <c r="G603" s="132">
        <v>44600</v>
      </c>
      <c r="H603" s="153">
        <v>201.5</v>
      </c>
      <c r="I603" s="154">
        <f t="shared" si="19"/>
        <v>8.3724200818651295E-3</v>
      </c>
      <c r="J603" s="134">
        <v>-1.0314341846758279E-2</v>
      </c>
    </row>
    <row r="604" spans="2:10" ht="14.4">
      <c r="B604" s="132">
        <v>44599</v>
      </c>
      <c r="C604" s="153">
        <v>211.92</v>
      </c>
      <c r="D604" s="154">
        <f t="shared" si="18"/>
        <v>2.6150592631714917E-2</v>
      </c>
      <c r="E604" s="134">
        <v>-6.3300042200029605E-3</v>
      </c>
      <c r="G604" s="132">
        <v>44599</v>
      </c>
      <c r="H604" s="153">
        <v>199.82</v>
      </c>
      <c r="I604" s="154">
        <f t="shared" si="19"/>
        <v>7.0813644984936497E-3</v>
      </c>
      <c r="J604" s="134">
        <v>-8.337468982630325E-3</v>
      </c>
    </row>
    <row r="605" spans="2:10" ht="14.4">
      <c r="B605" s="132">
        <v>44596</v>
      </c>
      <c r="C605" s="153">
        <v>206.45</v>
      </c>
      <c r="D605" s="154">
        <f t="shared" si="18"/>
        <v>2.9066951081513294E-4</v>
      </c>
      <c r="E605" s="134">
        <v>-2.5811627029067585E-2</v>
      </c>
      <c r="G605" s="132">
        <v>44596</v>
      </c>
      <c r="H605" s="153">
        <v>198.41</v>
      </c>
      <c r="I605" s="154">
        <f t="shared" si="19"/>
        <v>-1.092742703022723E-2</v>
      </c>
      <c r="J605" s="134">
        <v>-7.056350715644033E-3</v>
      </c>
    </row>
    <row r="606" spans="2:10" ht="14.4">
      <c r="B606" s="132">
        <v>44595</v>
      </c>
      <c r="C606" s="153">
        <v>206.39</v>
      </c>
      <c r="D606" s="154">
        <f t="shared" si="18"/>
        <v>-5.460137746849664E-3</v>
      </c>
      <c r="E606" s="134">
        <v>-2.9062727052553416E-4</v>
      </c>
      <c r="G606" s="132">
        <v>44595</v>
      </c>
      <c r="H606" s="153">
        <v>200.59</v>
      </c>
      <c r="I606" s="154">
        <f t="shared" si="19"/>
        <v>-2.145422953496565E-2</v>
      </c>
      <c r="J606" s="134">
        <v>1.0987349427952209E-2</v>
      </c>
    </row>
    <row r="607" spans="2:10" ht="14.4">
      <c r="B607" s="132">
        <v>44594</v>
      </c>
      <c r="C607" s="153">
        <v>207.52</v>
      </c>
      <c r="D607" s="154">
        <f t="shared" si="18"/>
        <v>-3.9436399881689734E-3</v>
      </c>
      <c r="E607" s="134">
        <v>5.4750714666409461E-3</v>
      </c>
      <c r="G607" s="132">
        <v>44594</v>
      </c>
      <c r="H607" s="153">
        <v>204.94</v>
      </c>
      <c r="I607" s="154">
        <f t="shared" si="19"/>
        <v>-1.9985870309956874E-3</v>
      </c>
      <c r="J607" s="134">
        <v>2.1686026222643262E-2</v>
      </c>
    </row>
    <row r="608" spans="2:10" ht="14.4">
      <c r="B608" s="132">
        <v>44593</v>
      </c>
      <c r="C608" s="153">
        <v>208.34</v>
      </c>
      <c r="D608" s="154">
        <f t="shared" si="18"/>
        <v>3.9654713432783956E-2</v>
      </c>
      <c r="E608" s="134">
        <v>3.951426368542732E-3</v>
      </c>
      <c r="G608" s="132">
        <v>44593</v>
      </c>
      <c r="H608" s="153">
        <v>205.35</v>
      </c>
      <c r="I608" s="154">
        <f t="shared" si="19"/>
        <v>1.8628736590170131E-2</v>
      </c>
      <c r="J608" s="134">
        <v>2.0005855372304815E-3</v>
      </c>
    </row>
    <row r="609" spans="2:10" ht="14.4">
      <c r="B609" s="132">
        <v>44592</v>
      </c>
      <c r="C609" s="153">
        <v>200.24</v>
      </c>
      <c r="D609" s="154">
        <f t="shared" si="18"/>
        <v>4.9497065983234279E-2</v>
      </c>
      <c r="E609" s="134">
        <v>-3.8878755879811822E-2</v>
      </c>
      <c r="G609" s="132">
        <v>44592</v>
      </c>
      <c r="H609" s="153">
        <v>201.56</v>
      </c>
      <c r="I609" s="154">
        <f t="shared" si="19"/>
        <v>1.9864925086333363E-3</v>
      </c>
      <c r="J609" s="134">
        <v>-1.8456294131969808E-2</v>
      </c>
    </row>
    <row r="610" spans="2:10" ht="14.4">
      <c r="B610" s="132">
        <v>44589</v>
      </c>
      <c r="C610" s="153">
        <v>190.57</v>
      </c>
      <c r="D610" s="154">
        <f t="shared" si="18"/>
        <v>4.3121648645452759E-3</v>
      </c>
      <c r="E610" s="134">
        <v>-4.8292049540551441E-2</v>
      </c>
      <c r="G610" s="132">
        <v>44589</v>
      </c>
      <c r="H610" s="153">
        <v>201.16</v>
      </c>
      <c r="I610" s="154">
        <f t="shared" si="19"/>
        <v>-5.3287228821260989E-2</v>
      </c>
      <c r="J610" s="134">
        <v>-1.9845207382417351E-3</v>
      </c>
    </row>
    <row r="611" spans="2:10" ht="14.4">
      <c r="B611" s="132">
        <v>44588</v>
      </c>
      <c r="C611" s="153">
        <v>189.75</v>
      </c>
      <c r="D611" s="154">
        <f t="shared" si="18"/>
        <v>-2.3541527774950111E-2</v>
      </c>
      <c r="E611" s="134">
        <v>-4.3028808311905697E-3</v>
      </c>
      <c r="G611" s="132">
        <v>44588</v>
      </c>
      <c r="H611" s="153">
        <v>212.17</v>
      </c>
      <c r="I611" s="154">
        <f t="shared" si="19"/>
        <v>-9.9423977099657671E-3</v>
      </c>
      <c r="J611" s="134">
        <v>5.4732551203022339E-2</v>
      </c>
    </row>
    <row r="612" spans="2:10" ht="14.4">
      <c r="B612" s="132">
        <v>44587</v>
      </c>
      <c r="C612" s="153">
        <v>194.27</v>
      </c>
      <c r="D612" s="154">
        <f t="shared" si="18"/>
        <v>-4.9361125765109683E-2</v>
      </c>
      <c r="E612" s="134">
        <v>2.3820816864295269E-2</v>
      </c>
      <c r="G612" s="132">
        <v>44587</v>
      </c>
      <c r="H612" s="153">
        <v>214.29</v>
      </c>
      <c r="I612" s="154">
        <f t="shared" si="19"/>
        <v>-9.3327111593735957E-5</v>
      </c>
      <c r="J612" s="134">
        <v>9.9919875571476968E-3</v>
      </c>
    </row>
    <row r="613" spans="2:10" ht="14.4">
      <c r="B613" s="132">
        <v>44586</v>
      </c>
      <c r="C613" s="153">
        <v>204.1</v>
      </c>
      <c r="D613" s="154">
        <f t="shared" si="18"/>
        <v>-4.8983591476607689E-4</v>
      </c>
      <c r="E613" s="134">
        <v>5.0599680856539875E-2</v>
      </c>
      <c r="G613" s="132">
        <v>44586</v>
      </c>
      <c r="H613" s="153">
        <v>214.31</v>
      </c>
      <c r="I613" s="154">
        <f t="shared" si="19"/>
        <v>-9.3318402456729309E-5</v>
      </c>
      <c r="J613" s="134">
        <v>9.3331466703983068E-5</v>
      </c>
    </row>
    <row r="614" spans="2:10" ht="14.4">
      <c r="B614" s="132">
        <v>44585</v>
      </c>
      <c r="C614" s="153">
        <v>204.2</v>
      </c>
      <c r="D614" s="154">
        <f t="shared" si="18"/>
        <v>-6.0541147710311801E-3</v>
      </c>
      <c r="E614" s="134">
        <v>4.8995590396860855E-4</v>
      </c>
      <c r="G614" s="132">
        <v>44585</v>
      </c>
      <c r="H614" s="153">
        <v>214.33</v>
      </c>
      <c r="I614" s="154">
        <f t="shared" si="19"/>
        <v>1.1203959904102321E-3</v>
      </c>
      <c r="J614" s="134">
        <v>9.3322756754332659E-5</v>
      </c>
    </row>
    <row r="615" spans="2:10" ht="14.4">
      <c r="B615" s="132">
        <v>44582</v>
      </c>
      <c r="C615" s="153">
        <v>205.44</v>
      </c>
      <c r="D615" s="154">
        <f t="shared" si="18"/>
        <v>-4.1709451081454622E-2</v>
      </c>
      <c r="E615" s="134">
        <v>6.0724779627816527E-3</v>
      </c>
      <c r="G615" s="132">
        <v>44582</v>
      </c>
      <c r="H615" s="153">
        <v>214.09</v>
      </c>
      <c r="I615" s="154">
        <f t="shared" si="19"/>
        <v>-1.1794341772568948E-2</v>
      </c>
      <c r="J615" s="134">
        <v>-1.119768581159919E-3</v>
      </c>
    </row>
    <row r="616" spans="2:10" ht="14.4">
      <c r="B616" s="132">
        <v>44581</v>
      </c>
      <c r="C616" s="153">
        <v>214.19</v>
      </c>
      <c r="D616" s="154">
        <f t="shared" si="18"/>
        <v>-1.3402477612153135E-2</v>
      </c>
      <c r="E616" s="134">
        <v>4.2591510903426721E-2</v>
      </c>
      <c r="G616" s="132">
        <v>44581</v>
      </c>
      <c r="H616" s="153">
        <v>216.63</v>
      </c>
      <c r="I616" s="154">
        <f t="shared" si="19"/>
        <v>-2.2953847216306979E-2</v>
      </c>
      <c r="J616" s="134">
        <v>1.1864169274604208E-2</v>
      </c>
    </row>
    <row r="617" spans="2:10" ht="14.4">
      <c r="B617" s="132">
        <v>44580</v>
      </c>
      <c r="C617" s="153">
        <v>217.08</v>
      </c>
      <c r="D617" s="154">
        <f t="shared" si="18"/>
        <v>-3.5878896466035336E-2</v>
      </c>
      <c r="E617" s="134">
        <v>1.349269340305348E-2</v>
      </c>
      <c r="G617" s="132">
        <v>44580</v>
      </c>
      <c r="H617" s="153">
        <v>221.66</v>
      </c>
      <c r="I617" s="154">
        <f t="shared" si="19"/>
        <v>-3.6369255388818689E-2</v>
      </c>
      <c r="J617" s="134">
        <v>2.3219314037760341E-2</v>
      </c>
    </row>
    <row r="618" spans="2:10" ht="14.4">
      <c r="B618" s="132">
        <v>44579</v>
      </c>
      <c r="C618" s="153">
        <v>225.01</v>
      </c>
      <c r="D618" s="154">
        <f t="shared" si="18"/>
        <v>-4.2131467958218555E-3</v>
      </c>
      <c r="E618" s="134">
        <v>3.6530311405933213E-2</v>
      </c>
      <c r="G618" s="132">
        <v>44579</v>
      </c>
      <c r="H618" s="153">
        <v>229.87</v>
      </c>
      <c r="I618" s="154">
        <f t="shared" si="19"/>
        <v>4.0539712459954982E-3</v>
      </c>
      <c r="J618" s="134">
        <v>3.7038707931065673E-2</v>
      </c>
    </row>
    <row r="619" spans="2:10" ht="14.4">
      <c r="B619" s="132">
        <v>44575</v>
      </c>
      <c r="C619" s="153">
        <v>225.96</v>
      </c>
      <c r="D619" s="154">
        <f t="shared" si="18"/>
        <v>9.1584688523522664E-3</v>
      </c>
      <c r="E619" s="134">
        <v>4.2220345762411515E-3</v>
      </c>
      <c r="G619" s="132">
        <v>44575</v>
      </c>
      <c r="H619" s="153">
        <v>228.94</v>
      </c>
      <c r="I619" s="154">
        <f t="shared" si="19"/>
        <v>8.5099430089274689E-3</v>
      </c>
      <c r="J619" s="134">
        <v>-4.0457649976073373E-3</v>
      </c>
    </row>
    <row r="620" spans="2:10" ht="14.4">
      <c r="B620" s="132">
        <v>44574</v>
      </c>
      <c r="C620" s="153">
        <v>223.9</v>
      </c>
      <c r="D620" s="154">
        <f t="shared" si="18"/>
        <v>2.9230584561061815E-2</v>
      </c>
      <c r="E620" s="134">
        <v>-9.1166578155426059E-3</v>
      </c>
      <c r="G620" s="132">
        <v>44574</v>
      </c>
      <c r="H620" s="153">
        <v>227</v>
      </c>
      <c r="I620" s="154">
        <f t="shared" si="19"/>
        <v>2.0472455104975348E-2</v>
      </c>
      <c r="J620" s="134">
        <v>-8.473835939547425E-3</v>
      </c>
    </row>
    <row r="621" spans="2:10" ht="14.4">
      <c r="B621" s="132">
        <v>44573</v>
      </c>
      <c r="C621" s="153">
        <v>217.45</v>
      </c>
      <c r="D621" s="154">
        <f t="shared" si="18"/>
        <v>6.597943053319141E-3</v>
      </c>
      <c r="E621" s="134">
        <v>-2.8807503349709718E-2</v>
      </c>
      <c r="G621" s="132">
        <v>44573</v>
      </c>
      <c r="H621" s="153">
        <v>222.4</v>
      </c>
      <c r="I621" s="154">
        <f t="shared" si="19"/>
        <v>1.1077314581698671E-2</v>
      </c>
      <c r="J621" s="134">
        <v>-2.026431718061672E-2</v>
      </c>
    </row>
    <row r="622" spans="2:10" ht="14.4">
      <c r="B622" s="132">
        <v>44572</v>
      </c>
      <c r="C622" s="153">
        <v>216.02</v>
      </c>
      <c r="D622" s="154">
        <f t="shared" si="18"/>
        <v>3.1554589371073312E-2</v>
      </c>
      <c r="E622" s="134">
        <v>-6.5762244194066399E-3</v>
      </c>
      <c r="G622" s="132">
        <v>44572</v>
      </c>
      <c r="H622" s="153">
        <v>219.95</v>
      </c>
      <c r="I622" s="154">
        <f t="shared" si="19"/>
        <v>-7.6541962044201807E-3</v>
      </c>
      <c r="J622" s="134">
        <v>-1.1016187050359783E-2</v>
      </c>
    </row>
    <row r="623" spans="2:10" ht="14.4">
      <c r="B623" s="132">
        <v>44571</v>
      </c>
      <c r="C623" s="153">
        <v>209.31</v>
      </c>
      <c r="D623" s="154">
        <f t="shared" si="18"/>
        <v>-2.9144502924547584E-2</v>
      </c>
      <c r="E623" s="134">
        <v>-3.1061938709378789E-2</v>
      </c>
      <c r="G623" s="132">
        <v>44571</v>
      </c>
      <c r="H623" s="153">
        <v>221.64</v>
      </c>
      <c r="I623" s="154">
        <f t="shared" si="19"/>
        <v>-1.1439462611159568E-2</v>
      </c>
      <c r="J623" s="134">
        <v>7.6835644464650077E-3</v>
      </c>
    </row>
    <row r="624" spans="2:10" ht="14.4">
      <c r="B624" s="132">
        <v>44568</v>
      </c>
      <c r="C624" s="153">
        <v>215.5</v>
      </c>
      <c r="D624" s="154">
        <f t="shared" si="18"/>
        <v>1.9492698530917753E-2</v>
      </c>
      <c r="E624" s="134">
        <v>2.9573360087907785E-2</v>
      </c>
      <c r="G624" s="132">
        <v>44568</v>
      </c>
      <c r="H624" s="153">
        <v>224.19</v>
      </c>
      <c r="I624" s="154">
        <f t="shared" si="19"/>
        <v>9.8615707976324983E-3</v>
      </c>
      <c r="J624" s="134">
        <v>1.1505143475907031E-2</v>
      </c>
    </row>
    <row r="625" spans="2:10" ht="14.4">
      <c r="B625" s="132">
        <v>44567</v>
      </c>
      <c r="C625" s="153">
        <v>211.34</v>
      </c>
      <c r="D625" s="154">
        <f t="shared" si="18"/>
        <v>-8.1525392043902984E-3</v>
      </c>
      <c r="E625" s="134">
        <v>-1.9303944315545274E-2</v>
      </c>
      <c r="G625" s="132">
        <v>44567</v>
      </c>
      <c r="H625" s="153">
        <v>221.99</v>
      </c>
      <c r="I625" s="154">
        <f t="shared" si="19"/>
        <v>1.0141799247389491E-2</v>
      </c>
      <c r="J625" s="134">
        <v>-9.8131049556179351E-3</v>
      </c>
    </row>
    <row r="626" spans="2:10" ht="14.4">
      <c r="B626" s="132">
        <v>44566</v>
      </c>
      <c r="C626" s="153">
        <v>213.07</v>
      </c>
      <c r="D626" s="154">
        <f t="shared" si="18"/>
        <v>-2.6247964448680165E-3</v>
      </c>
      <c r="E626" s="134">
        <v>8.1858616447429977E-3</v>
      </c>
      <c r="G626" s="132">
        <v>44566</v>
      </c>
      <c r="H626" s="153">
        <v>219.75</v>
      </c>
      <c r="I626" s="154">
        <f t="shared" si="19"/>
        <v>7.6285686170638554E-3</v>
      </c>
      <c r="J626" s="134">
        <v>-1.0090544619127062E-2</v>
      </c>
    </row>
    <row r="627" spans="2:10" ht="14.4">
      <c r="B627" s="132">
        <v>44565</v>
      </c>
      <c r="C627" s="153">
        <v>213.63</v>
      </c>
      <c r="D627" s="154">
        <f t="shared" si="18"/>
        <v>2.7380770501867494E-2</v>
      </c>
      <c r="E627" s="134">
        <v>2.6282442389824467E-3</v>
      </c>
      <c r="G627" s="132">
        <v>44565</v>
      </c>
      <c r="H627" s="153">
        <v>218.08</v>
      </c>
      <c r="I627" s="154">
        <f t="shared" si="19"/>
        <v>5.2143174682853413E-2</v>
      </c>
      <c r="J627" s="134">
        <v>-7.5995449374288704E-3</v>
      </c>
    </row>
    <row r="628" spans="2:10" ht="14.4">
      <c r="B628" s="132">
        <v>44564</v>
      </c>
      <c r="C628" s="153">
        <v>207.86</v>
      </c>
      <c r="D628" s="154">
        <f t="shared" si="18"/>
        <v>3.1969094252116359E-2</v>
      </c>
      <c r="E628" s="134">
        <v>-2.7009315171090065E-2</v>
      </c>
      <c r="G628" s="132">
        <v>44564</v>
      </c>
      <c r="H628" s="153">
        <v>207</v>
      </c>
      <c r="I628" s="154">
        <f t="shared" si="19"/>
        <v>1.2568281250303571E-3</v>
      </c>
      <c r="J628" s="134">
        <v>-5.0807043286867248E-2</v>
      </c>
    </row>
    <row r="629" spans="2:10" ht="14.4">
      <c r="B629" s="132">
        <v>44561</v>
      </c>
      <c r="C629" s="153">
        <v>201.32</v>
      </c>
      <c r="D629" s="154">
        <f t="shared" si="18"/>
        <v>-6.8807043240336962E-3</v>
      </c>
      <c r="E629" s="134">
        <v>-3.1463485038006445E-2</v>
      </c>
      <c r="G629" s="132">
        <v>44561</v>
      </c>
      <c r="H629" s="153">
        <v>206.74</v>
      </c>
      <c r="I629" s="154">
        <f t="shared" si="19"/>
        <v>3.1975222243498863E-3</v>
      </c>
      <c r="J629" s="134">
        <v>-1.2560386473429164E-3</v>
      </c>
    </row>
    <row r="630" spans="2:10" ht="14.4">
      <c r="B630" s="132">
        <v>44560</v>
      </c>
      <c r="C630" s="153">
        <v>202.71</v>
      </c>
      <c r="D630" s="154">
        <f t="shared" si="18"/>
        <v>-4.6755505113263568E-3</v>
      </c>
      <c r="E630" s="134">
        <v>6.9044307570038654E-3</v>
      </c>
      <c r="G630" s="132">
        <v>44560</v>
      </c>
      <c r="H630" s="153">
        <v>206.08</v>
      </c>
      <c r="I630" s="154">
        <f t="shared" si="19"/>
        <v>-6.0472838554238304E-3</v>
      </c>
      <c r="J630" s="134">
        <v>-3.19241559446648E-3</v>
      </c>
    </row>
    <row r="631" spans="2:10" ht="14.4">
      <c r="B631" s="132">
        <v>44559</v>
      </c>
      <c r="C631" s="153">
        <v>203.66</v>
      </c>
      <c r="D631" s="154">
        <f t="shared" si="18"/>
        <v>-1.2055100967574952E-2</v>
      </c>
      <c r="E631" s="134">
        <v>4.6864979527403428E-3</v>
      </c>
      <c r="G631" s="132">
        <v>44559</v>
      </c>
      <c r="H631" s="153">
        <v>207.33</v>
      </c>
      <c r="I631" s="154">
        <f t="shared" si="19"/>
        <v>3.4303693501133081E-3</v>
      </c>
      <c r="J631" s="134">
        <v>6.0656055900620842E-3</v>
      </c>
    </row>
    <row r="632" spans="2:10" ht="14.4">
      <c r="B632" s="132">
        <v>44558</v>
      </c>
      <c r="C632" s="153">
        <v>206.13</v>
      </c>
      <c r="D632" s="154">
        <f t="shared" si="18"/>
        <v>1.4463970701575124E-2</v>
      </c>
      <c r="E632" s="134">
        <v>1.2128056564862932E-2</v>
      </c>
      <c r="G632" s="132">
        <v>44558</v>
      </c>
      <c r="H632" s="153">
        <v>206.62</v>
      </c>
      <c r="I632" s="154">
        <f t="shared" si="19"/>
        <v>1.1622277337311783E-3</v>
      </c>
      <c r="J632" s="134">
        <v>-3.4244923551826068E-3</v>
      </c>
    </row>
    <row r="633" spans="2:10" ht="14.4">
      <c r="B633" s="132">
        <v>44557</v>
      </c>
      <c r="C633" s="153">
        <v>203.17</v>
      </c>
      <c r="D633" s="154">
        <f t="shared" si="18"/>
        <v>-5.15477711787288E-3</v>
      </c>
      <c r="E633" s="134">
        <v>-1.4359869984960971E-2</v>
      </c>
      <c r="G633" s="132">
        <v>44557</v>
      </c>
      <c r="H633" s="153">
        <v>206.38</v>
      </c>
      <c r="I633" s="154">
        <f t="shared" si="19"/>
        <v>8.7255810470875214E-4</v>
      </c>
      <c r="J633" s="134">
        <v>-1.1615526086535821E-3</v>
      </c>
    </row>
    <row r="634" spans="2:10" ht="14.4">
      <c r="B634" s="132">
        <v>44553</v>
      </c>
      <c r="C634" s="153">
        <v>204.22</v>
      </c>
      <c r="D634" s="154">
        <f t="shared" si="18"/>
        <v>1.2465978978336817E-2</v>
      </c>
      <c r="E634" s="134">
        <v>5.1680858394449469E-3</v>
      </c>
      <c r="G634" s="132">
        <v>44553</v>
      </c>
      <c r="H634" s="153">
        <v>206.2</v>
      </c>
      <c r="I634" s="154">
        <f t="shared" si="19"/>
        <v>1.9836575496079544E-2</v>
      </c>
      <c r="J634" s="134">
        <v>-8.7217753658308528E-4</v>
      </c>
    </row>
    <row r="635" spans="2:10" ht="14.4">
      <c r="B635" s="132">
        <v>44552</v>
      </c>
      <c r="C635" s="153">
        <v>201.69</v>
      </c>
      <c r="D635" s="154">
        <f t="shared" si="18"/>
        <v>1.0817383217328534E-2</v>
      </c>
      <c r="E635" s="134">
        <v>-1.2388600528841498E-2</v>
      </c>
      <c r="G635" s="132">
        <v>44552</v>
      </c>
      <c r="H635" s="153">
        <v>202.15</v>
      </c>
      <c r="I635" s="154">
        <f t="shared" si="19"/>
        <v>1.9178533189041513E-2</v>
      </c>
      <c r="J635" s="134">
        <v>-1.9641125121241387E-2</v>
      </c>
    </row>
    <row r="636" spans="2:10" ht="14.4">
      <c r="B636" s="132">
        <v>44551</v>
      </c>
      <c r="C636" s="153">
        <v>199.52</v>
      </c>
      <c r="D636" s="154">
        <f t="shared" si="18"/>
        <v>5.6922581468504485E-2</v>
      </c>
      <c r="E636" s="134">
        <v>-1.0759085725618456E-2</v>
      </c>
      <c r="G636" s="132">
        <v>44551</v>
      </c>
      <c r="H636" s="153">
        <v>198.31</v>
      </c>
      <c r="I636" s="154">
        <f t="shared" si="19"/>
        <v>1.4475707987048683E-2</v>
      </c>
      <c r="J636" s="134">
        <v>-1.899579520158301E-2</v>
      </c>
    </row>
    <row r="637" spans="2:10" ht="14.4">
      <c r="B637" s="132">
        <v>44550</v>
      </c>
      <c r="C637" s="153">
        <v>188.48</v>
      </c>
      <c r="D637" s="154">
        <f t="shared" si="18"/>
        <v>-2.1779350010844866E-2</v>
      </c>
      <c r="E637" s="134">
        <v>-5.5332798716920761E-2</v>
      </c>
      <c r="G637" s="132">
        <v>44550</v>
      </c>
      <c r="H637" s="153">
        <v>195.46</v>
      </c>
      <c r="I637" s="154">
        <f t="shared" si="19"/>
        <v>-2.9788256979624263E-2</v>
      </c>
      <c r="J637" s="134">
        <v>-1.4371438656648694E-2</v>
      </c>
    </row>
    <row r="638" spans="2:10" ht="14.4">
      <c r="B638" s="132">
        <v>44547</v>
      </c>
      <c r="C638" s="153">
        <v>192.63</v>
      </c>
      <c r="D638" s="154">
        <f t="shared" si="18"/>
        <v>9.5979037348473788E-3</v>
      </c>
      <c r="E638" s="134">
        <v>2.2018251273344669E-2</v>
      </c>
      <c r="G638" s="132">
        <v>44547</v>
      </c>
      <c r="H638" s="153">
        <v>201.37</v>
      </c>
      <c r="I638" s="154">
        <f t="shared" si="19"/>
        <v>-2.3557059292162716E-2</v>
      </c>
      <c r="J638" s="134">
        <v>3.0236365496776774E-2</v>
      </c>
    </row>
    <row r="639" spans="2:10" ht="14.4">
      <c r="B639" s="132">
        <v>44546</v>
      </c>
      <c r="C639" s="153">
        <v>190.79</v>
      </c>
      <c r="D639" s="154">
        <f t="shared" si="18"/>
        <v>-2.4028912302766103E-2</v>
      </c>
      <c r="E639" s="134">
        <v>-9.5519908633131534E-3</v>
      </c>
      <c r="G639" s="132">
        <v>44546</v>
      </c>
      <c r="H639" s="153">
        <v>206.17</v>
      </c>
      <c r="I639" s="154">
        <f t="shared" si="19"/>
        <v>1.7714301533777004E-2</v>
      </c>
      <c r="J639" s="134">
        <v>2.3836718478422725E-2</v>
      </c>
    </row>
    <row r="640" spans="2:10" ht="14.4">
      <c r="B640" s="132">
        <v>44545</v>
      </c>
      <c r="C640" s="153">
        <v>195.43</v>
      </c>
      <c r="D640" s="154">
        <f t="shared" si="18"/>
        <v>-3.5812038343498414E-4</v>
      </c>
      <c r="E640" s="134">
        <v>2.4319932910529918E-2</v>
      </c>
      <c r="G640" s="132">
        <v>44545</v>
      </c>
      <c r="H640" s="153">
        <v>202.55</v>
      </c>
      <c r="I640" s="154">
        <f t="shared" si="19"/>
        <v>4.5028404342697028E-3</v>
      </c>
      <c r="J640" s="134">
        <v>-1.7558325653586726E-2</v>
      </c>
    </row>
    <row r="641" spans="2:10" ht="14.4">
      <c r="B641" s="132">
        <v>44544</v>
      </c>
      <c r="C641" s="153">
        <v>195.5</v>
      </c>
      <c r="D641" s="154">
        <f t="shared" si="18"/>
        <v>-9.6717475739607536E-3</v>
      </c>
      <c r="E641" s="134">
        <v>3.581845161950703E-4</v>
      </c>
      <c r="G641" s="132">
        <v>44544</v>
      </c>
      <c r="H641" s="153">
        <v>201.64</v>
      </c>
      <c r="I641" s="154">
        <f t="shared" si="19"/>
        <v>1.9360129157573092E-3</v>
      </c>
      <c r="J641" s="134">
        <v>-4.4927178474452045E-3</v>
      </c>
    </row>
    <row r="642" spans="2:10" ht="14.4">
      <c r="B642" s="132">
        <v>44543</v>
      </c>
      <c r="C642" s="153">
        <v>197.4</v>
      </c>
      <c r="D642" s="154">
        <f t="shared" si="18"/>
        <v>-3.8070492242563959E-2</v>
      </c>
      <c r="E642" s="134">
        <v>9.7186700767264433E-3</v>
      </c>
      <c r="G642" s="132">
        <v>44543</v>
      </c>
      <c r="H642" s="153">
        <v>201.25</v>
      </c>
      <c r="I642" s="154">
        <f t="shared" si="19"/>
        <v>-1.0921509066929585E-2</v>
      </c>
      <c r="J642" s="134">
        <v>-1.9341400515769935E-3</v>
      </c>
    </row>
    <row r="643" spans="2:10" ht="14.4">
      <c r="B643" s="132">
        <v>44540</v>
      </c>
      <c r="C643" s="153">
        <v>205.06</v>
      </c>
      <c r="D643" s="154">
        <f t="shared" si="18"/>
        <v>-1.2117835257593761E-2</v>
      </c>
      <c r="E643" s="134">
        <v>3.8804457953394156E-2</v>
      </c>
      <c r="G643" s="132">
        <v>44540</v>
      </c>
      <c r="H643" s="153">
        <v>203.46</v>
      </c>
      <c r="I643" s="154">
        <f t="shared" si="19"/>
        <v>-3.287620419890354E-3</v>
      </c>
      <c r="J643" s="134">
        <v>1.098136645962744E-2</v>
      </c>
    </row>
    <row r="644" spans="2:10" ht="14.4">
      <c r="B644" s="132">
        <v>44539</v>
      </c>
      <c r="C644" s="153">
        <v>207.56</v>
      </c>
      <c r="D644" s="154">
        <f t="shared" si="18"/>
        <v>-1.6579848964682637E-2</v>
      </c>
      <c r="E644" s="134">
        <v>1.2191553691602408E-2</v>
      </c>
      <c r="G644" s="132">
        <v>44539</v>
      </c>
      <c r="H644" s="153">
        <v>204.13</v>
      </c>
      <c r="I644" s="154">
        <f t="shared" si="19"/>
        <v>-2.938871494506978E-4</v>
      </c>
      <c r="J644" s="134">
        <v>3.2930305711196262E-3</v>
      </c>
    </row>
    <row r="645" spans="2:10" ht="14.4">
      <c r="B645" s="132">
        <v>44538</v>
      </c>
      <c r="C645" s="153">
        <v>211.03</v>
      </c>
      <c r="D645" s="154">
        <f t="shared" ref="D645:D708" si="20">LN(C645/C646)</f>
        <v>1.0479779615536634E-2</v>
      </c>
      <c r="E645" s="134">
        <v>1.6718057429177202E-2</v>
      </c>
      <c r="G645" s="132">
        <v>44538</v>
      </c>
      <c r="H645" s="153">
        <v>204.19</v>
      </c>
      <c r="I645" s="154">
        <f t="shared" ref="I645:I708" si="21">LN(H645/H646)</f>
        <v>-1.4681415967798558E-3</v>
      </c>
      <c r="J645" s="134">
        <v>2.9393033850988459E-4</v>
      </c>
    </row>
    <row r="646" spans="2:10" ht="14.4">
      <c r="B646" s="132">
        <v>44537</v>
      </c>
      <c r="C646" s="153">
        <v>208.83</v>
      </c>
      <c r="D646" s="154">
        <f t="shared" si="20"/>
        <v>1.4227049064131046E-2</v>
      </c>
      <c r="E646" s="134">
        <v>-1.0425058048618596E-2</v>
      </c>
      <c r="G646" s="132">
        <v>44537</v>
      </c>
      <c r="H646" s="153">
        <v>204.49</v>
      </c>
      <c r="I646" s="154">
        <f t="shared" si="21"/>
        <v>1.5822101019647608E-2</v>
      </c>
      <c r="J646" s="134">
        <v>1.4692198442627369E-3</v>
      </c>
    </row>
    <row r="647" spans="2:10" ht="14.4">
      <c r="B647" s="132">
        <v>44536</v>
      </c>
      <c r="C647" s="153">
        <v>205.88</v>
      </c>
      <c r="D647" s="154">
        <f t="shared" si="20"/>
        <v>3.65547537600674E-2</v>
      </c>
      <c r="E647" s="134">
        <v>-1.4126322846334416E-2</v>
      </c>
      <c r="G647" s="132">
        <v>44536</v>
      </c>
      <c r="H647" s="153">
        <v>201.28</v>
      </c>
      <c r="I647" s="154">
        <f t="shared" si="21"/>
        <v>1.7440554323463947E-2</v>
      </c>
      <c r="J647" s="134">
        <v>-1.5697589124162636E-2</v>
      </c>
    </row>
    <row r="648" spans="2:10" ht="14.4">
      <c r="B648" s="132">
        <v>44533</v>
      </c>
      <c r="C648" s="153">
        <v>198.49</v>
      </c>
      <c r="D648" s="154">
        <f t="shared" si="20"/>
        <v>-1.9408397277127593E-2</v>
      </c>
      <c r="E648" s="134">
        <v>-3.5894695939382104E-2</v>
      </c>
      <c r="G648" s="132">
        <v>44533</v>
      </c>
      <c r="H648" s="153">
        <v>197.8</v>
      </c>
      <c r="I648" s="154">
        <f t="shared" si="21"/>
        <v>5.1192488696134115E-3</v>
      </c>
      <c r="J648" s="134">
        <v>-1.7289348171701024E-2</v>
      </c>
    </row>
    <row r="649" spans="2:10" ht="14.4">
      <c r="B649" s="132">
        <v>44532</v>
      </c>
      <c r="C649" s="153">
        <v>202.38</v>
      </c>
      <c r="D649" s="154">
        <f t="shared" si="20"/>
        <v>7.2695027524852254E-2</v>
      </c>
      <c r="E649" s="134">
        <v>1.9597964632978915E-2</v>
      </c>
      <c r="G649" s="132">
        <v>44532</v>
      </c>
      <c r="H649" s="153">
        <v>196.79</v>
      </c>
      <c r="I649" s="154">
        <f t="shared" si="21"/>
        <v>2.7406031933884613E-2</v>
      </c>
      <c r="J649" s="134">
        <v>-5.1061678463094617E-3</v>
      </c>
    </row>
    <row r="650" spans="2:10" ht="14.4">
      <c r="B650" s="132">
        <v>44531</v>
      </c>
      <c r="C650" s="153">
        <v>188.19</v>
      </c>
      <c r="D650" s="154">
        <f t="shared" si="20"/>
        <v>-5.0057077054671641E-2</v>
      </c>
      <c r="E650" s="134">
        <v>-7.0115624073525007E-2</v>
      </c>
      <c r="G650" s="132">
        <v>44531</v>
      </c>
      <c r="H650" s="153">
        <v>191.47</v>
      </c>
      <c r="I650" s="154">
        <f t="shared" si="21"/>
        <v>-9.7708796681923293E-3</v>
      </c>
      <c r="J650" s="134">
        <v>-2.7033893998678726E-2</v>
      </c>
    </row>
    <row r="651" spans="2:10" ht="14.4">
      <c r="B651" s="132">
        <v>44530</v>
      </c>
      <c r="C651" s="153">
        <v>197.85</v>
      </c>
      <c r="D651" s="154">
        <f t="shared" si="20"/>
        <v>-3.2799322958118431E-3</v>
      </c>
      <c r="E651" s="134">
        <v>5.1331101546309599E-2</v>
      </c>
      <c r="G651" s="132">
        <v>44530</v>
      </c>
      <c r="H651" s="153">
        <v>193.35</v>
      </c>
      <c r="I651" s="154">
        <f t="shared" si="21"/>
        <v>-1.3204394590606133E-2</v>
      </c>
      <c r="J651" s="134">
        <v>9.8187705645793599E-3</v>
      </c>
    </row>
    <row r="652" spans="2:10" ht="14.4">
      <c r="B652" s="132">
        <v>44529</v>
      </c>
      <c r="C652" s="153">
        <v>198.5</v>
      </c>
      <c r="D652" s="154">
        <f t="shared" si="20"/>
        <v>-3.5704445664475337E-3</v>
      </c>
      <c r="E652" s="134">
        <v>3.2853171594642294E-3</v>
      </c>
      <c r="G652" s="132">
        <v>44529</v>
      </c>
      <c r="H652" s="153">
        <v>195.92</v>
      </c>
      <c r="I652" s="154">
        <f t="shared" si="21"/>
        <v>-1.4240706896280876E-2</v>
      </c>
      <c r="J652" s="134">
        <v>1.3291957589862902E-2</v>
      </c>
    </row>
    <row r="653" spans="2:10" ht="14.4">
      <c r="B653" s="132">
        <v>44526</v>
      </c>
      <c r="C653" s="153">
        <v>199.21</v>
      </c>
      <c r="D653" s="154">
        <f t="shared" si="20"/>
        <v>-5.5601055006182551E-2</v>
      </c>
      <c r="E653" s="134">
        <v>3.5768261964734815E-3</v>
      </c>
      <c r="G653" s="132">
        <v>44526</v>
      </c>
      <c r="H653" s="153">
        <v>198.73</v>
      </c>
      <c r="I653" s="154">
        <f t="shared" si="21"/>
        <v>-4.1109780811740271E-2</v>
      </c>
      <c r="J653" s="134">
        <v>1.4342588811759871E-2</v>
      </c>
    </row>
    <row r="654" spans="2:10" ht="14.4">
      <c r="B654" s="132">
        <v>44524</v>
      </c>
      <c r="C654" s="153">
        <v>210.6</v>
      </c>
      <c r="D654" s="154">
        <f t="shared" si="20"/>
        <v>7.0045315334581028E-3</v>
      </c>
      <c r="E654" s="134">
        <v>5.7175844586115021E-2</v>
      </c>
      <c r="G654" s="132">
        <v>44524</v>
      </c>
      <c r="H654" s="153">
        <v>207.07</v>
      </c>
      <c r="I654" s="154">
        <f t="shared" si="21"/>
        <v>8.4384593845260539E-3</v>
      </c>
      <c r="J654" s="134">
        <v>4.1966487193679791E-2</v>
      </c>
    </row>
    <row r="655" spans="2:10" ht="14.4">
      <c r="B655" s="132">
        <v>44523</v>
      </c>
      <c r="C655" s="153">
        <v>209.13</v>
      </c>
      <c r="D655" s="154">
        <f t="shared" si="20"/>
        <v>-3.6751586601703606E-3</v>
      </c>
      <c r="E655" s="134">
        <v>-6.9800569800569923E-3</v>
      </c>
      <c r="G655" s="132">
        <v>44523</v>
      </c>
      <c r="H655" s="153">
        <v>205.33</v>
      </c>
      <c r="I655" s="154">
        <f t="shared" si="21"/>
        <v>1.447132266579345E-2</v>
      </c>
      <c r="J655" s="134">
        <v>-8.4029555222870922E-3</v>
      </c>
    </row>
    <row r="656" spans="2:10" ht="14.4">
      <c r="B656" s="132">
        <v>44522</v>
      </c>
      <c r="C656" s="153">
        <v>209.9</v>
      </c>
      <c r="D656" s="154">
        <f t="shared" si="20"/>
        <v>-1.9952080391538032E-2</v>
      </c>
      <c r="E656" s="134">
        <v>3.6819203366327269E-3</v>
      </c>
      <c r="G656" s="132">
        <v>44522</v>
      </c>
      <c r="H656" s="153">
        <v>202.38</v>
      </c>
      <c r="I656" s="154">
        <f t="shared" si="21"/>
        <v>9.6321682100899472E-3</v>
      </c>
      <c r="J656" s="134">
        <v>-1.4367116349291442E-2</v>
      </c>
    </row>
    <row r="657" spans="2:10" ht="14.4">
      <c r="B657" s="132">
        <v>44519</v>
      </c>
      <c r="C657" s="153">
        <v>214.13</v>
      </c>
      <c r="D657" s="154">
        <f t="shared" si="20"/>
        <v>-5.9467425839462851E-2</v>
      </c>
      <c r="E657" s="134">
        <v>2.0152453549309168E-2</v>
      </c>
      <c r="G657" s="132">
        <v>44519</v>
      </c>
      <c r="H657" s="153">
        <v>200.44</v>
      </c>
      <c r="I657" s="154">
        <f t="shared" si="21"/>
        <v>-4.8773301284745782E-3</v>
      </c>
      <c r="J657" s="134">
        <v>-9.5859274631880931E-3</v>
      </c>
    </row>
    <row r="658" spans="2:10" ht="14.4">
      <c r="B658" s="132">
        <v>44518</v>
      </c>
      <c r="C658" s="153">
        <v>227.25</v>
      </c>
      <c r="D658" s="154">
        <f t="shared" si="20"/>
        <v>2.7761271051677562E-3</v>
      </c>
      <c r="E658" s="134">
        <v>6.1271190398356268E-2</v>
      </c>
      <c r="G658" s="132">
        <v>44518</v>
      </c>
      <c r="H658" s="153">
        <v>201.42</v>
      </c>
      <c r="I658" s="154">
        <f t="shared" si="21"/>
        <v>-7.7151718006735984E-3</v>
      </c>
      <c r="J658" s="134">
        <v>4.889243663939391E-3</v>
      </c>
    </row>
    <row r="659" spans="2:10" ht="14.4">
      <c r="B659" s="132">
        <v>44517</v>
      </c>
      <c r="C659" s="153">
        <v>226.62</v>
      </c>
      <c r="D659" s="154">
        <f t="shared" si="20"/>
        <v>3.6249542368588105E-3</v>
      </c>
      <c r="E659" s="134">
        <v>-2.7722772277227747E-3</v>
      </c>
      <c r="G659" s="132">
        <v>44517</v>
      </c>
      <c r="H659" s="153">
        <v>202.98</v>
      </c>
      <c r="I659" s="154">
        <f t="shared" si="21"/>
        <v>-1.1997891283747758E-2</v>
      </c>
      <c r="J659" s="134">
        <v>7.7450104259755292E-3</v>
      </c>
    </row>
    <row r="660" spans="2:10" ht="14.4">
      <c r="B660" s="132">
        <v>44516</v>
      </c>
      <c r="C660" s="153">
        <v>225.8</v>
      </c>
      <c r="D660" s="154">
        <f t="shared" si="20"/>
        <v>-3.1774993363016583E-2</v>
      </c>
      <c r="E660" s="134">
        <v>-3.6183920218868515E-3</v>
      </c>
      <c r="G660" s="132">
        <v>44516</v>
      </c>
      <c r="H660" s="153">
        <v>205.43</v>
      </c>
      <c r="I660" s="154">
        <f t="shared" si="21"/>
        <v>-1.103753278359729E-2</v>
      </c>
      <c r="J660" s="134">
        <v>1.2070154695043911E-2</v>
      </c>
    </row>
    <row r="661" spans="2:10" ht="14.4">
      <c r="B661" s="132">
        <v>44515</v>
      </c>
      <c r="C661" s="153">
        <v>233.09</v>
      </c>
      <c r="D661" s="154">
        <f t="shared" si="20"/>
        <v>5.344295541759625E-2</v>
      </c>
      <c r="E661" s="134">
        <v>3.2285208148804312E-2</v>
      </c>
      <c r="G661" s="132">
        <v>44515</v>
      </c>
      <c r="H661" s="153">
        <v>207.71</v>
      </c>
      <c r="I661" s="154">
        <f t="shared" si="21"/>
        <v>-7.4824081645612252E-3</v>
      </c>
      <c r="J661" s="134">
        <v>1.1098671080173261E-2</v>
      </c>
    </row>
    <row r="662" spans="2:10" ht="14.4">
      <c r="B662" s="132">
        <v>44512</v>
      </c>
      <c r="C662" s="153">
        <v>220.96</v>
      </c>
      <c r="D662" s="154">
        <f t="shared" si="20"/>
        <v>7.176303677794032E-3</v>
      </c>
      <c r="E662" s="134">
        <v>-5.2039984555321994E-2</v>
      </c>
      <c r="G662" s="132">
        <v>44512</v>
      </c>
      <c r="H662" s="153">
        <v>209.27</v>
      </c>
      <c r="I662" s="154">
        <f t="shared" si="21"/>
        <v>3.542368472073976E-3</v>
      </c>
      <c r="J662" s="134">
        <v>7.5104713302200921E-3</v>
      </c>
    </row>
    <row r="663" spans="2:10" ht="14.4">
      <c r="B663" s="132">
        <v>44511</v>
      </c>
      <c r="C663" s="153">
        <v>219.38</v>
      </c>
      <c r="D663" s="154">
        <f t="shared" si="20"/>
        <v>4.0193714475431934E-3</v>
      </c>
      <c r="E663" s="134">
        <v>-7.1506154960174761E-3</v>
      </c>
      <c r="G663" s="132">
        <v>44511</v>
      </c>
      <c r="H663" s="153">
        <v>208.53</v>
      </c>
      <c r="I663" s="154">
        <f t="shared" si="21"/>
        <v>8.9595975072901349E-3</v>
      </c>
      <c r="J663" s="134">
        <v>-3.5361016868161732E-3</v>
      </c>
    </row>
    <row r="664" spans="2:10" ht="14.4">
      <c r="B664" s="132">
        <v>44510</v>
      </c>
      <c r="C664" s="153">
        <v>218.5</v>
      </c>
      <c r="D664" s="154">
        <f t="shared" si="20"/>
        <v>-1.0426008986606457E-2</v>
      </c>
      <c r="E664" s="134">
        <v>-4.0113045856504659E-3</v>
      </c>
      <c r="G664" s="132">
        <v>44510</v>
      </c>
      <c r="H664" s="153">
        <v>206.67</v>
      </c>
      <c r="I664" s="154">
        <f t="shared" si="21"/>
        <v>-1.5079040995395339E-2</v>
      </c>
      <c r="J664" s="134">
        <v>-8.9195799165587841E-3</v>
      </c>
    </row>
    <row r="665" spans="2:10" ht="14.4">
      <c r="B665" s="132">
        <v>44509</v>
      </c>
      <c r="C665" s="153">
        <v>220.79</v>
      </c>
      <c r="D665" s="154">
        <f t="shared" si="20"/>
        <v>-8.5237397930557294E-3</v>
      </c>
      <c r="E665" s="134">
        <v>1.0480549199084699E-2</v>
      </c>
      <c r="G665" s="132">
        <v>44509</v>
      </c>
      <c r="H665" s="153">
        <v>209.81</v>
      </c>
      <c r="I665" s="154">
        <f t="shared" si="21"/>
        <v>-2.094119820927973E-2</v>
      </c>
      <c r="J665" s="134">
        <v>1.5193303333817187E-2</v>
      </c>
    </row>
    <row r="666" spans="2:10" ht="14.4">
      <c r="B666" s="132">
        <v>44508</v>
      </c>
      <c r="C666" s="153">
        <v>222.68</v>
      </c>
      <c r="D666" s="154">
        <f t="shared" si="20"/>
        <v>-7.9617542728027818E-3</v>
      </c>
      <c r="E666" s="134">
        <v>8.5601702975679483E-3</v>
      </c>
      <c r="G666" s="132">
        <v>44508</v>
      </c>
      <c r="H666" s="153">
        <v>214.25</v>
      </c>
      <c r="I666" s="154">
        <f t="shared" si="21"/>
        <v>3.9850082693335384E-2</v>
      </c>
      <c r="J666" s="134">
        <v>2.1162003717649203E-2</v>
      </c>
    </row>
    <row r="667" spans="2:10" ht="14.4">
      <c r="B667" s="132">
        <v>44505</v>
      </c>
      <c r="C667" s="153">
        <v>224.46</v>
      </c>
      <c r="D667" s="154">
        <f t="shared" si="20"/>
        <v>5.226451672599778E-2</v>
      </c>
      <c r="E667" s="134">
        <v>7.9935333213581039E-3</v>
      </c>
      <c r="G667" s="132">
        <v>44505</v>
      </c>
      <c r="H667" s="153">
        <v>205.88</v>
      </c>
      <c r="I667" s="154">
        <f t="shared" si="21"/>
        <v>1.1185307227968001E-2</v>
      </c>
      <c r="J667" s="134">
        <v>-3.9066511085180888E-2</v>
      </c>
    </row>
    <row r="668" spans="2:10" ht="14.4">
      <c r="B668" s="132">
        <v>44504</v>
      </c>
      <c r="C668" s="153">
        <v>213.03</v>
      </c>
      <c r="D668" s="154">
        <f t="shared" si="20"/>
        <v>-1.6416129012031941E-3</v>
      </c>
      <c r="E668" s="134">
        <v>-5.0922213311948683E-2</v>
      </c>
      <c r="G668" s="132">
        <v>44504</v>
      </c>
      <c r="H668" s="153">
        <v>203.59</v>
      </c>
      <c r="I668" s="154">
        <f t="shared" si="21"/>
        <v>1.9649260759786727E-4</v>
      </c>
      <c r="J668" s="134">
        <v>-1.1122984262677216E-2</v>
      </c>
    </row>
    <row r="669" spans="2:10" ht="14.4">
      <c r="B669" s="132">
        <v>44503</v>
      </c>
      <c r="C669" s="153">
        <v>213.38</v>
      </c>
      <c r="D669" s="154">
        <f t="shared" si="20"/>
        <v>2.8628436776885931E-3</v>
      </c>
      <c r="E669" s="134">
        <v>1.6429610852930487E-3</v>
      </c>
      <c r="G669" s="132">
        <v>44503</v>
      </c>
      <c r="H669" s="153">
        <v>203.55</v>
      </c>
      <c r="I669" s="154">
        <f t="shared" si="21"/>
        <v>-1.7386660494294284E-2</v>
      </c>
      <c r="J669" s="134">
        <v>-1.9647330418970377E-4</v>
      </c>
    </row>
    <row r="670" spans="2:10" ht="14.4">
      <c r="B670" s="132">
        <v>44502</v>
      </c>
      <c r="C670" s="153">
        <v>212.77</v>
      </c>
      <c r="D670" s="154">
        <f t="shared" si="20"/>
        <v>-8.4708591229736875E-3</v>
      </c>
      <c r="E670" s="134">
        <v>-2.8587496485142916E-3</v>
      </c>
      <c r="G670" s="132">
        <v>44502</v>
      </c>
      <c r="H670" s="153">
        <v>207.12</v>
      </c>
      <c r="I670" s="154">
        <f t="shared" si="21"/>
        <v>8.4364136731332369E-3</v>
      </c>
      <c r="J670" s="134">
        <v>1.7538688282977111E-2</v>
      </c>
    </row>
    <row r="671" spans="2:10" ht="14.4">
      <c r="B671" s="132">
        <v>44501</v>
      </c>
      <c r="C671" s="153">
        <v>214.58</v>
      </c>
      <c r="D671" s="154">
        <f t="shared" si="20"/>
        <v>3.5818918907980037E-2</v>
      </c>
      <c r="E671" s="134">
        <v>8.5068383700710459E-3</v>
      </c>
      <c r="G671" s="132">
        <v>44501</v>
      </c>
      <c r="H671" s="153">
        <v>205.38</v>
      </c>
      <c r="I671" s="154">
        <f t="shared" si="21"/>
        <v>6.6929095195111003E-3</v>
      </c>
      <c r="J671" s="134">
        <v>-8.4009269988413182E-3</v>
      </c>
    </row>
    <row r="672" spans="2:10" ht="14.4">
      <c r="B672" s="132">
        <v>44498</v>
      </c>
      <c r="C672" s="153">
        <v>207.03</v>
      </c>
      <c r="D672" s="154">
        <f t="shared" si="20"/>
        <v>-3.9529553980262215E-3</v>
      </c>
      <c r="E672" s="134">
        <v>-3.5185012582719777E-2</v>
      </c>
      <c r="G672" s="132">
        <v>44498</v>
      </c>
      <c r="H672" s="153">
        <v>204.01</v>
      </c>
      <c r="I672" s="154">
        <f t="shared" si="21"/>
        <v>-3.9206077444138392E-4</v>
      </c>
      <c r="J672" s="134">
        <v>-6.6705618852858084E-3</v>
      </c>
    </row>
    <row r="673" spans="2:10" ht="14.4">
      <c r="B673" s="132">
        <v>44497</v>
      </c>
      <c r="C673" s="153">
        <v>207.85</v>
      </c>
      <c r="D673" s="154">
        <f t="shared" si="20"/>
        <v>5.9837074739297171E-3</v>
      </c>
      <c r="E673" s="134">
        <v>3.960778631116213E-3</v>
      </c>
      <c r="G673" s="132">
        <v>44497</v>
      </c>
      <c r="H673" s="153">
        <v>204.09</v>
      </c>
      <c r="I673" s="154">
        <f t="shared" si="21"/>
        <v>3.9783368351659458E-2</v>
      </c>
      <c r="J673" s="134">
        <v>3.9213764031176268E-4</v>
      </c>
    </row>
    <row r="674" spans="2:10" ht="14.4">
      <c r="B674" s="132">
        <v>44496</v>
      </c>
      <c r="C674" s="153">
        <v>206.61</v>
      </c>
      <c r="D674" s="154">
        <f t="shared" si="20"/>
        <v>-1.536940104389278E-2</v>
      </c>
      <c r="E674" s="134">
        <v>-5.9658407505411848E-3</v>
      </c>
      <c r="G674" s="132">
        <v>44496</v>
      </c>
      <c r="H674" s="153">
        <v>196.13</v>
      </c>
      <c r="I674" s="154">
        <f t="shared" si="21"/>
        <v>-1.7738039927988867E-2</v>
      </c>
      <c r="J674" s="134">
        <v>-3.9002400901563039E-2</v>
      </c>
    </row>
    <row r="675" spans="2:10" ht="14.4">
      <c r="B675" s="132">
        <v>44495</v>
      </c>
      <c r="C675" s="153">
        <v>209.81</v>
      </c>
      <c r="D675" s="154">
        <f t="shared" si="20"/>
        <v>-1.4479291475977171E-2</v>
      </c>
      <c r="E675" s="134">
        <v>1.5488117709694604E-2</v>
      </c>
      <c r="G675" s="132">
        <v>44495</v>
      </c>
      <c r="H675" s="153">
        <v>199.64</v>
      </c>
      <c r="I675" s="154">
        <f t="shared" si="21"/>
        <v>-1.279101674622992E-2</v>
      </c>
      <c r="J675" s="134">
        <v>1.7896293274868746E-2</v>
      </c>
    </row>
    <row r="676" spans="2:10" ht="14.4">
      <c r="B676" s="132">
        <v>44494</v>
      </c>
      <c r="C676" s="153">
        <v>212.87</v>
      </c>
      <c r="D676" s="154">
        <f t="shared" si="20"/>
        <v>-4.6965997481757598E-4</v>
      </c>
      <c r="E676" s="134">
        <v>1.4584624183785255E-2</v>
      </c>
      <c r="G676" s="132">
        <v>44494</v>
      </c>
      <c r="H676" s="153">
        <v>202.21</v>
      </c>
      <c r="I676" s="154">
        <f t="shared" si="21"/>
        <v>7.7446646347125907E-3</v>
      </c>
      <c r="J676" s="134">
        <v>1.2873171709076425E-2</v>
      </c>
    </row>
    <row r="677" spans="2:10" ht="14.4">
      <c r="B677" s="132">
        <v>44491</v>
      </c>
      <c r="C677" s="153">
        <v>212.97</v>
      </c>
      <c r="D677" s="154">
        <f t="shared" si="20"/>
        <v>-6.4122285654467787E-3</v>
      </c>
      <c r="E677" s="134">
        <v>4.697702823319716E-4</v>
      </c>
      <c r="G677" s="132">
        <v>44491</v>
      </c>
      <c r="H677" s="153">
        <v>200.65</v>
      </c>
      <c r="I677" s="154">
        <f t="shared" si="21"/>
        <v>-7.398429933590688E-3</v>
      </c>
      <c r="J677" s="134">
        <v>-7.7147519905049755E-3</v>
      </c>
    </row>
    <row r="678" spans="2:10" ht="14.4">
      <c r="B678" s="132">
        <v>44490</v>
      </c>
      <c r="C678" s="153">
        <v>214.34</v>
      </c>
      <c r="D678" s="154">
        <f t="shared" si="20"/>
        <v>-8.5015958851103728E-3</v>
      </c>
      <c r="E678" s="134">
        <v>6.4328309151524543E-3</v>
      </c>
      <c r="G678" s="132">
        <v>44490</v>
      </c>
      <c r="H678" s="153">
        <v>202.14</v>
      </c>
      <c r="I678" s="154">
        <f t="shared" si="21"/>
        <v>-1.0090406288426869E-2</v>
      </c>
      <c r="J678" s="134">
        <v>7.4258659357089307E-3</v>
      </c>
    </row>
    <row r="679" spans="2:10" ht="14.4">
      <c r="B679" s="132">
        <v>44489</v>
      </c>
      <c r="C679" s="153">
        <v>216.17</v>
      </c>
      <c r="D679" s="154">
        <f t="shared" si="20"/>
        <v>9.2562602064009654E-4</v>
      </c>
      <c r="E679" s="134">
        <v>8.5378370812727589E-3</v>
      </c>
      <c r="G679" s="132">
        <v>44489</v>
      </c>
      <c r="H679" s="153">
        <v>204.19</v>
      </c>
      <c r="I679" s="154">
        <f t="shared" si="21"/>
        <v>1.5049749918608966E-2</v>
      </c>
      <c r="J679" s="134">
        <v>1.0141486098743435E-2</v>
      </c>
    </row>
    <row r="680" spans="2:10" ht="14.4">
      <c r="B680" s="132">
        <v>44488</v>
      </c>
      <c r="C680" s="153">
        <v>215.97</v>
      </c>
      <c r="D680" s="154">
        <f t="shared" si="20"/>
        <v>-4.6656742449833113E-3</v>
      </c>
      <c r="E680" s="134">
        <v>-9.2519776102140128E-4</v>
      </c>
      <c r="G680" s="132">
        <v>44488</v>
      </c>
      <c r="H680" s="153">
        <v>201.14</v>
      </c>
      <c r="I680" s="154">
        <f t="shared" si="21"/>
        <v>1.4825474385580939E-2</v>
      </c>
      <c r="J680" s="134">
        <v>-1.4937068416670751E-2</v>
      </c>
    </row>
    <row r="681" spans="2:10" ht="14.4">
      <c r="B681" s="132">
        <v>44487</v>
      </c>
      <c r="C681" s="153">
        <v>216.98</v>
      </c>
      <c r="D681" s="154">
        <f t="shared" si="20"/>
        <v>-2.7648495637167577E-4</v>
      </c>
      <c r="E681" s="134">
        <v>4.6765754502939849E-3</v>
      </c>
      <c r="G681" s="132">
        <v>44487</v>
      </c>
      <c r="H681" s="153">
        <v>198.18</v>
      </c>
      <c r="I681" s="154">
        <f t="shared" si="21"/>
        <v>-4.229613556262733E-3</v>
      </c>
      <c r="J681" s="134">
        <v>-1.4716118126677835E-2</v>
      </c>
    </row>
    <row r="682" spans="2:10" ht="14.4">
      <c r="B682" s="132">
        <v>44484</v>
      </c>
      <c r="C682" s="153">
        <v>217.04</v>
      </c>
      <c r="D682" s="154">
        <f t="shared" si="20"/>
        <v>-1.8412820521573232E-3</v>
      </c>
      <c r="E682" s="134">
        <v>2.7652318186000002E-4</v>
      </c>
      <c r="G682" s="132">
        <v>44484</v>
      </c>
      <c r="H682" s="153">
        <v>199.02</v>
      </c>
      <c r="I682" s="154">
        <f t="shared" si="21"/>
        <v>2.384757731040402E-2</v>
      </c>
      <c r="J682" s="134">
        <v>4.2385709960641726E-3</v>
      </c>
    </row>
    <row r="683" spans="2:10" ht="14.4">
      <c r="B683" s="132">
        <v>44483</v>
      </c>
      <c r="C683" s="153">
        <v>217.44</v>
      </c>
      <c r="D683" s="154">
        <f t="shared" si="20"/>
        <v>-1.9762949122236192E-2</v>
      </c>
      <c r="E683" s="134">
        <v>1.8429782528566196E-3</v>
      </c>
      <c r="G683" s="132">
        <v>44483</v>
      </c>
      <c r="H683" s="153">
        <v>194.33</v>
      </c>
      <c r="I683" s="154">
        <f t="shared" si="21"/>
        <v>2.8128240535623766E-2</v>
      </c>
      <c r="J683" s="134">
        <v>-2.3565470806954036E-2</v>
      </c>
    </row>
    <row r="684" spans="2:10" ht="14.4">
      <c r="B684" s="132">
        <v>44482</v>
      </c>
      <c r="C684" s="153">
        <v>221.78</v>
      </c>
      <c r="D684" s="154">
        <f t="shared" si="20"/>
        <v>-8.038664597097905E-3</v>
      </c>
      <c r="E684" s="134">
        <v>1.9959529065489257E-2</v>
      </c>
      <c r="G684" s="132">
        <v>44482</v>
      </c>
      <c r="H684" s="153">
        <v>188.94</v>
      </c>
      <c r="I684" s="154">
        <f t="shared" si="21"/>
        <v>-5.1734265203696155E-3</v>
      </c>
      <c r="J684" s="134">
        <v>-2.7736324808315782E-2</v>
      </c>
    </row>
    <row r="685" spans="2:10" ht="14.4">
      <c r="B685" s="132">
        <v>44481</v>
      </c>
      <c r="C685" s="153">
        <v>223.57</v>
      </c>
      <c r="D685" s="154">
        <f t="shared" si="20"/>
        <v>-1.2799605880055112E-2</v>
      </c>
      <c r="E685" s="134">
        <v>8.0710614122103674E-3</v>
      </c>
      <c r="G685" s="132">
        <v>44481</v>
      </c>
      <c r="H685" s="153">
        <v>189.92</v>
      </c>
      <c r="I685" s="154">
        <f t="shared" si="21"/>
        <v>-1.5517147374790902E-2</v>
      </c>
      <c r="J685" s="134">
        <v>5.1868317984544721E-3</v>
      </c>
    </row>
    <row r="686" spans="2:10" ht="14.4">
      <c r="B686" s="132">
        <v>44480</v>
      </c>
      <c r="C686" s="153">
        <v>226.45</v>
      </c>
      <c r="D686" s="154">
        <f t="shared" si="20"/>
        <v>2.6499426000837193E-4</v>
      </c>
      <c r="E686" s="134">
        <v>1.2881871449657911E-2</v>
      </c>
      <c r="G686" s="132">
        <v>44480</v>
      </c>
      <c r="H686" s="153">
        <v>192.89</v>
      </c>
      <c r="I686" s="154">
        <f t="shared" si="21"/>
        <v>-1.1699656711487641E-2</v>
      </c>
      <c r="J686" s="134">
        <v>1.5638163437236674E-2</v>
      </c>
    </row>
    <row r="687" spans="2:10" ht="14.4">
      <c r="B687" s="132">
        <v>44477</v>
      </c>
      <c r="C687" s="153">
        <v>226.39</v>
      </c>
      <c r="D687" s="154">
        <f t="shared" si="20"/>
        <v>-3.9746506142968469E-4</v>
      </c>
      <c r="E687" s="134">
        <v>-2.6495915213076149E-4</v>
      </c>
      <c r="G687" s="132">
        <v>44477</v>
      </c>
      <c r="H687" s="153">
        <v>195.16</v>
      </c>
      <c r="I687" s="154">
        <f t="shared" si="21"/>
        <v>-3.01859992327608E-3</v>
      </c>
      <c r="J687" s="134">
        <v>1.1768365389600355E-2</v>
      </c>
    </row>
    <row r="688" spans="2:10" ht="14.4">
      <c r="B688" s="132">
        <v>44476</v>
      </c>
      <c r="C688" s="153">
        <v>226.48</v>
      </c>
      <c r="D688" s="154">
        <f t="shared" si="20"/>
        <v>6.6006840313518724E-3</v>
      </c>
      <c r="E688" s="134">
        <v>3.9754406113345908E-4</v>
      </c>
      <c r="G688" s="132">
        <v>44476</v>
      </c>
      <c r="H688" s="153">
        <v>195.75</v>
      </c>
      <c r="I688" s="154">
        <f t="shared" si="21"/>
        <v>2.0072395481110988E-2</v>
      </c>
      <c r="J688" s="134">
        <v>3.0231604837056558E-3</v>
      </c>
    </row>
    <row r="689" spans="2:10" ht="14.4">
      <c r="B689" s="132">
        <v>44475</v>
      </c>
      <c r="C689" s="153">
        <v>224.99</v>
      </c>
      <c r="D689" s="154">
        <f t="shared" si="20"/>
        <v>2.536660535571997E-3</v>
      </c>
      <c r="E689" s="134">
        <v>-6.5789473684210176E-3</v>
      </c>
      <c r="G689" s="132">
        <v>44475</v>
      </c>
      <c r="H689" s="153">
        <v>191.86</v>
      </c>
      <c r="I689" s="154">
        <f t="shared" si="21"/>
        <v>-3.3302143380373531E-3</v>
      </c>
      <c r="J689" s="134">
        <v>-1.9872286079182566E-2</v>
      </c>
    </row>
    <row r="690" spans="2:10" ht="14.4">
      <c r="B690" s="132">
        <v>44474</v>
      </c>
      <c r="C690" s="153">
        <v>224.42</v>
      </c>
      <c r="D690" s="154">
        <f t="shared" si="20"/>
        <v>2.8111841096567494E-3</v>
      </c>
      <c r="E690" s="134">
        <v>-2.5334459309304114E-3</v>
      </c>
      <c r="G690" s="132">
        <v>44474</v>
      </c>
      <c r="H690" s="153">
        <v>192.5</v>
      </c>
      <c r="I690" s="154">
        <f t="shared" si="21"/>
        <v>-3.2673835566690789E-3</v>
      </c>
      <c r="J690" s="134">
        <v>3.3357656624621868E-3</v>
      </c>
    </row>
    <row r="691" spans="2:10" ht="14.4">
      <c r="B691" s="132">
        <v>44473</v>
      </c>
      <c r="C691" s="153">
        <v>223.79</v>
      </c>
      <c r="D691" s="154">
        <f t="shared" si="20"/>
        <v>-9.8268871452225626E-3</v>
      </c>
      <c r="E691" s="134">
        <v>-2.8072364316905629E-3</v>
      </c>
      <c r="G691" s="132">
        <v>44473</v>
      </c>
      <c r="H691" s="153">
        <v>193.13</v>
      </c>
      <c r="I691" s="154">
        <f t="shared" si="21"/>
        <v>-6.1942075921041177E-3</v>
      </c>
      <c r="J691" s="134">
        <v>3.272727272727316E-3</v>
      </c>
    </row>
    <row r="692" spans="2:10" ht="14.4">
      <c r="B692" s="132">
        <v>44470</v>
      </c>
      <c r="C692" s="153">
        <v>226</v>
      </c>
      <c r="D692" s="154">
        <f t="shared" si="20"/>
        <v>2.7180217389497573E-2</v>
      </c>
      <c r="E692" s="134">
        <v>9.8753295500246807E-3</v>
      </c>
      <c r="G692" s="132">
        <v>44470</v>
      </c>
      <c r="H692" s="153">
        <v>194.33</v>
      </c>
      <c r="I692" s="154">
        <f t="shared" si="21"/>
        <v>1.2218635057133604E-2</v>
      </c>
      <c r="J692" s="134">
        <v>6.2134313674728769E-3</v>
      </c>
    </row>
    <row r="693" spans="2:10" ht="14.4">
      <c r="B693" s="132">
        <v>44469</v>
      </c>
      <c r="C693" s="153">
        <v>219.94</v>
      </c>
      <c r="D693" s="154">
        <f t="shared" si="20"/>
        <v>-2.4344341685328813E-2</v>
      </c>
      <c r="E693" s="134">
        <v>-2.6814159292035455E-2</v>
      </c>
      <c r="G693" s="132">
        <v>44469</v>
      </c>
      <c r="H693" s="153">
        <v>191.97</v>
      </c>
      <c r="I693" s="154">
        <f t="shared" si="21"/>
        <v>-3.027113958487012E-2</v>
      </c>
      <c r="J693" s="134">
        <v>-1.2144290639633737E-2</v>
      </c>
    </row>
    <row r="694" spans="2:10" ht="14.4">
      <c r="B694" s="132">
        <v>44468</v>
      </c>
      <c r="C694" s="153">
        <v>225.36</v>
      </c>
      <c r="D694" s="154">
        <f t="shared" si="20"/>
        <v>3.1325093199797406E-2</v>
      </c>
      <c r="E694" s="134">
        <v>2.4643084477584898E-2</v>
      </c>
      <c r="G694" s="132">
        <v>44468</v>
      </c>
      <c r="H694" s="153">
        <v>197.87</v>
      </c>
      <c r="I694" s="154">
        <f t="shared" si="21"/>
        <v>-1.3453342811713235E-2</v>
      </c>
      <c r="J694" s="134">
        <v>3.0733968849299353E-2</v>
      </c>
    </row>
    <row r="695" spans="2:10" ht="14.4">
      <c r="B695" s="132">
        <v>44467</v>
      </c>
      <c r="C695" s="153">
        <v>218.41</v>
      </c>
      <c r="D695" s="154">
        <f t="shared" si="20"/>
        <v>-2.598605222037699E-2</v>
      </c>
      <c r="E695" s="134">
        <v>-3.0839545615903519E-2</v>
      </c>
      <c r="G695" s="132">
        <v>44467</v>
      </c>
      <c r="H695" s="153">
        <v>200.55</v>
      </c>
      <c r="I695" s="154">
        <f t="shared" si="21"/>
        <v>2.7462256680252286E-3</v>
      </c>
      <c r="J695" s="134">
        <v>1.3544246222267242E-2</v>
      </c>
    </row>
    <row r="696" spans="2:10" ht="14.4">
      <c r="B696" s="132">
        <v>44466</v>
      </c>
      <c r="C696" s="153">
        <v>224.16</v>
      </c>
      <c r="D696" s="154">
        <f t="shared" si="20"/>
        <v>1.2434230452563182E-2</v>
      </c>
      <c r="E696" s="134">
        <v>2.6326633395906684E-2</v>
      </c>
      <c r="G696" s="132">
        <v>44466</v>
      </c>
      <c r="H696" s="153">
        <v>200</v>
      </c>
      <c r="I696" s="154">
        <f t="shared" si="21"/>
        <v>1.6027761077197267E-2</v>
      </c>
      <c r="J696" s="134">
        <v>-2.7424582398405395E-3</v>
      </c>
    </row>
    <row r="697" spans="2:10" ht="14.4">
      <c r="B697" s="132">
        <v>44463</v>
      </c>
      <c r="C697" s="153">
        <v>221.39</v>
      </c>
      <c r="D697" s="154">
        <f t="shared" si="20"/>
        <v>1.3107642727329314E-3</v>
      </c>
      <c r="E697" s="134">
        <v>-1.2357244825124902E-2</v>
      </c>
      <c r="G697" s="132">
        <v>44463</v>
      </c>
      <c r="H697" s="153">
        <v>196.82</v>
      </c>
      <c r="I697" s="154">
        <f t="shared" si="21"/>
        <v>1.0166735320610864E-3</v>
      </c>
      <c r="J697" s="134">
        <v>-1.5900000000000025E-2</v>
      </c>
    </row>
    <row r="698" spans="2:10" ht="14.4">
      <c r="B698" s="132">
        <v>44462</v>
      </c>
      <c r="C698" s="153">
        <v>221.1</v>
      </c>
      <c r="D698" s="154">
        <f t="shared" si="20"/>
        <v>1.8809904469095955E-2</v>
      </c>
      <c r="E698" s="134">
        <v>-1.3099055964587158E-3</v>
      </c>
      <c r="G698" s="132">
        <v>44462</v>
      </c>
      <c r="H698" s="153">
        <v>196.62</v>
      </c>
      <c r="I698" s="154">
        <f t="shared" si="21"/>
        <v>2.7168720067067016E-2</v>
      </c>
      <c r="J698" s="134">
        <v>-1.0161568946244204E-3</v>
      </c>
    </row>
    <row r="699" spans="2:10" ht="14.4">
      <c r="B699" s="132">
        <v>44461</v>
      </c>
      <c r="C699" s="153">
        <v>216.98</v>
      </c>
      <c r="D699" s="154">
        <f t="shared" si="20"/>
        <v>3.9818181674875164E-2</v>
      </c>
      <c r="E699" s="134">
        <v>-1.8634102216191772E-2</v>
      </c>
      <c r="G699" s="132">
        <v>44461</v>
      </c>
      <c r="H699" s="153">
        <v>191.35</v>
      </c>
      <c r="I699" s="154">
        <f t="shared" si="21"/>
        <v>7.9225997442031546E-3</v>
      </c>
      <c r="J699" s="134">
        <v>-2.6802970196317832E-2</v>
      </c>
    </row>
    <row r="700" spans="2:10" ht="14.4">
      <c r="B700" s="132">
        <v>44460</v>
      </c>
      <c r="C700" s="153">
        <v>208.51</v>
      </c>
      <c r="D700" s="154">
        <f t="shared" si="20"/>
        <v>-4.7367376427631521E-3</v>
      </c>
      <c r="E700" s="134">
        <v>-3.9035855839247846E-2</v>
      </c>
      <c r="G700" s="132">
        <v>44460</v>
      </c>
      <c r="H700" s="153">
        <v>189.84</v>
      </c>
      <c r="I700" s="154">
        <f t="shared" si="21"/>
        <v>-5.1489631961916691E-3</v>
      </c>
      <c r="J700" s="134">
        <v>-7.8912986673633778E-3</v>
      </c>
    </row>
    <row r="701" spans="2:10" ht="14.4">
      <c r="B701" s="132">
        <v>44459</v>
      </c>
      <c r="C701" s="153">
        <v>209.5</v>
      </c>
      <c r="D701" s="154">
        <f t="shared" si="20"/>
        <v>-1.8257140511566516E-2</v>
      </c>
      <c r="E701" s="134">
        <v>4.7479737182869464E-3</v>
      </c>
      <c r="G701" s="132">
        <v>44459</v>
      </c>
      <c r="H701" s="153">
        <v>190.82</v>
      </c>
      <c r="I701" s="154">
        <f t="shared" si="21"/>
        <v>-4.5736009322684276E-2</v>
      </c>
      <c r="J701" s="134">
        <v>5.1622418879055942E-3</v>
      </c>
    </row>
    <row r="702" spans="2:10" ht="14.4">
      <c r="B702" s="132">
        <v>44456</v>
      </c>
      <c r="C702" s="153">
        <v>213.36</v>
      </c>
      <c r="D702" s="154">
        <f t="shared" si="20"/>
        <v>0</v>
      </c>
      <c r="E702" s="134">
        <v>1.8424821002386738E-2</v>
      </c>
      <c r="G702" s="132">
        <v>44456</v>
      </c>
      <c r="H702" s="153">
        <v>199.75</v>
      </c>
      <c r="I702" s="154">
        <f t="shared" si="21"/>
        <v>-1.9090700029983591E-2</v>
      </c>
      <c r="J702" s="134">
        <v>4.6798029556650356E-2</v>
      </c>
    </row>
    <row r="703" spans="2:10" ht="14.4">
      <c r="B703" s="132">
        <v>44455</v>
      </c>
      <c r="C703" s="153">
        <v>213.36</v>
      </c>
      <c r="D703" s="154">
        <f t="shared" si="20"/>
        <v>-4.0226444627247246E-3</v>
      </c>
      <c r="E703" s="134">
        <v>0</v>
      </c>
      <c r="G703" s="132">
        <v>44455</v>
      </c>
      <c r="H703" s="153">
        <v>203.6</v>
      </c>
      <c r="I703" s="154">
        <f t="shared" si="21"/>
        <v>-1.0407344809771568E-2</v>
      </c>
      <c r="J703" s="134">
        <v>1.9274092615769733E-2</v>
      </c>
    </row>
    <row r="704" spans="2:10" ht="14.4">
      <c r="B704" s="132">
        <v>44454</v>
      </c>
      <c r="C704" s="153">
        <v>214.22</v>
      </c>
      <c r="D704" s="154">
        <f t="shared" si="20"/>
        <v>1.2447611341257483E-2</v>
      </c>
      <c r="E704" s="134">
        <v>4.0307461567303804E-3</v>
      </c>
      <c r="G704" s="132">
        <v>44454</v>
      </c>
      <c r="H704" s="153">
        <v>205.73</v>
      </c>
      <c r="I704" s="154">
        <f t="shared" si="21"/>
        <v>1.6664601695035985E-2</v>
      </c>
      <c r="J704" s="134">
        <v>1.0461689587426326E-2</v>
      </c>
    </row>
    <row r="705" spans="2:10" ht="14.4">
      <c r="B705" s="132">
        <v>44453</v>
      </c>
      <c r="C705" s="153">
        <v>211.57</v>
      </c>
      <c r="D705" s="154">
        <f t="shared" si="20"/>
        <v>-1.3660580932477717E-2</v>
      </c>
      <c r="E705" s="134">
        <v>-1.2370460274484185E-2</v>
      </c>
      <c r="G705" s="132">
        <v>44453</v>
      </c>
      <c r="H705" s="153">
        <v>202.33</v>
      </c>
      <c r="I705" s="154">
        <f t="shared" si="21"/>
        <v>-1.8946543791756216E-2</v>
      </c>
      <c r="J705" s="134">
        <v>-1.6526515335633984E-2</v>
      </c>
    </row>
    <row r="706" spans="2:10" ht="14.4">
      <c r="B706" s="132">
        <v>44452</v>
      </c>
      <c r="C706" s="153">
        <v>214.48</v>
      </c>
      <c r="D706" s="154">
        <f t="shared" si="20"/>
        <v>1.9681411219049736E-2</v>
      </c>
      <c r="E706" s="134">
        <v>1.3754312993335516E-2</v>
      </c>
      <c r="G706" s="132">
        <v>44452</v>
      </c>
      <c r="H706" s="153">
        <v>206.2</v>
      </c>
      <c r="I706" s="154">
        <f t="shared" si="21"/>
        <v>5.7878131463757589E-3</v>
      </c>
      <c r="J706" s="134">
        <v>1.9127168487124813E-2</v>
      </c>
    </row>
    <row r="707" spans="2:10" ht="14.4">
      <c r="B707" s="132">
        <v>44449</v>
      </c>
      <c r="C707" s="153">
        <v>210.3</v>
      </c>
      <c r="D707" s="154">
        <f t="shared" si="20"/>
        <v>-1.7160519169330608E-2</v>
      </c>
      <c r="E707" s="134">
        <v>-1.9488996643043488E-2</v>
      </c>
      <c r="G707" s="132">
        <v>44449</v>
      </c>
      <c r="H707" s="153">
        <v>205.01</v>
      </c>
      <c r="I707" s="154">
        <f t="shared" si="21"/>
        <v>-1.9979053011745331E-3</v>
      </c>
      <c r="J707" s="134">
        <v>-5.7710960232784103E-3</v>
      </c>
    </row>
    <row r="708" spans="2:10" ht="14.4">
      <c r="B708" s="132">
        <v>44448</v>
      </c>
      <c r="C708" s="153">
        <v>213.94</v>
      </c>
      <c r="D708" s="154">
        <f t="shared" si="20"/>
        <v>1.2038140296783606E-2</v>
      </c>
      <c r="E708" s="134">
        <v>1.7308606752258537E-2</v>
      </c>
      <c r="G708" s="132">
        <v>44448</v>
      </c>
      <c r="H708" s="153">
        <v>205.42</v>
      </c>
      <c r="I708" s="154">
        <f t="shared" si="21"/>
        <v>-6.550400675020448E-3</v>
      </c>
      <c r="J708" s="134">
        <v>1.9999024437831192E-3</v>
      </c>
    </row>
    <row r="709" spans="2:10" ht="14.4">
      <c r="B709" s="132">
        <v>44447</v>
      </c>
      <c r="C709" s="153">
        <v>211.38</v>
      </c>
      <c r="D709" s="154">
        <f t="shared" ref="D709:D772" si="22">LN(C709/C710)</f>
        <v>-1.3439420361661158E-2</v>
      </c>
      <c r="E709" s="134">
        <v>-1.1965971767785355E-2</v>
      </c>
      <c r="G709" s="132">
        <v>44447</v>
      </c>
      <c r="H709" s="153">
        <v>206.77</v>
      </c>
      <c r="I709" s="154">
        <f t="shared" ref="I709:I772" si="23">LN(H709/H710)</f>
        <v>-7.0361736069233741E-3</v>
      </c>
      <c r="J709" s="134">
        <v>6.5719014701588474E-3</v>
      </c>
    </row>
    <row r="710" spans="2:10" ht="14.4">
      <c r="B710" s="132">
        <v>44446</v>
      </c>
      <c r="C710" s="153">
        <v>214.24</v>
      </c>
      <c r="D710" s="154">
        <f t="shared" si="22"/>
        <v>-1.817769346107044E-2</v>
      </c>
      <c r="E710" s="134">
        <v>1.3530135301353052E-2</v>
      </c>
      <c r="G710" s="132">
        <v>44446</v>
      </c>
      <c r="H710" s="153">
        <v>208.23</v>
      </c>
      <c r="I710" s="154">
        <f t="shared" si="23"/>
        <v>-1.0224647126335954E-2</v>
      </c>
      <c r="J710" s="134">
        <v>7.0609856362140455E-3</v>
      </c>
    </row>
    <row r="711" spans="2:10" ht="14.4">
      <c r="B711" s="132">
        <v>44442</v>
      </c>
      <c r="C711" s="153">
        <v>218.17</v>
      </c>
      <c r="D711" s="154">
        <f t="shared" si="22"/>
        <v>-1.2118599334791508E-2</v>
      </c>
      <c r="E711" s="134">
        <v>1.8343913368185083E-2</v>
      </c>
      <c r="G711" s="132">
        <v>44442</v>
      </c>
      <c r="H711" s="153">
        <v>210.37</v>
      </c>
      <c r="I711" s="154">
        <f t="shared" si="23"/>
        <v>-6.6801148563705361E-3</v>
      </c>
      <c r="J711" s="134">
        <v>1.0277097440330563E-2</v>
      </c>
    </row>
    <row r="712" spans="2:10" ht="14.4">
      <c r="B712" s="132">
        <v>44441</v>
      </c>
      <c r="C712" s="153">
        <v>220.83</v>
      </c>
      <c r="D712" s="154">
        <f t="shared" si="22"/>
        <v>1.2347804680863507E-2</v>
      </c>
      <c r="E712" s="134">
        <v>1.2192327084383781E-2</v>
      </c>
      <c r="G712" s="132">
        <v>44441</v>
      </c>
      <c r="H712" s="153">
        <v>211.78</v>
      </c>
      <c r="I712" s="154">
        <f t="shared" si="23"/>
        <v>1.8202246486793271E-2</v>
      </c>
      <c r="J712" s="134">
        <v>6.7024765888672455E-3</v>
      </c>
    </row>
    <row r="713" spans="2:10" ht="14.4">
      <c r="B713" s="132">
        <v>44440</v>
      </c>
      <c r="C713" s="153">
        <v>218.12</v>
      </c>
      <c r="D713" s="154">
        <f t="shared" si="22"/>
        <v>-6.3068624573652454E-3</v>
      </c>
      <c r="E713" s="134">
        <v>-1.2271883349182611E-2</v>
      </c>
      <c r="G713" s="132">
        <v>44440</v>
      </c>
      <c r="H713" s="153">
        <v>207.96</v>
      </c>
      <c r="I713" s="154">
        <f t="shared" si="23"/>
        <v>-1.3896076340408637E-2</v>
      </c>
      <c r="J713" s="134">
        <v>-1.8037586174331821E-2</v>
      </c>
    </row>
    <row r="714" spans="2:10" ht="14.4">
      <c r="B714" s="132">
        <v>44439</v>
      </c>
      <c r="C714" s="153">
        <v>219.5</v>
      </c>
      <c r="D714" s="154">
        <f t="shared" si="22"/>
        <v>8.418020247310436E-3</v>
      </c>
      <c r="E714" s="134">
        <v>6.3267925912342537E-3</v>
      </c>
      <c r="G714" s="132">
        <v>44439</v>
      </c>
      <c r="H714" s="153">
        <v>210.87</v>
      </c>
      <c r="I714" s="154">
        <f t="shared" si="23"/>
        <v>-2.7467340625738439E-3</v>
      </c>
      <c r="J714" s="134">
        <v>1.3993075591459903E-2</v>
      </c>
    </row>
    <row r="715" spans="2:10" ht="14.4">
      <c r="B715" s="132">
        <v>44438</v>
      </c>
      <c r="C715" s="153">
        <v>217.66</v>
      </c>
      <c r="D715" s="154">
        <f t="shared" si="22"/>
        <v>-1.8616408921773339E-2</v>
      </c>
      <c r="E715" s="134">
        <v>-8.3826879271070576E-3</v>
      </c>
      <c r="G715" s="132">
        <v>44438</v>
      </c>
      <c r="H715" s="153">
        <v>211.45</v>
      </c>
      <c r="I715" s="154">
        <f t="shared" si="23"/>
        <v>-6.5051610562148719E-3</v>
      </c>
      <c r="J715" s="134">
        <v>2.750509792763145E-3</v>
      </c>
    </row>
    <row r="716" spans="2:10" ht="14.4">
      <c r="B716" s="132">
        <v>44435</v>
      </c>
      <c r="C716" s="153">
        <v>221.75</v>
      </c>
      <c r="D716" s="154">
        <f t="shared" si="22"/>
        <v>2.3960073747144379E-2</v>
      </c>
      <c r="E716" s="134">
        <v>1.8790774602591265E-2</v>
      </c>
      <c r="G716" s="132">
        <v>44435</v>
      </c>
      <c r="H716" s="153">
        <v>212.83</v>
      </c>
      <c r="I716" s="154">
        <f t="shared" si="23"/>
        <v>7.4987971359799632E-3</v>
      </c>
      <c r="J716" s="134">
        <v>6.5263655710570134E-3</v>
      </c>
    </row>
    <row r="717" spans="2:10" ht="14.4">
      <c r="B717" s="132">
        <v>44434</v>
      </c>
      <c r="C717" s="153">
        <v>216.5</v>
      </c>
      <c r="D717" s="154">
        <f t="shared" si="22"/>
        <v>-2.0707891468806333E-2</v>
      </c>
      <c r="E717" s="134">
        <v>-2.3675310033821839E-2</v>
      </c>
      <c r="G717" s="132">
        <v>44434</v>
      </c>
      <c r="H717" s="153">
        <v>211.24</v>
      </c>
      <c r="I717" s="154">
        <f t="shared" si="23"/>
        <v>-1.6526197715636202E-2</v>
      </c>
      <c r="J717" s="134">
        <v>-7.4707513038575479E-3</v>
      </c>
    </row>
    <row r="718" spans="2:10" ht="14.4">
      <c r="B718" s="132">
        <v>44433</v>
      </c>
      <c r="C718" s="153">
        <v>221.03</v>
      </c>
      <c r="D718" s="154">
        <f t="shared" si="22"/>
        <v>-1.808073538719831E-3</v>
      </c>
      <c r="E718" s="134">
        <v>2.0923787528868365E-2</v>
      </c>
      <c r="G718" s="132">
        <v>44433</v>
      </c>
      <c r="H718" s="153">
        <v>214.76</v>
      </c>
      <c r="I718" s="154">
        <f t="shared" si="23"/>
        <v>1.0155697441398052E-2</v>
      </c>
      <c r="J718" s="134">
        <v>1.6663510698731177E-2</v>
      </c>
    </row>
    <row r="719" spans="2:10" ht="14.4">
      <c r="B719" s="132">
        <v>44432</v>
      </c>
      <c r="C719" s="153">
        <v>221.43</v>
      </c>
      <c r="D719" s="154">
        <f t="shared" si="22"/>
        <v>9.2099646089407339E-3</v>
      </c>
      <c r="E719" s="134">
        <v>1.8097090892639223E-3</v>
      </c>
      <c r="G719" s="132">
        <v>44432</v>
      </c>
      <c r="H719" s="153">
        <v>212.59</v>
      </c>
      <c r="I719" s="154">
        <f t="shared" si="23"/>
        <v>1.636154394252802E-2</v>
      </c>
      <c r="J719" s="134">
        <v>-1.0104302477183746E-2</v>
      </c>
    </row>
    <row r="720" spans="2:10" ht="14.4">
      <c r="B720" s="132">
        <v>44431</v>
      </c>
      <c r="C720" s="153">
        <v>219.4</v>
      </c>
      <c r="D720" s="154">
        <f t="shared" si="22"/>
        <v>3.1154879306094122E-2</v>
      </c>
      <c r="E720" s="134">
        <v>-9.1676827891432611E-3</v>
      </c>
      <c r="G720" s="132">
        <v>44431</v>
      </c>
      <c r="H720" s="153">
        <v>209.14</v>
      </c>
      <c r="I720" s="154">
        <f t="shared" si="23"/>
        <v>2.0286630798870709E-2</v>
      </c>
      <c r="J720" s="134">
        <v>-1.6228420904087715E-2</v>
      </c>
    </row>
    <row r="721" spans="2:10" ht="14.4">
      <c r="B721" s="132">
        <v>44428</v>
      </c>
      <c r="C721" s="153">
        <v>212.67</v>
      </c>
      <c r="D721" s="154">
        <f t="shared" si="22"/>
        <v>2.4009615375380463E-3</v>
      </c>
      <c r="E721" s="134">
        <v>-3.0674567000911646E-2</v>
      </c>
      <c r="G721" s="132">
        <v>44428</v>
      </c>
      <c r="H721" s="153">
        <v>204.94</v>
      </c>
      <c r="I721" s="154">
        <f t="shared" si="23"/>
        <v>2.3938065609205241E-3</v>
      </c>
      <c r="J721" s="134">
        <v>-2.008224156067695E-2</v>
      </c>
    </row>
    <row r="722" spans="2:10" ht="14.4">
      <c r="B722" s="132">
        <v>44427</v>
      </c>
      <c r="C722" s="153">
        <v>212.16</v>
      </c>
      <c r="D722" s="154">
        <f t="shared" si="22"/>
        <v>-3.1731022819003141E-2</v>
      </c>
      <c r="E722" s="134">
        <v>-2.3980815347721673E-3</v>
      </c>
      <c r="G722" s="132">
        <v>44427</v>
      </c>
      <c r="H722" s="153">
        <v>204.45</v>
      </c>
      <c r="I722" s="154">
        <f t="shared" si="23"/>
        <v>-2.5878912457958148E-2</v>
      </c>
      <c r="J722" s="134">
        <v>-2.3909436908363668E-3</v>
      </c>
    </row>
    <row r="723" spans="2:10" ht="14.4">
      <c r="B723" s="132">
        <v>44426</v>
      </c>
      <c r="C723" s="153">
        <v>219</v>
      </c>
      <c r="D723" s="154">
        <f t="shared" si="22"/>
        <v>-1.4596152339361877E-2</v>
      </c>
      <c r="E723" s="134">
        <v>3.2239819004524994E-2</v>
      </c>
      <c r="G723" s="132">
        <v>44426</v>
      </c>
      <c r="H723" s="153">
        <v>209.81</v>
      </c>
      <c r="I723" s="154">
        <f t="shared" si="23"/>
        <v>-1.7153403458649439E-2</v>
      </c>
      <c r="J723" s="134">
        <v>2.6216678894595224E-2</v>
      </c>
    </row>
    <row r="724" spans="2:10" ht="14.4">
      <c r="B724" s="132">
        <v>44425</v>
      </c>
      <c r="C724" s="153">
        <v>222.22</v>
      </c>
      <c r="D724" s="154">
        <f t="shared" si="22"/>
        <v>-3.0316095813707589E-2</v>
      </c>
      <c r="E724" s="134">
        <v>1.4703196347031877E-2</v>
      </c>
      <c r="G724" s="132">
        <v>44425</v>
      </c>
      <c r="H724" s="153">
        <v>213.44</v>
      </c>
      <c r="I724" s="154">
        <f t="shared" si="23"/>
        <v>-1.9808139230896447E-2</v>
      </c>
      <c r="J724" s="134">
        <v>1.7301367904294374E-2</v>
      </c>
    </row>
    <row r="725" spans="2:10" ht="14.4">
      <c r="B725" s="132">
        <v>44424</v>
      </c>
      <c r="C725" s="153">
        <v>229.06</v>
      </c>
      <c r="D725" s="154">
        <f t="shared" si="22"/>
        <v>-2.3301019674112088E-2</v>
      </c>
      <c r="E725" s="134">
        <v>3.0780307803077944E-2</v>
      </c>
      <c r="G725" s="132">
        <v>44424</v>
      </c>
      <c r="H725" s="153">
        <v>217.71</v>
      </c>
      <c r="I725" s="154">
        <f t="shared" si="23"/>
        <v>-3.9424274039406839E-3</v>
      </c>
      <c r="J725" s="134">
        <v>2.0005622188905559E-2</v>
      </c>
    </row>
    <row r="726" spans="2:10" ht="14.4">
      <c r="B726" s="132">
        <v>44421</v>
      </c>
      <c r="C726" s="153">
        <v>234.46</v>
      </c>
      <c r="D726" s="154">
        <f t="shared" si="22"/>
        <v>-1.57416926961675E-2</v>
      </c>
      <c r="E726" s="134">
        <v>2.3574609272679625E-2</v>
      </c>
      <c r="G726" s="132">
        <v>44421</v>
      </c>
      <c r="H726" s="153">
        <v>218.57</v>
      </c>
      <c r="I726" s="154">
        <f t="shared" si="23"/>
        <v>-7.6115314722559032E-3</v>
      </c>
      <c r="J726" s="134">
        <v>3.9502089936152007E-3</v>
      </c>
    </row>
    <row r="727" spans="2:10" ht="14.4">
      <c r="B727" s="132">
        <v>44420</v>
      </c>
      <c r="C727" s="153">
        <v>238.18</v>
      </c>
      <c r="D727" s="154">
        <f t="shared" si="22"/>
        <v>-5.4849719859674274E-3</v>
      </c>
      <c r="E727" s="134">
        <v>1.5866245841508198E-2</v>
      </c>
      <c r="G727" s="132">
        <v>44420</v>
      </c>
      <c r="H727" s="153">
        <v>220.24</v>
      </c>
      <c r="I727" s="154">
        <f t="shared" si="23"/>
        <v>-6.4268155131550391E-3</v>
      </c>
      <c r="J727" s="134">
        <v>7.6405728142014961E-3</v>
      </c>
    </row>
    <row r="728" spans="2:10" ht="14.4">
      <c r="B728" s="132">
        <v>44419</v>
      </c>
      <c r="C728" s="153">
        <v>239.49</v>
      </c>
      <c r="D728" s="154">
        <f t="shared" si="22"/>
        <v>1.5612495461835912E-2</v>
      </c>
      <c r="E728" s="134">
        <v>5.5000419850532722E-3</v>
      </c>
      <c r="G728" s="132">
        <v>44419</v>
      </c>
      <c r="H728" s="153">
        <v>221.66</v>
      </c>
      <c r="I728" s="154">
        <f t="shared" si="23"/>
        <v>3.4841612008375891E-2</v>
      </c>
      <c r="J728" s="134">
        <v>6.4475118053033409E-3</v>
      </c>
    </row>
    <row r="729" spans="2:10" ht="14.4">
      <c r="B729" s="132">
        <v>44418</v>
      </c>
      <c r="C729" s="153">
        <v>235.78</v>
      </c>
      <c r="D729" s="154">
        <f t="shared" si="22"/>
        <v>1.4998678776455774E-2</v>
      </c>
      <c r="E729" s="134">
        <v>-1.549125224435266E-2</v>
      </c>
      <c r="G729" s="132">
        <v>44418</v>
      </c>
      <c r="H729" s="153">
        <v>214.07</v>
      </c>
      <c r="I729" s="154">
        <f t="shared" si="23"/>
        <v>2.4495266716566176E-2</v>
      </c>
      <c r="J729" s="134">
        <v>-3.4241631327257993E-2</v>
      </c>
    </row>
    <row r="730" spans="2:10" ht="14.4">
      <c r="B730" s="132">
        <v>44417</v>
      </c>
      <c r="C730" s="153">
        <v>232.27</v>
      </c>
      <c r="D730" s="154">
        <f t="shared" si="22"/>
        <v>4.0552255745466689E-3</v>
      </c>
      <c r="E730" s="134">
        <v>-1.4886758842989178E-2</v>
      </c>
      <c r="G730" s="132">
        <v>44417</v>
      </c>
      <c r="H730" s="153">
        <v>208.89</v>
      </c>
      <c r="I730" s="154">
        <f t="shared" si="23"/>
        <v>2.5884397541026064E-3</v>
      </c>
      <c r="J730" s="134">
        <v>-2.4197692343625898E-2</v>
      </c>
    </row>
    <row r="731" spans="2:10" ht="14.4">
      <c r="B731" s="132">
        <v>44414</v>
      </c>
      <c r="C731" s="153">
        <v>231.33</v>
      </c>
      <c r="D731" s="154">
        <f t="shared" si="22"/>
        <v>6.0268571873848629E-3</v>
      </c>
      <c r="E731" s="134">
        <v>-4.0470142506565665E-3</v>
      </c>
      <c r="G731" s="132">
        <v>44414</v>
      </c>
      <c r="H731" s="153">
        <v>208.35</v>
      </c>
      <c r="I731" s="154">
        <f t="shared" si="23"/>
        <v>5.5831111960712825E-3</v>
      </c>
      <c r="J731" s="134">
        <v>-2.5850926324859635E-3</v>
      </c>
    </row>
    <row r="732" spans="2:10" ht="14.4">
      <c r="B732" s="132">
        <v>44413</v>
      </c>
      <c r="C732" s="153">
        <v>229.94</v>
      </c>
      <c r="D732" s="154">
        <f t="shared" si="22"/>
        <v>1.449967361475509E-2</v>
      </c>
      <c r="E732" s="134">
        <v>-6.0087321142956451E-3</v>
      </c>
      <c r="G732" s="132">
        <v>44413</v>
      </c>
      <c r="H732" s="153">
        <v>207.19</v>
      </c>
      <c r="I732" s="154">
        <f t="shared" si="23"/>
        <v>1.2970476460592734E-2</v>
      </c>
      <c r="J732" s="134">
        <v>-5.5675545956322958E-3</v>
      </c>
    </row>
    <row r="733" spans="2:10" ht="14.4">
      <c r="B733" s="132">
        <v>44412</v>
      </c>
      <c r="C733" s="153">
        <v>226.63</v>
      </c>
      <c r="D733" s="154">
        <f t="shared" si="22"/>
        <v>-1.0796207734417572E-2</v>
      </c>
      <c r="E733" s="134">
        <v>-1.4395059580760261E-2</v>
      </c>
      <c r="G733" s="132">
        <v>44412</v>
      </c>
      <c r="H733" s="153">
        <v>204.52</v>
      </c>
      <c r="I733" s="154">
        <f t="shared" si="23"/>
        <v>-1.9273271027057563E-2</v>
      </c>
      <c r="J733" s="134">
        <v>-1.2886722332158818E-2</v>
      </c>
    </row>
    <row r="734" spans="2:10" ht="14.4">
      <c r="B734" s="132">
        <v>44411</v>
      </c>
      <c r="C734" s="153">
        <v>229.09</v>
      </c>
      <c r="D734" s="154">
        <f t="shared" si="22"/>
        <v>1.6504566709236689E-2</v>
      </c>
      <c r="E734" s="134">
        <v>1.085469708335185E-2</v>
      </c>
      <c r="G734" s="132">
        <v>44411</v>
      </c>
      <c r="H734" s="153">
        <v>208.5</v>
      </c>
      <c r="I734" s="154">
        <f t="shared" si="23"/>
        <v>1.6148878717788348E-2</v>
      </c>
      <c r="J734" s="134">
        <v>1.9460199491492247E-2</v>
      </c>
    </row>
    <row r="735" spans="2:10" ht="14.4">
      <c r="B735" s="132">
        <v>44410</v>
      </c>
      <c r="C735" s="153">
        <v>225.34</v>
      </c>
      <c r="D735" s="154">
        <f t="shared" si="22"/>
        <v>-5.0462680676242721E-3</v>
      </c>
      <c r="E735" s="134">
        <v>-1.6369112575843503E-2</v>
      </c>
      <c r="G735" s="132">
        <v>44410</v>
      </c>
      <c r="H735" s="153">
        <v>205.16</v>
      </c>
      <c r="I735" s="154">
        <f t="shared" si="23"/>
        <v>-7.7201713827329864E-3</v>
      </c>
      <c r="J735" s="134">
        <v>-1.601918465227814E-2</v>
      </c>
    </row>
    <row r="736" spans="2:10" ht="14.4">
      <c r="B736" s="132">
        <v>44407</v>
      </c>
      <c r="C736" s="153">
        <v>226.48</v>
      </c>
      <c r="D736" s="154">
        <f t="shared" si="22"/>
        <v>-2.2484630185189976E-2</v>
      </c>
      <c r="E736" s="134">
        <v>5.0590219224282418E-3</v>
      </c>
      <c r="G736" s="132">
        <v>44407</v>
      </c>
      <c r="H736" s="153">
        <v>206.75</v>
      </c>
      <c r="I736" s="154">
        <f t="shared" si="23"/>
        <v>-2.7713967547757373E-2</v>
      </c>
      <c r="J736" s="134">
        <v>7.7500487424448927E-3</v>
      </c>
    </row>
    <row r="737" spans="2:10" ht="14.4">
      <c r="B737" s="132">
        <v>44406</v>
      </c>
      <c r="C737" s="153">
        <v>231.63</v>
      </c>
      <c r="D737" s="154">
        <f t="shared" si="22"/>
        <v>2.5906735896194673E-4</v>
      </c>
      <c r="E737" s="134">
        <v>2.2739314729777416E-2</v>
      </c>
      <c r="G737" s="132">
        <v>44406</v>
      </c>
      <c r="H737" s="153">
        <v>212.56</v>
      </c>
      <c r="I737" s="154">
        <f t="shared" si="23"/>
        <v>5.2830311555244333E-3</v>
      </c>
      <c r="J737" s="134">
        <v>2.8101571946795634E-2</v>
      </c>
    </row>
    <row r="738" spans="2:10" ht="14.4">
      <c r="B738" s="132">
        <v>44405</v>
      </c>
      <c r="C738" s="153">
        <v>231.57</v>
      </c>
      <c r="D738" s="154">
        <f t="shared" si="22"/>
        <v>4.0989344533196949E-2</v>
      </c>
      <c r="E738" s="134">
        <v>-2.5903380391145703E-4</v>
      </c>
      <c r="G738" s="132">
        <v>44405</v>
      </c>
      <c r="H738" s="153">
        <v>211.44</v>
      </c>
      <c r="I738" s="154">
        <f t="shared" si="23"/>
        <v>7.3100434694464336E-3</v>
      </c>
      <c r="J738" s="134">
        <v>-5.2691004892736482E-3</v>
      </c>
    </row>
    <row r="739" spans="2:10" ht="14.4">
      <c r="B739" s="132">
        <v>44404</v>
      </c>
      <c r="C739" s="153">
        <v>222.27</v>
      </c>
      <c r="D739" s="154">
        <f t="shared" si="22"/>
        <v>-1.5978203003937829E-2</v>
      </c>
      <c r="E739" s="134">
        <v>-4.0160642570281069E-2</v>
      </c>
      <c r="G739" s="132">
        <v>44404</v>
      </c>
      <c r="H739" s="153">
        <v>209.9</v>
      </c>
      <c r="I739" s="154">
        <f t="shared" si="23"/>
        <v>-5.3690766376341768E-3</v>
      </c>
      <c r="J739" s="134">
        <v>-7.283390087022279E-3</v>
      </c>
    </row>
    <row r="740" spans="2:10" ht="14.4">
      <c r="B740" s="132">
        <v>44403</v>
      </c>
      <c r="C740" s="153">
        <v>225.85</v>
      </c>
      <c r="D740" s="154">
        <f t="shared" si="22"/>
        <v>1.9358183237906588E-2</v>
      </c>
      <c r="E740" s="134">
        <v>1.6106537094524587E-2</v>
      </c>
      <c r="G740" s="132">
        <v>44403</v>
      </c>
      <c r="H740" s="153">
        <v>211.03</v>
      </c>
      <c r="I740" s="154">
        <f t="shared" si="23"/>
        <v>7.1333762632049703E-3</v>
      </c>
      <c r="J740" s="134">
        <v>5.383515959980878E-3</v>
      </c>
    </row>
    <row r="741" spans="2:10" ht="14.4">
      <c r="B741" s="132">
        <v>44400</v>
      </c>
      <c r="C741" s="153">
        <v>221.52</v>
      </c>
      <c r="D741" s="154">
        <f t="shared" si="22"/>
        <v>2.9385857173290881E-3</v>
      </c>
      <c r="E741" s="134">
        <v>-1.9172016825326432E-2</v>
      </c>
      <c r="G741" s="132">
        <v>44400</v>
      </c>
      <c r="H741" s="153">
        <v>209.53</v>
      </c>
      <c r="I741" s="154">
        <f t="shared" si="23"/>
        <v>1.7674178810867084E-3</v>
      </c>
      <c r="J741" s="134">
        <v>-7.107994124058159E-3</v>
      </c>
    </row>
    <row r="742" spans="2:10" ht="14.4">
      <c r="B742" s="132">
        <v>44399</v>
      </c>
      <c r="C742" s="153">
        <v>220.87</v>
      </c>
      <c r="D742" s="154">
        <f t="shared" si="22"/>
        <v>-7.5325675841769728E-3</v>
      </c>
      <c r="E742" s="134">
        <v>-2.9342723004694982E-3</v>
      </c>
      <c r="G742" s="132">
        <v>44399</v>
      </c>
      <c r="H742" s="153">
        <v>209.16</v>
      </c>
      <c r="I742" s="154">
        <f t="shared" si="23"/>
        <v>-7.4781838891915964E-3</v>
      </c>
      <c r="J742" s="134">
        <v>-1.7658569178637951E-3</v>
      </c>
    </row>
    <row r="743" spans="2:10" ht="14.4">
      <c r="B743" s="132">
        <v>44398</v>
      </c>
      <c r="C743" s="153">
        <v>222.54</v>
      </c>
      <c r="D743" s="154">
        <f t="shared" si="22"/>
        <v>2.4518501748723456E-2</v>
      </c>
      <c r="E743" s="134">
        <v>7.5610087381716706E-3</v>
      </c>
      <c r="G743" s="132">
        <v>44398</v>
      </c>
      <c r="H743" s="153">
        <v>210.73</v>
      </c>
      <c r="I743" s="154">
        <f t="shared" si="23"/>
        <v>1.3231939693606436E-2</v>
      </c>
      <c r="J743" s="134">
        <v>7.5062153375407004E-3</v>
      </c>
    </row>
    <row r="744" spans="2:10" ht="14.4">
      <c r="B744" s="132">
        <v>44397</v>
      </c>
      <c r="C744" s="153">
        <v>217.15</v>
      </c>
      <c r="D744" s="154">
        <f t="shared" si="22"/>
        <v>4.7917876061131709E-2</v>
      </c>
      <c r="E744" s="134">
        <v>-2.4220364878224099E-2</v>
      </c>
      <c r="G744" s="132">
        <v>44397</v>
      </c>
      <c r="H744" s="153">
        <v>207.96</v>
      </c>
      <c r="I744" s="154">
        <f t="shared" si="23"/>
        <v>2.3745763436321482E-2</v>
      </c>
      <c r="J744" s="134">
        <v>-1.3144782423005652E-2</v>
      </c>
    </row>
    <row r="745" spans="2:10" ht="14.4">
      <c r="B745" s="132">
        <v>44396</v>
      </c>
      <c r="C745" s="153">
        <v>206.99</v>
      </c>
      <c r="D745" s="154">
        <f t="shared" si="22"/>
        <v>-5.0631207533334784E-2</v>
      </c>
      <c r="E745" s="134">
        <v>-4.6787934607414261E-2</v>
      </c>
      <c r="G745" s="132">
        <v>44396</v>
      </c>
      <c r="H745" s="153">
        <v>203.08</v>
      </c>
      <c r="I745" s="154">
        <f t="shared" si="23"/>
        <v>-2.3697676109726989E-2</v>
      </c>
      <c r="J745" s="134">
        <v>-2.3466051163685275E-2</v>
      </c>
    </row>
    <row r="746" spans="2:10" ht="14.4">
      <c r="B746" s="132">
        <v>44393</v>
      </c>
      <c r="C746" s="153">
        <v>217.74</v>
      </c>
      <c r="D746" s="154">
        <f t="shared" si="22"/>
        <v>-2.279326826843376E-2</v>
      </c>
      <c r="E746" s="134">
        <v>5.1934876080970138E-2</v>
      </c>
      <c r="G746" s="132">
        <v>44393</v>
      </c>
      <c r="H746" s="153">
        <v>207.95</v>
      </c>
      <c r="I746" s="154">
        <f t="shared" si="23"/>
        <v>-1.6501709818120148E-2</v>
      </c>
      <c r="J746" s="134">
        <v>2.3980697262162565E-2</v>
      </c>
    </row>
    <row r="747" spans="2:10" ht="14.4">
      <c r="B747" s="132">
        <v>44392</v>
      </c>
      <c r="C747" s="153">
        <v>222.76</v>
      </c>
      <c r="D747" s="154">
        <f t="shared" si="22"/>
        <v>-7.5580065064732973E-3</v>
      </c>
      <c r="E747" s="134">
        <v>2.3055019748323691E-2</v>
      </c>
      <c r="G747" s="132">
        <v>44392</v>
      </c>
      <c r="H747" s="153">
        <v>211.41</v>
      </c>
      <c r="I747" s="154">
        <f t="shared" si="23"/>
        <v>-1.0873420288901286E-3</v>
      </c>
      <c r="J747" s="134">
        <v>1.663861505169506E-2</v>
      </c>
    </row>
    <row r="748" spans="2:10" ht="14.4">
      <c r="B748" s="132">
        <v>44391</v>
      </c>
      <c r="C748" s="153">
        <v>224.45</v>
      </c>
      <c r="D748" s="154">
        <f t="shared" si="22"/>
        <v>-1.6569472200034189E-2</v>
      </c>
      <c r="E748" s="134">
        <v>7.5866403304003516E-3</v>
      </c>
      <c r="G748" s="132">
        <v>44391</v>
      </c>
      <c r="H748" s="153">
        <v>211.64</v>
      </c>
      <c r="I748" s="154">
        <f t="shared" si="23"/>
        <v>-1.6634640770521777E-2</v>
      </c>
      <c r="J748" s="134">
        <v>1.0879333995552631E-3</v>
      </c>
    </row>
    <row r="749" spans="2:10" ht="14.4">
      <c r="B749" s="132">
        <v>44390</v>
      </c>
      <c r="C749" s="153">
        <v>228.2</v>
      </c>
      <c r="D749" s="154">
        <f t="shared" si="22"/>
        <v>-4.3265981885175081E-2</v>
      </c>
      <c r="E749" s="134">
        <v>1.6707507239919872E-2</v>
      </c>
      <c r="G749" s="132">
        <v>44390</v>
      </c>
      <c r="H749" s="153">
        <v>215.19</v>
      </c>
      <c r="I749" s="154">
        <f t="shared" si="23"/>
        <v>-1.5630721442074759E-2</v>
      </c>
      <c r="J749" s="134">
        <v>1.6773766773766852E-2</v>
      </c>
    </row>
    <row r="750" spans="2:10" ht="14.4">
      <c r="B750" s="132">
        <v>44389</v>
      </c>
      <c r="C750" s="153">
        <v>238.29</v>
      </c>
      <c r="D750" s="154">
        <f t="shared" si="22"/>
        <v>-5.4407098301183362E-3</v>
      </c>
      <c r="E750" s="134">
        <v>4.4215600350569595E-2</v>
      </c>
      <c r="G750" s="132">
        <v>44389</v>
      </c>
      <c r="H750" s="153">
        <v>218.58</v>
      </c>
      <c r="I750" s="154">
        <f t="shared" si="23"/>
        <v>5.3211134726731737E-3</v>
      </c>
      <c r="J750" s="134">
        <v>1.575352014498832E-2</v>
      </c>
    </row>
    <row r="751" spans="2:10" ht="14.4">
      <c r="B751" s="132">
        <v>44386</v>
      </c>
      <c r="C751" s="153">
        <v>239.59</v>
      </c>
      <c r="D751" s="154">
        <f t="shared" si="22"/>
        <v>1.183992334836032E-2</v>
      </c>
      <c r="E751" s="134">
        <v>5.4555373704310295E-3</v>
      </c>
      <c r="G751" s="132">
        <v>44386</v>
      </c>
      <c r="H751" s="153">
        <v>217.42</v>
      </c>
      <c r="I751" s="154">
        <f t="shared" si="23"/>
        <v>2.4725958744729208E-2</v>
      </c>
      <c r="J751" s="134">
        <v>-5.3069814255650716E-3</v>
      </c>
    </row>
    <row r="752" spans="2:10" ht="14.4">
      <c r="B752" s="132">
        <v>44385</v>
      </c>
      <c r="C752" s="153">
        <v>236.77</v>
      </c>
      <c r="D752" s="154">
        <f t="shared" si="22"/>
        <v>2.1300559888663237E-2</v>
      </c>
      <c r="E752" s="134">
        <v>-1.1770107266580343E-2</v>
      </c>
      <c r="G752" s="132">
        <v>44385</v>
      </c>
      <c r="H752" s="153">
        <v>212.11</v>
      </c>
      <c r="I752" s="154">
        <f t="shared" si="23"/>
        <v>-1.2090119150348366E-2</v>
      </c>
      <c r="J752" s="134">
        <v>-2.4422776193542384E-2</v>
      </c>
    </row>
    <row r="753" spans="2:10" ht="14.4">
      <c r="B753" s="132">
        <v>44384</v>
      </c>
      <c r="C753" s="153">
        <v>231.78</v>
      </c>
      <c r="D753" s="154">
        <f t="shared" si="22"/>
        <v>-1.8636203572718661E-2</v>
      </c>
      <c r="E753" s="134">
        <v>-2.1075305148456347E-2</v>
      </c>
      <c r="G753" s="132">
        <v>44384</v>
      </c>
      <c r="H753" s="153">
        <v>214.69</v>
      </c>
      <c r="I753" s="154">
        <f t="shared" si="23"/>
        <v>5.4646220852046052E-3</v>
      </c>
      <c r="J753" s="134">
        <v>1.216350007071787E-2</v>
      </c>
    </row>
    <row r="754" spans="2:10" ht="14.4">
      <c r="B754" s="132">
        <v>44383</v>
      </c>
      <c r="C754" s="153">
        <v>236.14</v>
      </c>
      <c r="D754" s="154">
        <f t="shared" si="22"/>
        <v>-2.2841683295296905E-3</v>
      </c>
      <c r="E754" s="134">
        <v>1.881094140995776E-2</v>
      </c>
      <c r="G754" s="132">
        <v>44383</v>
      </c>
      <c r="H754" s="153">
        <v>213.52</v>
      </c>
      <c r="I754" s="154">
        <f t="shared" si="23"/>
        <v>-1.9663033806887182E-2</v>
      </c>
      <c r="J754" s="134">
        <v>-5.4497181983323983E-3</v>
      </c>
    </row>
    <row r="755" spans="2:10" ht="14.4">
      <c r="B755" s="132">
        <v>44379</v>
      </c>
      <c r="C755" s="153">
        <v>236.68</v>
      </c>
      <c r="D755" s="154">
        <f t="shared" si="22"/>
        <v>-1.2804272245987741E-2</v>
      </c>
      <c r="E755" s="134">
        <v>2.2867790293894519E-3</v>
      </c>
      <c r="G755" s="132">
        <v>44379</v>
      </c>
      <c r="H755" s="153">
        <v>217.76</v>
      </c>
      <c r="I755" s="154">
        <f t="shared" si="23"/>
        <v>4.8334846789165019E-3</v>
      </c>
      <c r="J755" s="134">
        <v>1.9857624578493827E-2</v>
      </c>
    </row>
    <row r="756" spans="2:10" ht="14.4">
      <c r="B756" s="132">
        <v>44378</v>
      </c>
      <c r="C756" s="153">
        <v>239.73</v>
      </c>
      <c r="D756" s="154">
        <f t="shared" si="22"/>
        <v>7.093826582194356E-4</v>
      </c>
      <c r="E756" s="134">
        <v>1.2886597938144284E-2</v>
      </c>
      <c r="G756" s="132">
        <v>44378</v>
      </c>
      <c r="H756" s="153">
        <v>216.71</v>
      </c>
      <c r="I756" s="154">
        <f t="shared" si="23"/>
        <v>-4.2363189017363577E-3</v>
      </c>
      <c r="J756" s="134">
        <v>-4.8218221895663937E-3</v>
      </c>
    </row>
    <row r="757" spans="2:10" ht="14.4">
      <c r="B757" s="132">
        <v>44377</v>
      </c>
      <c r="C757" s="153">
        <v>239.56</v>
      </c>
      <c r="D757" s="154">
        <f t="shared" si="22"/>
        <v>1.5989568966822347E-2</v>
      </c>
      <c r="E757" s="134">
        <v>-7.0913110582737637E-4</v>
      </c>
      <c r="G757" s="132">
        <v>44377</v>
      </c>
      <c r="H757" s="153">
        <v>217.63</v>
      </c>
      <c r="I757" s="154">
        <f t="shared" si="23"/>
        <v>1.1693336852291415E-2</v>
      </c>
      <c r="J757" s="134">
        <v>4.2453047851966907E-3</v>
      </c>
    </row>
    <row r="758" spans="2:10" ht="14.4">
      <c r="B758" s="132">
        <v>44376</v>
      </c>
      <c r="C758" s="153">
        <v>235.76</v>
      </c>
      <c r="D758" s="154">
        <f t="shared" si="22"/>
        <v>-1.7657904355453152E-2</v>
      </c>
      <c r="E758" s="134">
        <v>-1.5862414426448534E-2</v>
      </c>
      <c r="G758" s="132">
        <v>44376</v>
      </c>
      <c r="H758" s="153">
        <v>215.1</v>
      </c>
      <c r="I758" s="154">
        <f t="shared" si="23"/>
        <v>-5.4245908109126122E-3</v>
      </c>
      <c r="J758" s="134">
        <v>-1.1625235491430463E-2</v>
      </c>
    </row>
    <row r="759" spans="2:10" ht="14.4">
      <c r="B759" s="132">
        <v>44375</v>
      </c>
      <c r="C759" s="153">
        <v>239.96</v>
      </c>
      <c r="D759" s="154">
        <f t="shared" si="22"/>
        <v>-3.4487588734994093E-2</v>
      </c>
      <c r="E759" s="134">
        <v>1.7814726840855277E-2</v>
      </c>
      <c r="G759" s="132">
        <v>44375</v>
      </c>
      <c r="H759" s="153">
        <v>216.27</v>
      </c>
      <c r="I759" s="154">
        <f t="shared" si="23"/>
        <v>-1.8493689081327684E-4</v>
      </c>
      <c r="J759" s="134">
        <v>5.4393305439330852E-3</v>
      </c>
    </row>
    <row r="760" spans="2:10" ht="14.4">
      <c r="B760" s="132">
        <v>44372</v>
      </c>
      <c r="C760" s="153">
        <v>248.38</v>
      </c>
      <c r="D760" s="154">
        <f t="shared" si="22"/>
        <v>-8.778491086400388E-3</v>
      </c>
      <c r="E760" s="134">
        <v>3.5089181530254976E-2</v>
      </c>
      <c r="G760" s="132">
        <v>44372</v>
      </c>
      <c r="H760" s="153">
        <v>216.31</v>
      </c>
      <c r="I760" s="154">
        <f t="shared" si="23"/>
        <v>-1.3910473356652615E-2</v>
      </c>
      <c r="J760" s="134">
        <v>1.8495399269435886E-4</v>
      </c>
    </row>
    <row r="761" spans="2:10" ht="14.4">
      <c r="B761" s="132">
        <v>44371</v>
      </c>
      <c r="C761" s="153">
        <v>250.57</v>
      </c>
      <c r="D761" s="154">
        <f t="shared" si="22"/>
        <v>2.8333947063822126E-2</v>
      </c>
      <c r="E761" s="134">
        <v>8.8171350350270128E-3</v>
      </c>
      <c r="G761" s="132">
        <v>44371</v>
      </c>
      <c r="H761" s="153">
        <v>219.34</v>
      </c>
      <c r="I761" s="154">
        <f t="shared" si="23"/>
        <v>2.5628812519746334E-2</v>
      </c>
      <c r="J761" s="134">
        <v>1.4007674171328199E-2</v>
      </c>
    </row>
    <row r="762" spans="2:10" ht="14.4">
      <c r="B762" s="132">
        <v>44370</v>
      </c>
      <c r="C762" s="153">
        <v>243.57</v>
      </c>
      <c r="D762" s="154">
        <f t="shared" si="22"/>
        <v>-8.6180368522560885E-4</v>
      </c>
      <c r="E762" s="134">
        <v>-2.7936305224089075E-2</v>
      </c>
      <c r="G762" s="132">
        <v>44370</v>
      </c>
      <c r="H762" s="153">
        <v>213.79</v>
      </c>
      <c r="I762" s="154">
        <f t="shared" si="23"/>
        <v>3.0919166391692333E-3</v>
      </c>
      <c r="J762" s="134">
        <v>-2.5303182274095115E-2</v>
      </c>
    </row>
    <row r="763" spans="2:10" ht="14.4">
      <c r="B763" s="132">
        <v>44369</v>
      </c>
      <c r="C763" s="153">
        <v>243.78</v>
      </c>
      <c r="D763" s="154">
        <f t="shared" si="22"/>
        <v>-6.1342358958136637E-3</v>
      </c>
      <c r="E763" s="134">
        <v>8.6217514472219925E-4</v>
      </c>
      <c r="G763" s="132">
        <v>44369</v>
      </c>
      <c r="H763" s="153">
        <v>213.13</v>
      </c>
      <c r="I763" s="154">
        <f t="shared" si="23"/>
        <v>-3.7528733376624931E-4</v>
      </c>
      <c r="J763" s="134">
        <v>-3.0871415875391994E-3</v>
      </c>
    </row>
    <row r="764" spans="2:10" ht="14.4">
      <c r="B764" s="132">
        <v>44368</v>
      </c>
      <c r="C764" s="153">
        <v>245.28</v>
      </c>
      <c r="D764" s="154">
        <f t="shared" si="22"/>
        <v>3.2864570126177037E-2</v>
      </c>
      <c r="E764" s="134">
        <v>6.1530888506029502E-3</v>
      </c>
      <c r="G764" s="132">
        <v>44368</v>
      </c>
      <c r="H764" s="153">
        <v>213.21</v>
      </c>
      <c r="I764" s="154">
        <f t="shared" si="23"/>
        <v>2.0613424455510829E-2</v>
      </c>
      <c r="J764" s="134">
        <v>3.7535776286778955E-4</v>
      </c>
    </row>
    <row r="765" spans="2:10" ht="14.4">
      <c r="B765" s="132">
        <v>44365</v>
      </c>
      <c r="C765" s="153">
        <v>237.35</v>
      </c>
      <c r="D765" s="154">
        <f t="shared" si="22"/>
        <v>-7.8477856239915784E-3</v>
      </c>
      <c r="E765" s="134">
        <v>-3.2330397912589737E-2</v>
      </c>
      <c r="G765" s="132">
        <v>44365</v>
      </c>
      <c r="H765" s="153">
        <v>208.86</v>
      </c>
      <c r="I765" s="154">
        <f t="shared" si="23"/>
        <v>-2.8208763416412296E-3</v>
      </c>
      <c r="J765" s="134">
        <v>-2.0402420149148726E-2</v>
      </c>
    </row>
    <row r="766" spans="2:10" ht="14.4">
      <c r="B766" s="132">
        <v>44364</v>
      </c>
      <c r="C766" s="153">
        <v>239.22</v>
      </c>
      <c r="D766" s="154">
        <f t="shared" si="22"/>
        <v>-1.2669176081247549E-2</v>
      </c>
      <c r="E766" s="134">
        <v>7.8786602064462308E-3</v>
      </c>
      <c r="G766" s="132">
        <v>44364</v>
      </c>
      <c r="H766" s="153">
        <v>209.45</v>
      </c>
      <c r="I766" s="154">
        <f t="shared" si="23"/>
        <v>-3.6149361644206485E-2</v>
      </c>
      <c r="J766" s="134">
        <v>2.8248587570620654E-3</v>
      </c>
    </row>
    <row r="767" spans="2:10" ht="14.4">
      <c r="B767" s="132">
        <v>44363</v>
      </c>
      <c r="C767" s="153">
        <v>242.27</v>
      </c>
      <c r="D767" s="154">
        <f t="shared" si="22"/>
        <v>-1.7471445420807155E-2</v>
      </c>
      <c r="E767" s="134">
        <v>1.2749770086113221E-2</v>
      </c>
      <c r="G767" s="132">
        <v>44363</v>
      </c>
      <c r="H767" s="153">
        <v>217.16</v>
      </c>
      <c r="I767" s="154">
        <f t="shared" si="23"/>
        <v>-1.0535574525402748E-2</v>
      </c>
      <c r="J767" s="134">
        <v>3.6810694676533862E-2</v>
      </c>
    </row>
    <row r="768" spans="2:10" ht="14.4">
      <c r="B768" s="132">
        <v>44362</v>
      </c>
      <c r="C768" s="153">
        <v>246.54</v>
      </c>
      <c r="D768" s="154">
        <f t="shared" si="22"/>
        <v>5.6947762103542344E-3</v>
      </c>
      <c r="E768" s="134">
        <v>1.7624963883270617E-2</v>
      </c>
      <c r="G768" s="132">
        <v>44362</v>
      </c>
      <c r="H768" s="153">
        <v>219.46</v>
      </c>
      <c r="I768" s="154">
        <f t="shared" si="23"/>
        <v>2.0525926881776206E-3</v>
      </c>
      <c r="J768" s="134">
        <v>1.0591269110333368E-2</v>
      </c>
    </row>
    <row r="769" spans="2:10" ht="14.4">
      <c r="B769" s="132">
        <v>44361</v>
      </c>
      <c r="C769" s="153">
        <v>245.14</v>
      </c>
      <c r="D769" s="154">
        <f t="shared" si="22"/>
        <v>-8.6918219108418435E-3</v>
      </c>
      <c r="E769" s="134">
        <v>-5.6785917092561089E-3</v>
      </c>
      <c r="G769" s="132">
        <v>44361</v>
      </c>
      <c r="H769" s="153">
        <v>219.01</v>
      </c>
      <c r="I769" s="154">
        <f t="shared" si="23"/>
        <v>-7.6869223882152626E-3</v>
      </c>
      <c r="J769" s="134">
        <v>-2.0504875603755135E-3</v>
      </c>
    </row>
    <row r="770" spans="2:10" ht="14.4">
      <c r="B770" s="132">
        <v>44358</v>
      </c>
      <c r="C770" s="153">
        <v>247.28</v>
      </c>
      <c r="D770" s="154">
        <f t="shared" si="22"/>
        <v>-4.2774771648352167E-3</v>
      </c>
      <c r="E770" s="134">
        <v>8.7297054744228664E-3</v>
      </c>
      <c r="G770" s="132">
        <v>44358</v>
      </c>
      <c r="H770" s="153">
        <v>220.7</v>
      </c>
      <c r="I770" s="154">
        <f t="shared" si="23"/>
        <v>-2.2535281532795628E-2</v>
      </c>
      <c r="J770" s="134">
        <v>7.7165426236245338E-3</v>
      </c>
    </row>
    <row r="771" spans="2:10" ht="14.4">
      <c r="B771" s="132">
        <v>44357</v>
      </c>
      <c r="C771" s="153">
        <v>248.34</v>
      </c>
      <c r="D771" s="154">
        <f t="shared" si="22"/>
        <v>1.1281226015124484E-3</v>
      </c>
      <c r="E771" s="134">
        <v>4.2866386282756075E-3</v>
      </c>
      <c r="G771" s="132">
        <v>44357</v>
      </c>
      <c r="H771" s="153">
        <v>225.73</v>
      </c>
      <c r="I771" s="154">
        <f t="shared" si="23"/>
        <v>-3.8755447444940305E-2</v>
      </c>
      <c r="J771" s="134">
        <v>2.2791119166289064E-2</v>
      </c>
    </row>
    <row r="772" spans="2:10" ht="14.4">
      <c r="B772" s="132">
        <v>44356</v>
      </c>
      <c r="C772" s="153">
        <v>248.06</v>
      </c>
      <c r="D772" s="154">
        <f t="shared" si="22"/>
        <v>-1.8769769518070942E-2</v>
      </c>
      <c r="E772" s="134">
        <v>-1.1274865104292653E-3</v>
      </c>
      <c r="G772" s="132">
        <v>44356</v>
      </c>
      <c r="H772" s="153">
        <v>234.65</v>
      </c>
      <c r="I772" s="154">
        <f t="shared" si="23"/>
        <v>-2.3210325644725173E-2</v>
      </c>
      <c r="J772" s="134">
        <v>3.9516236211402989E-2</v>
      </c>
    </row>
    <row r="773" spans="2:10" ht="14.4">
      <c r="B773" s="132">
        <v>44355</v>
      </c>
      <c r="C773" s="153">
        <v>252.76</v>
      </c>
      <c r="D773" s="154">
        <f t="shared" ref="D773:D836" si="24">LN(C773/C774)</f>
        <v>3.9571050336302511E-4</v>
      </c>
      <c r="E773" s="134">
        <v>1.8947028944610089E-2</v>
      </c>
      <c r="G773" s="132">
        <v>44355</v>
      </c>
      <c r="H773" s="153">
        <v>240.16</v>
      </c>
      <c r="I773" s="154">
        <f t="shared" ref="I773:I836" si="25">LN(H773/H774)</f>
        <v>1.666944876744127E-3</v>
      </c>
      <c r="J773" s="134">
        <v>2.348178137651824E-2</v>
      </c>
    </row>
    <row r="774" spans="2:10" ht="14.4">
      <c r="B774" s="132">
        <v>44354</v>
      </c>
      <c r="C774" s="153">
        <v>252.66</v>
      </c>
      <c r="D774" s="154">
        <f t="shared" si="24"/>
        <v>1.090384475057036E-2</v>
      </c>
      <c r="E774" s="134">
        <v>-3.9563222028804468E-4</v>
      </c>
      <c r="G774" s="132">
        <v>44354</v>
      </c>
      <c r="H774" s="153">
        <v>239.76</v>
      </c>
      <c r="I774" s="154">
        <f t="shared" si="25"/>
        <v>-1.7611766138780464E-2</v>
      </c>
      <c r="J774" s="134">
        <v>-1.6655562958027836E-3</v>
      </c>
    </row>
    <row r="775" spans="2:10" ht="14.4">
      <c r="B775" s="132">
        <v>44351</v>
      </c>
      <c r="C775" s="153">
        <v>249.92</v>
      </c>
      <c r="D775" s="154">
        <f t="shared" si="24"/>
        <v>-1.5992327093055775E-3</v>
      </c>
      <c r="E775" s="134">
        <v>-1.0844613314335505E-2</v>
      </c>
      <c r="G775" s="132">
        <v>44351</v>
      </c>
      <c r="H775" s="153">
        <v>244.02</v>
      </c>
      <c r="I775" s="154">
        <f t="shared" si="25"/>
        <v>7.3791664890676776E-4</v>
      </c>
      <c r="J775" s="134">
        <v>1.7767767767767895E-2</v>
      </c>
    </row>
    <row r="776" spans="2:10" ht="14.4">
      <c r="B776" s="132">
        <v>44350</v>
      </c>
      <c r="C776" s="153">
        <v>250.32</v>
      </c>
      <c r="D776" s="154">
        <f t="shared" si="24"/>
        <v>-2.0951867342941698E-2</v>
      </c>
      <c r="E776" s="134">
        <v>1.6005121638924535E-3</v>
      </c>
      <c r="G776" s="132">
        <v>44350</v>
      </c>
      <c r="H776" s="153">
        <v>243.84</v>
      </c>
      <c r="I776" s="154">
        <f t="shared" si="25"/>
        <v>1.5596145168310684E-3</v>
      </c>
      <c r="J776" s="134">
        <v>-7.3764445537249923E-4</v>
      </c>
    </row>
    <row r="777" spans="2:10" ht="14.4">
      <c r="B777" s="132">
        <v>44349</v>
      </c>
      <c r="C777" s="153">
        <v>255.62</v>
      </c>
      <c r="D777" s="154">
        <f t="shared" si="24"/>
        <v>3.4878060241867112E-3</v>
      </c>
      <c r="E777" s="134">
        <v>2.1172898689677311E-2</v>
      </c>
      <c r="G777" s="132">
        <v>44349</v>
      </c>
      <c r="H777" s="153">
        <v>243.46</v>
      </c>
      <c r="I777" s="154">
        <f t="shared" si="25"/>
        <v>2.8793570137959509E-3</v>
      </c>
      <c r="J777" s="134">
        <v>-1.5583989501312123E-3</v>
      </c>
    </row>
    <row r="778" spans="2:10" ht="14.4">
      <c r="B778" s="132">
        <v>44348</v>
      </c>
      <c r="C778" s="153">
        <v>254.73</v>
      </c>
      <c r="D778" s="154">
        <f t="shared" si="24"/>
        <v>3.0734855669513353E-2</v>
      </c>
      <c r="E778" s="134">
        <v>-3.4817306939989301E-3</v>
      </c>
      <c r="G778" s="132">
        <v>44348</v>
      </c>
      <c r="H778" s="153">
        <v>242.76</v>
      </c>
      <c r="I778" s="154">
        <f t="shared" si="25"/>
        <v>6.944472352810995E-3</v>
      </c>
      <c r="J778" s="134">
        <v>-2.8752156411732122E-3</v>
      </c>
    </row>
    <row r="779" spans="2:10" ht="14.4">
      <c r="B779" s="132">
        <v>44344</v>
      </c>
      <c r="C779" s="153">
        <v>247.02</v>
      </c>
      <c r="D779" s="154">
        <f t="shared" si="24"/>
        <v>-1.4787700154379276E-2</v>
      </c>
      <c r="E779" s="134">
        <v>-3.0267341891414334E-2</v>
      </c>
      <c r="G779" s="132">
        <v>44344</v>
      </c>
      <c r="H779" s="153">
        <v>241.08</v>
      </c>
      <c r="I779" s="154">
        <f t="shared" si="25"/>
        <v>-8.2925620474786179E-4</v>
      </c>
      <c r="J779" s="134">
        <v>-6.9204152249133788E-3</v>
      </c>
    </row>
    <row r="780" spans="2:10" ht="14.4">
      <c r="B780" s="132">
        <v>44343</v>
      </c>
      <c r="C780" s="153">
        <v>250.7</v>
      </c>
      <c r="D780" s="154">
        <f t="shared" si="24"/>
        <v>3.792597928573932E-2</v>
      </c>
      <c r="E780" s="134">
        <v>1.4897579143389184E-2</v>
      </c>
      <c r="G780" s="132">
        <v>44343</v>
      </c>
      <c r="H780" s="153">
        <v>241.28</v>
      </c>
      <c r="I780" s="154">
        <f t="shared" si="25"/>
        <v>1.4906641502426E-2</v>
      </c>
      <c r="J780" s="134">
        <v>8.2960013273591926E-4</v>
      </c>
    </row>
    <row r="781" spans="2:10" ht="14.4">
      <c r="B781" s="132">
        <v>44342</v>
      </c>
      <c r="C781" s="153">
        <v>241.37</v>
      </c>
      <c r="D781" s="154">
        <f t="shared" si="24"/>
        <v>2.6135129269193487E-3</v>
      </c>
      <c r="E781" s="134">
        <v>-3.7215795771838756E-2</v>
      </c>
      <c r="G781" s="132">
        <v>44342</v>
      </c>
      <c r="H781" s="153">
        <v>237.71</v>
      </c>
      <c r="I781" s="154">
        <f t="shared" si="25"/>
        <v>2.2742597403621096E-3</v>
      </c>
      <c r="J781" s="134">
        <v>-1.4796087533156421E-2</v>
      </c>
    </row>
    <row r="782" spans="2:10" ht="14.4">
      <c r="B782" s="132">
        <v>44341</v>
      </c>
      <c r="C782" s="153">
        <v>240.74</v>
      </c>
      <c r="D782" s="154">
        <f t="shared" si="24"/>
        <v>1.3802552972573098E-2</v>
      </c>
      <c r="E782" s="134">
        <v>-2.610100675311755E-3</v>
      </c>
      <c r="G782" s="132">
        <v>44341</v>
      </c>
      <c r="H782" s="153">
        <v>237.17</v>
      </c>
      <c r="I782" s="154">
        <f t="shared" si="25"/>
        <v>-7.8955514953093203E-3</v>
      </c>
      <c r="J782" s="134">
        <v>-2.2716755710741054E-3</v>
      </c>
    </row>
    <row r="783" spans="2:10" ht="14.4">
      <c r="B783" s="132">
        <v>44340</v>
      </c>
      <c r="C783" s="153">
        <v>237.44</v>
      </c>
      <c r="D783" s="154">
        <f t="shared" si="24"/>
        <v>1.1095696776949894E-2</v>
      </c>
      <c r="E783" s="134">
        <v>-1.3707734485336909E-2</v>
      </c>
      <c r="G783" s="132">
        <v>44340</v>
      </c>
      <c r="H783" s="153">
        <v>239.05</v>
      </c>
      <c r="I783" s="154">
        <f t="shared" si="25"/>
        <v>7.6004481015865075E-3</v>
      </c>
      <c r="J783" s="134">
        <v>7.9268035586288477E-3</v>
      </c>
    </row>
    <row r="784" spans="2:10" ht="14.4">
      <c r="B784" s="132">
        <v>44337</v>
      </c>
      <c r="C784" s="153">
        <v>234.82</v>
      </c>
      <c r="D784" s="154">
        <f t="shared" si="24"/>
        <v>3.1009901421274608E-2</v>
      </c>
      <c r="E784" s="134">
        <v>-1.1034366576819443E-2</v>
      </c>
      <c r="G784" s="132">
        <v>44337</v>
      </c>
      <c r="H784" s="153">
        <v>237.24</v>
      </c>
      <c r="I784" s="154">
        <f t="shared" si="25"/>
        <v>9.5293269232689035E-3</v>
      </c>
      <c r="J784" s="134">
        <v>-7.5716377326918716E-3</v>
      </c>
    </row>
    <row r="785" spans="2:10" ht="14.4">
      <c r="B785" s="132">
        <v>44336</v>
      </c>
      <c r="C785" s="153">
        <v>227.65</v>
      </c>
      <c r="D785" s="154">
        <f t="shared" si="24"/>
        <v>1.429006554407106E-2</v>
      </c>
      <c r="E785" s="134">
        <v>-3.0534026062515873E-2</v>
      </c>
      <c r="G785" s="132">
        <v>44336</v>
      </c>
      <c r="H785" s="153">
        <v>234.99</v>
      </c>
      <c r="I785" s="154">
        <f t="shared" si="25"/>
        <v>-7.9685073872336858E-3</v>
      </c>
      <c r="J785" s="134">
        <v>-9.4840667678300905E-3</v>
      </c>
    </row>
    <row r="786" spans="2:10" ht="14.4">
      <c r="B786" s="132">
        <v>44335</v>
      </c>
      <c r="C786" s="153">
        <v>224.42</v>
      </c>
      <c r="D786" s="154">
        <f t="shared" si="24"/>
        <v>-1.3850698225930897E-2</v>
      </c>
      <c r="E786" s="134">
        <v>-1.4188447177685082E-2</v>
      </c>
      <c r="G786" s="132">
        <v>44335</v>
      </c>
      <c r="H786" s="153">
        <v>236.87</v>
      </c>
      <c r="I786" s="154">
        <f t="shared" si="25"/>
        <v>-1.0916680610336066E-2</v>
      </c>
      <c r="J786" s="134">
        <v>8.0003404400186273E-3</v>
      </c>
    </row>
    <row r="787" spans="2:10" ht="14.4">
      <c r="B787" s="132">
        <v>44334</v>
      </c>
      <c r="C787" s="153">
        <v>227.55</v>
      </c>
      <c r="D787" s="154">
        <f t="shared" si="24"/>
        <v>-1.8879113459815224E-3</v>
      </c>
      <c r="E787" s="134">
        <v>1.3947063541573934E-2</v>
      </c>
      <c r="G787" s="132">
        <v>44334</v>
      </c>
      <c r="H787" s="153">
        <v>239.47</v>
      </c>
      <c r="I787" s="154">
        <f t="shared" si="25"/>
        <v>-2.197255208577114E-2</v>
      </c>
      <c r="J787" s="134">
        <v>1.097648499176751E-2</v>
      </c>
    </row>
    <row r="788" spans="2:10" ht="14.4">
      <c r="B788" s="132">
        <v>44333</v>
      </c>
      <c r="C788" s="153">
        <v>227.98</v>
      </c>
      <c r="D788" s="154">
        <f t="shared" si="24"/>
        <v>-2.1470048777590244E-3</v>
      </c>
      <c r="E788" s="134">
        <v>1.8896945726212255E-3</v>
      </c>
      <c r="G788" s="132">
        <v>44333</v>
      </c>
      <c r="H788" s="153">
        <v>244.79</v>
      </c>
      <c r="I788" s="154">
        <f t="shared" si="25"/>
        <v>1.0513012107457257E-2</v>
      </c>
      <c r="J788" s="134">
        <v>2.2215726395790725E-2</v>
      </c>
    </row>
    <row r="789" spans="2:10" ht="14.4">
      <c r="B789" s="132">
        <v>44330</v>
      </c>
      <c r="C789" s="153">
        <v>228.47</v>
      </c>
      <c r="D789" s="154">
        <f t="shared" si="24"/>
        <v>2.5848793468756265E-2</v>
      </c>
      <c r="E789" s="134">
        <v>2.1493113431003685E-3</v>
      </c>
      <c r="G789" s="132">
        <v>44330</v>
      </c>
      <c r="H789" s="153">
        <v>242.23</v>
      </c>
      <c r="I789" s="154">
        <f t="shared" si="25"/>
        <v>8.9571405409359581E-3</v>
      </c>
      <c r="J789" s="134">
        <v>-1.0457943543445425E-2</v>
      </c>
    </row>
    <row r="790" spans="2:10" ht="14.4">
      <c r="B790" s="132">
        <v>44329</v>
      </c>
      <c r="C790" s="153">
        <v>222.64</v>
      </c>
      <c r="D790" s="154">
        <f t="shared" si="24"/>
        <v>8.3893866274297388E-3</v>
      </c>
      <c r="E790" s="134">
        <v>-2.5517573423206596E-2</v>
      </c>
      <c r="G790" s="132">
        <v>44329</v>
      </c>
      <c r="H790" s="153">
        <v>240.07</v>
      </c>
      <c r="I790" s="154">
        <f t="shared" si="25"/>
        <v>1.1521106091761981E-2</v>
      </c>
      <c r="J790" s="134">
        <v>-8.9171448623208693E-3</v>
      </c>
    </row>
    <row r="791" spans="2:10" ht="14.4">
      <c r="B791" s="132">
        <v>44328</v>
      </c>
      <c r="C791" s="153">
        <v>220.78</v>
      </c>
      <c r="D791" s="154">
        <f t="shared" si="24"/>
        <v>-3.6031118151649159E-2</v>
      </c>
      <c r="E791" s="134">
        <v>-8.3542939274163786E-3</v>
      </c>
      <c r="G791" s="132">
        <v>44328</v>
      </c>
      <c r="H791" s="153">
        <v>237.32</v>
      </c>
      <c r="I791" s="154">
        <f t="shared" si="25"/>
        <v>-8.3085535238851694E-3</v>
      </c>
      <c r="J791" s="134">
        <v>-1.1454992293914223E-2</v>
      </c>
    </row>
    <row r="792" spans="2:10" ht="14.4">
      <c r="B792" s="132">
        <v>44327</v>
      </c>
      <c r="C792" s="153">
        <v>228.88</v>
      </c>
      <c r="D792" s="154">
        <f t="shared" si="24"/>
        <v>-1.7540130501408246E-2</v>
      </c>
      <c r="E792" s="134">
        <v>3.6688105806685467E-2</v>
      </c>
      <c r="G792" s="132">
        <v>44327</v>
      </c>
      <c r="H792" s="153">
        <v>239.3</v>
      </c>
      <c r="I792" s="154">
        <f t="shared" si="25"/>
        <v>-1.3737220861512873E-2</v>
      </c>
      <c r="J792" s="134">
        <v>8.3431653463679201E-3</v>
      </c>
    </row>
    <row r="793" spans="2:10" ht="14.4">
      <c r="B793" s="132">
        <v>44326</v>
      </c>
      <c r="C793" s="153">
        <v>232.93</v>
      </c>
      <c r="D793" s="154">
        <f t="shared" si="24"/>
        <v>-1.0845537563568928E-2</v>
      </c>
      <c r="E793" s="134">
        <v>1.7694861936385919E-2</v>
      </c>
      <c r="G793" s="132">
        <v>44326</v>
      </c>
      <c r="H793" s="153">
        <v>242.61</v>
      </c>
      <c r="I793" s="154">
        <f t="shared" si="25"/>
        <v>6.6997769220096502E-3</v>
      </c>
      <c r="J793" s="134">
        <v>1.383201002925194E-2</v>
      </c>
    </row>
    <row r="794" spans="2:10" ht="14.4">
      <c r="B794" s="132">
        <v>44323</v>
      </c>
      <c r="C794" s="153">
        <v>235.47</v>
      </c>
      <c r="D794" s="154">
        <f t="shared" si="24"/>
        <v>2.4330636238017348E-2</v>
      </c>
      <c r="E794" s="134">
        <v>1.0904563602799122E-2</v>
      </c>
      <c r="G794" s="132">
        <v>44323</v>
      </c>
      <c r="H794" s="153">
        <v>240.99</v>
      </c>
      <c r="I794" s="154">
        <f t="shared" si="25"/>
        <v>1.6399982678689914E-2</v>
      </c>
      <c r="J794" s="134">
        <v>-6.6773834549276323E-3</v>
      </c>
    </row>
    <row r="795" spans="2:10" ht="14.4">
      <c r="B795" s="132">
        <v>44322</v>
      </c>
      <c r="C795" s="153">
        <v>229.81</v>
      </c>
      <c r="D795" s="154">
        <f t="shared" si="24"/>
        <v>7.118089400591306E-3</v>
      </c>
      <c r="E795" s="134">
        <v>-2.4037032318341978E-2</v>
      </c>
      <c r="G795" s="132">
        <v>44322</v>
      </c>
      <c r="H795" s="153">
        <v>237.07</v>
      </c>
      <c r="I795" s="154">
        <f t="shared" si="25"/>
        <v>-3.4108886632518935E-3</v>
      </c>
      <c r="J795" s="134">
        <v>-1.6266235113490235E-2</v>
      </c>
    </row>
    <row r="796" spans="2:10" ht="14.4">
      <c r="B796" s="132">
        <v>44321</v>
      </c>
      <c r="C796" s="153">
        <v>228.18</v>
      </c>
      <c r="D796" s="154">
        <f t="shared" si="24"/>
        <v>-2.3603876197642509E-2</v>
      </c>
      <c r="E796" s="134">
        <v>-7.0928158043600531E-3</v>
      </c>
      <c r="G796" s="132">
        <v>44321</v>
      </c>
      <c r="H796" s="153">
        <v>237.88</v>
      </c>
      <c r="I796" s="154">
        <f t="shared" si="25"/>
        <v>1.8969781002297247E-2</v>
      </c>
      <c r="J796" s="134">
        <v>3.4167123634369911E-3</v>
      </c>
    </row>
    <row r="797" spans="2:10" ht="14.4">
      <c r="B797" s="132">
        <v>44320</v>
      </c>
      <c r="C797" s="153">
        <v>233.63</v>
      </c>
      <c r="D797" s="154">
        <f t="shared" si="24"/>
        <v>-6.6550307479297296E-3</v>
      </c>
      <c r="E797" s="134">
        <v>2.3884652467350387E-2</v>
      </c>
      <c r="G797" s="132">
        <v>44320</v>
      </c>
      <c r="H797" s="153">
        <v>233.41</v>
      </c>
      <c r="I797" s="154">
        <f t="shared" si="25"/>
        <v>2.2705598678616896E-2</v>
      </c>
      <c r="J797" s="134">
        <v>-1.8790987052295316E-2</v>
      </c>
    </row>
    <row r="798" spans="2:10" ht="14.4">
      <c r="B798" s="132">
        <v>44319</v>
      </c>
      <c r="C798" s="153">
        <v>235.19</v>
      </c>
      <c r="D798" s="154">
        <f t="shared" si="24"/>
        <v>3.748673186454248E-3</v>
      </c>
      <c r="E798" s="134">
        <v>6.6772246714890127E-3</v>
      </c>
      <c r="G798" s="132">
        <v>44319</v>
      </c>
      <c r="H798" s="153">
        <v>228.17</v>
      </c>
      <c r="I798" s="154">
        <f t="shared" si="25"/>
        <v>2.6299640723165566E-4</v>
      </c>
      <c r="J798" s="134">
        <v>-2.244976650529118E-2</v>
      </c>
    </row>
    <row r="799" spans="2:10" ht="14.4">
      <c r="B799" s="132">
        <v>44316</v>
      </c>
      <c r="C799" s="153">
        <v>234.31</v>
      </c>
      <c r="D799" s="154">
        <f t="shared" si="24"/>
        <v>-6.932510486355071E-3</v>
      </c>
      <c r="E799" s="134">
        <v>-3.7416556826395109E-3</v>
      </c>
      <c r="G799" s="132">
        <v>44316</v>
      </c>
      <c r="H799" s="153">
        <v>228.11</v>
      </c>
      <c r="I799" s="154">
        <f t="shared" si="25"/>
        <v>2.8096071864768275E-3</v>
      </c>
      <c r="J799" s="134">
        <v>-2.6296182670804136E-4</v>
      </c>
    </row>
    <row r="800" spans="2:10" ht="14.4">
      <c r="B800" s="132">
        <v>44315</v>
      </c>
      <c r="C800" s="153">
        <v>235.94</v>
      </c>
      <c r="D800" s="154">
        <f t="shared" si="24"/>
        <v>2.0364877636456723E-3</v>
      </c>
      <c r="E800" s="134">
        <v>6.9565959626136653E-3</v>
      </c>
      <c r="G800" s="132">
        <v>44315</v>
      </c>
      <c r="H800" s="153">
        <v>227.47</v>
      </c>
      <c r="I800" s="154">
        <f t="shared" si="25"/>
        <v>-2.1011278212593038E-2</v>
      </c>
      <c r="J800" s="134">
        <v>-2.8056639340670042E-3</v>
      </c>
    </row>
    <row r="801" spans="2:10" ht="14.4">
      <c r="B801" s="132">
        <v>44314</v>
      </c>
      <c r="C801" s="153">
        <v>235.46</v>
      </c>
      <c r="D801" s="154">
        <f t="shared" si="24"/>
        <v>-2.9336943734401905E-2</v>
      </c>
      <c r="E801" s="134">
        <v>-2.0344155293717803E-3</v>
      </c>
      <c r="G801" s="132">
        <v>44314</v>
      </c>
      <c r="H801" s="153">
        <v>232.3</v>
      </c>
      <c r="I801" s="154">
        <f t="shared" si="25"/>
        <v>8.4731615356020869E-3</v>
      </c>
      <c r="J801" s="134">
        <v>2.1233569261880803E-2</v>
      </c>
    </row>
    <row r="802" spans="2:10" ht="14.4">
      <c r="B802" s="132">
        <v>44313</v>
      </c>
      <c r="C802" s="153">
        <v>242.47</v>
      </c>
      <c r="D802" s="154">
        <f t="shared" si="24"/>
        <v>4.2569963649139618E-3</v>
      </c>
      <c r="E802" s="134">
        <v>2.9771511084685232E-2</v>
      </c>
      <c r="G802" s="132">
        <v>44313</v>
      </c>
      <c r="H802" s="153">
        <v>230.34</v>
      </c>
      <c r="I802" s="154">
        <f t="shared" si="25"/>
        <v>-9.5465401045066105E-4</v>
      </c>
      <c r="J802" s="134">
        <v>-8.4373654756780825E-3</v>
      </c>
    </row>
    <row r="803" spans="2:10" ht="14.4">
      <c r="B803" s="132">
        <v>44312</v>
      </c>
      <c r="C803" s="153">
        <v>241.44</v>
      </c>
      <c r="D803" s="154">
        <f t="shared" si="24"/>
        <v>1.2754955964976286E-2</v>
      </c>
      <c r="E803" s="134">
        <v>-4.2479481997772517E-3</v>
      </c>
      <c r="G803" s="132">
        <v>44312</v>
      </c>
      <c r="H803" s="153">
        <v>230.56</v>
      </c>
      <c r="I803" s="154">
        <f t="shared" si="25"/>
        <v>1.9536767887293918E-3</v>
      </c>
      <c r="J803" s="134">
        <v>9.5510983763125168E-4</v>
      </c>
    </row>
    <row r="804" spans="2:10" ht="14.4">
      <c r="B804" s="132">
        <v>44309</v>
      </c>
      <c r="C804" s="153">
        <v>238.38</v>
      </c>
      <c r="D804" s="154">
        <f t="shared" si="24"/>
        <v>1.7135660764246854E-2</v>
      </c>
      <c r="E804" s="134">
        <v>-1.2673956262425512E-2</v>
      </c>
      <c r="G804" s="132">
        <v>44309</v>
      </c>
      <c r="H804" s="153">
        <v>230.11</v>
      </c>
      <c r="I804" s="154">
        <f t="shared" si="25"/>
        <v>5.3159166579257351E-3</v>
      </c>
      <c r="J804" s="134">
        <v>-1.9517696044413224E-3</v>
      </c>
    </row>
    <row r="805" spans="2:10" ht="14.4">
      <c r="B805" s="132">
        <v>44308</v>
      </c>
      <c r="C805" s="153">
        <v>234.33</v>
      </c>
      <c r="D805" s="154">
        <f t="shared" si="24"/>
        <v>-6.7623862167050268E-3</v>
      </c>
      <c r="E805" s="134">
        <v>-1.698968034231052E-2</v>
      </c>
      <c r="G805" s="132">
        <v>44308</v>
      </c>
      <c r="H805" s="153">
        <v>228.89</v>
      </c>
      <c r="I805" s="154">
        <f t="shared" si="25"/>
        <v>-1.5476628411004948E-2</v>
      </c>
      <c r="J805" s="134">
        <v>-5.3018121767851589E-3</v>
      </c>
    </row>
    <row r="806" spans="2:10" ht="14.4">
      <c r="B806" s="132">
        <v>44307</v>
      </c>
      <c r="C806" s="153">
        <v>235.92</v>
      </c>
      <c r="D806" s="154">
        <f t="shared" si="24"/>
        <v>7.9152717604006415E-3</v>
      </c>
      <c r="E806" s="134">
        <v>6.7853027781332731E-3</v>
      </c>
      <c r="G806" s="132">
        <v>44307</v>
      </c>
      <c r="H806" s="153">
        <v>232.46</v>
      </c>
      <c r="I806" s="154">
        <f t="shared" si="25"/>
        <v>2.0996663456264775E-2</v>
      </c>
      <c r="J806" s="134">
        <v>1.5597011664991944E-2</v>
      </c>
    </row>
    <row r="807" spans="2:10" ht="14.4">
      <c r="B807" s="132">
        <v>44306</v>
      </c>
      <c r="C807" s="153">
        <v>234.06</v>
      </c>
      <c r="D807" s="154">
        <f t="shared" si="24"/>
        <v>-4.2205297761049143E-2</v>
      </c>
      <c r="E807" s="134">
        <v>-7.8840284842318642E-3</v>
      </c>
      <c r="G807" s="132">
        <v>44306</v>
      </c>
      <c r="H807" s="153">
        <v>227.63</v>
      </c>
      <c r="I807" s="154">
        <f t="shared" si="25"/>
        <v>-2.0695491032776979E-2</v>
      </c>
      <c r="J807" s="134">
        <v>-2.0777768218188108E-2</v>
      </c>
    </row>
    <row r="808" spans="2:10" ht="14.4">
      <c r="B808" s="132">
        <v>44305</v>
      </c>
      <c r="C808" s="153">
        <v>244.15</v>
      </c>
      <c r="D808" s="154">
        <f t="shared" si="24"/>
        <v>-1.6371498838804292E-2</v>
      </c>
      <c r="E808" s="134">
        <v>4.3108604631291181E-2</v>
      </c>
      <c r="G808" s="132">
        <v>44305</v>
      </c>
      <c r="H808" s="153">
        <v>232.39</v>
      </c>
      <c r="I808" s="154">
        <f t="shared" si="25"/>
        <v>-4.1653307673917717E-3</v>
      </c>
      <c r="J808" s="134">
        <v>2.0911127707244237E-2</v>
      </c>
    </row>
    <row r="809" spans="2:10" ht="14.4">
      <c r="B809" s="132">
        <v>44302</v>
      </c>
      <c r="C809" s="153">
        <v>248.18</v>
      </c>
      <c r="D809" s="154">
        <f t="shared" si="24"/>
        <v>-1.1736800795088202E-2</v>
      </c>
      <c r="E809" s="134">
        <v>1.6506246160147509E-2</v>
      </c>
      <c r="G809" s="132">
        <v>44302</v>
      </c>
      <c r="H809" s="153">
        <v>233.36</v>
      </c>
      <c r="I809" s="154">
        <f t="shared" si="25"/>
        <v>3.6060827263160859E-3</v>
      </c>
      <c r="J809" s="134">
        <v>4.1740178148803597E-3</v>
      </c>
    </row>
    <row r="810" spans="2:10" ht="14.4">
      <c r="B810" s="132">
        <v>44301</v>
      </c>
      <c r="C810" s="153">
        <v>251.11</v>
      </c>
      <c r="D810" s="154">
        <f t="shared" si="24"/>
        <v>-5.2428924163717174E-3</v>
      </c>
      <c r="E810" s="134">
        <v>1.1805947296317232E-2</v>
      </c>
      <c r="G810" s="132">
        <v>44301</v>
      </c>
      <c r="H810" s="153">
        <v>232.52</v>
      </c>
      <c r="I810" s="154">
        <f t="shared" si="25"/>
        <v>-2.5800903174739021E-4</v>
      </c>
      <c r="J810" s="134">
        <v>-3.5995886184436721E-3</v>
      </c>
    </row>
    <row r="811" spans="2:10" ht="14.4">
      <c r="B811" s="132">
        <v>44300</v>
      </c>
      <c r="C811" s="153">
        <v>252.43</v>
      </c>
      <c r="D811" s="154">
        <f t="shared" si="24"/>
        <v>-3.3221307991242888E-3</v>
      </c>
      <c r="E811" s="134">
        <v>5.2566604277008988E-3</v>
      </c>
      <c r="G811" s="132">
        <v>44300</v>
      </c>
      <c r="H811" s="153">
        <v>232.58</v>
      </c>
      <c r="I811" s="154">
        <f t="shared" si="25"/>
        <v>1.39850308217163E-2</v>
      </c>
      <c r="J811" s="134">
        <v>2.5804231894022145E-4</v>
      </c>
    </row>
    <row r="812" spans="2:10" ht="14.4">
      <c r="B812" s="132">
        <v>44299</v>
      </c>
      <c r="C812" s="153">
        <v>253.27</v>
      </c>
      <c r="D812" s="154">
        <f t="shared" si="24"/>
        <v>1.4917041057509918E-2</v>
      </c>
      <c r="E812" s="134">
        <v>3.3276551915382147E-3</v>
      </c>
      <c r="G812" s="132">
        <v>44299</v>
      </c>
      <c r="H812" s="153">
        <v>229.35</v>
      </c>
      <c r="I812" s="154">
        <f t="shared" si="25"/>
        <v>-6.8654132526224524E-3</v>
      </c>
      <c r="J812" s="134">
        <v>-1.3887694556711794E-2</v>
      </c>
    </row>
    <row r="813" spans="2:10" ht="14.4">
      <c r="B813" s="132">
        <v>44298</v>
      </c>
      <c r="C813" s="153">
        <v>249.52</v>
      </c>
      <c r="D813" s="154">
        <f t="shared" si="24"/>
        <v>-1.1317567203060945E-2</v>
      </c>
      <c r="E813" s="134">
        <v>-1.4806333162237895E-2</v>
      </c>
      <c r="G813" s="132">
        <v>44298</v>
      </c>
      <c r="H813" s="153">
        <v>230.93</v>
      </c>
      <c r="I813" s="154">
        <f t="shared" si="25"/>
        <v>7.7976091284175585E-4</v>
      </c>
      <c r="J813" s="134">
        <v>6.8890342271636928E-3</v>
      </c>
    </row>
    <row r="814" spans="2:10" ht="14.4">
      <c r="B814" s="132">
        <v>44295</v>
      </c>
      <c r="C814" s="153">
        <v>252.36</v>
      </c>
      <c r="D814" s="154">
        <f t="shared" si="24"/>
        <v>-1.0210807998555936E-2</v>
      </c>
      <c r="E814" s="134">
        <v>1.1381853158063393E-2</v>
      </c>
      <c r="G814" s="132">
        <v>44295</v>
      </c>
      <c r="H814" s="153">
        <v>230.75</v>
      </c>
      <c r="I814" s="154">
        <f t="shared" si="25"/>
        <v>1.1707826066885468E-3</v>
      </c>
      <c r="J814" s="134">
        <v>-7.794569783051708E-4</v>
      </c>
    </row>
    <row r="815" spans="2:10" ht="14.4">
      <c r="B815" s="132">
        <v>44294</v>
      </c>
      <c r="C815" s="153">
        <v>254.95</v>
      </c>
      <c r="D815" s="154">
        <f t="shared" si="24"/>
        <v>9.3394172831406039E-3</v>
      </c>
      <c r="E815" s="134">
        <v>1.0263116183230281E-2</v>
      </c>
      <c r="G815" s="132">
        <v>44294</v>
      </c>
      <c r="H815" s="153">
        <v>230.48</v>
      </c>
      <c r="I815" s="154">
        <f t="shared" si="25"/>
        <v>3.0376011863234194E-4</v>
      </c>
      <c r="J815" s="134">
        <v>-1.1700975081256892E-3</v>
      </c>
    </row>
    <row r="816" spans="2:10" ht="14.4">
      <c r="B816" s="132">
        <v>44293</v>
      </c>
      <c r="C816" s="153">
        <v>252.58</v>
      </c>
      <c r="D816" s="154">
        <f t="shared" si="24"/>
        <v>-1.0201959483562518E-2</v>
      </c>
      <c r="E816" s="134">
        <v>-9.2959403804666607E-3</v>
      </c>
      <c r="G816" s="132">
        <v>44293</v>
      </c>
      <c r="H816" s="153">
        <v>230.41</v>
      </c>
      <c r="I816" s="154">
        <f t="shared" si="25"/>
        <v>-9.9772267250600741E-4</v>
      </c>
      <c r="J816" s="134">
        <v>-3.0371398819850626E-4</v>
      </c>
    </row>
    <row r="817" spans="2:10" ht="14.4">
      <c r="B817" s="132">
        <v>44292</v>
      </c>
      <c r="C817" s="153">
        <v>255.17</v>
      </c>
      <c r="D817" s="154">
        <f t="shared" si="24"/>
        <v>-1.6287068285779461E-2</v>
      </c>
      <c r="E817" s="134">
        <v>1.0254176894449074E-2</v>
      </c>
      <c r="G817" s="132">
        <v>44292</v>
      </c>
      <c r="H817" s="153">
        <v>230.64</v>
      </c>
      <c r="I817" s="154">
        <f t="shared" si="25"/>
        <v>-1.3222977200787151E-2</v>
      </c>
      <c r="J817" s="134">
        <v>9.9822056334364362E-4</v>
      </c>
    </row>
    <row r="818" spans="2:10" ht="14.4">
      <c r="B818" s="132">
        <v>44291</v>
      </c>
      <c r="C818" s="153">
        <v>259.36</v>
      </c>
      <c r="D818" s="154">
        <f t="shared" si="24"/>
        <v>2.4985684526204165E-2</v>
      </c>
      <c r="E818" s="134">
        <v>1.6420425598620669E-2</v>
      </c>
      <c r="G818" s="132">
        <v>44291</v>
      </c>
      <c r="H818" s="153">
        <v>233.71</v>
      </c>
      <c r="I818" s="154">
        <f t="shared" si="25"/>
        <v>4.1590798510030228E-3</v>
      </c>
      <c r="J818" s="134">
        <v>1.3310787374263056E-2</v>
      </c>
    </row>
    <row r="819" spans="2:10" ht="14.4">
      <c r="B819" s="132">
        <v>44287</v>
      </c>
      <c r="C819" s="153">
        <v>252.96</v>
      </c>
      <c r="D819" s="154">
        <f t="shared" si="24"/>
        <v>-6.9335291948562942E-3</v>
      </c>
      <c r="E819" s="134">
        <v>-2.4676125848241859E-2</v>
      </c>
      <c r="G819" s="132">
        <v>44287</v>
      </c>
      <c r="H819" s="153">
        <v>232.74</v>
      </c>
      <c r="I819" s="154">
        <f t="shared" si="25"/>
        <v>3.7450808930415496E-3</v>
      </c>
      <c r="J819" s="134">
        <v>-4.1504428565315443E-3</v>
      </c>
    </row>
    <row r="820" spans="2:10" ht="14.4">
      <c r="B820" s="132">
        <v>44286</v>
      </c>
      <c r="C820" s="153">
        <v>254.72</v>
      </c>
      <c r="D820" s="154">
        <f t="shared" si="24"/>
        <v>1.0696133392243531E-2</v>
      </c>
      <c r="E820" s="134">
        <v>6.957621758380661E-3</v>
      </c>
      <c r="G820" s="132">
        <v>44286</v>
      </c>
      <c r="H820" s="153">
        <v>231.87</v>
      </c>
      <c r="I820" s="154">
        <f t="shared" si="25"/>
        <v>-5.2048724879841697E-3</v>
      </c>
      <c r="J820" s="134">
        <v>-3.7380768239236861E-3</v>
      </c>
    </row>
    <row r="821" spans="2:10" ht="14.4">
      <c r="B821" s="132">
        <v>44285</v>
      </c>
      <c r="C821" s="153">
        <v>252.01</v>
      </c>
      <c r="D821" s="154">
        <f t="shared" si="24"/>
        <v>5.9300116065624398E-3</v>
      </c>
      <c r="E821" s="134">
        <v>-1.0639133165829207E-2</v>
      </c>
      <c r="G821" s="132">
        <v>44285</v>
      </c>
      <c r="H821" s="153">
        <v>233.08</v>
      </c>
      <c r="I821" s="154">
        <f t="shared" si="25"/>
        <v>1.234636878795743E-2</v>
      </c>
      <c r="J821" s="134">
        <v>5.2184413680078645E-3</v>
      </c>
    </row>
    <row r="822" spans="2:10" ht="14.4">
      <c r="B822" s="132">
        <v>44284</v>
      </c>
      <c r="C822" s="153">
        <v>250.52</v>
      </c>
      <c r="D822" s="154">
        <f t="shared" si="24"/>
        <v>2.2811300181877887E-2</v>
      </c>
      <c r="E822" s="134">
        <v>-5.9124637911193156E-3</v>
      </c>
      <c r="G822" s="132">
        <v>44284</v>
      </c>
      <c r="H822" s="153">
        <v>230.22</v>
      </c>
      <c r="I822" s="154">
        <f t="shared" si="25"/>
        <v>3.1323439863162024E-3</v>
      </c>
      <c r="J822" s="134">
        <v>-1.2270465076368642E-2</v>
      </c>
    </row>
    <row r="823" spans="2:10" ht="14.4">
      <c r="B823" s="132">
        <v>44281</v>
      </c>
      <c r="C823" s="153">
        <v>244.87</v>
      </c>
      <c r="D823" s="154">
        <f t="shared" si="24"/>
        <v>-9.42981421552023E-3</v>
      </c>
      <c r="E823" s="134">
        <v>-2.2553089573686735E-2</v>
      </c>
      <c r="G823" s="132">
        <v>44281</v>
      </c>
      <c r="H823" s="153">
        <v>229.5</v>
      </c>
      <c r="I823" s="154">
        <f t="shared" si="25"/>
        <v>2.3141528561694331E-2</v>
      </c>
      <c r="J823" s="134">
        <v>-3.1274433150899617E-3</v>
      </c>
    </row>
    <row r="824" spans="2:10" ht="14.4">
      <c r="B824" s="132">
        <v>44280</v>
      </c>
      <c r="C824" s="153">
        <v>247.19</v>
      </c>
      <c r="D824" s="154">
        <f t="shared" si="24"/>
        <v>3.269003951449815E-2</v>
      </c>
      <c r="E824" s="134">
        <v>9.4744149957119994E-3</v>
      </c>
      <c r="G824" s="132">
        <v>44280</v>
      </c>
      <c r="H824" s="153">
        <v>224.25</v>
      </c>
      <c r="I824" s="154">
        <f t="shared" si="25"/>
        <v>1.3558616617010353E-2</v>
      </c>
      <c r="J824" s="134">
        <v>-2.2875816993464082E-2</v>
      </c>
    </row>
    <row r="825" spans="2:10" ht="14.4">
      <c r="B825" s="132">
        <v>44279</v>
      </c>
      <c r="C825" s="153">
        <v>239.24</v>
      </c>
      <c r="D825" s="154">
        <f t="shared" si="24"/>
        <v>-8.3665080427389859E-3</v>
      </c>
      <c r="E825" s="134">
        <v>-3.2161495206116664E-2</v>
      </c>
      <c r="G825" s="132">
        <v>44279</v>
      </c>
      <c r="H825" s="153">
        <v>221.23</v>
      </c>
      <c r="I825" s="154">
        <f t="shared" si="25"/>
        <v>1.3561689602183574E-2</v>
      </c>
      <c r="J825" s="134">
        <v>-1.3467112597547404E-2</v>
      </c>
    </row>
    <row r="826" spans="2:10" ht="14.4">
      <c r="B826" s="132">
        <v>44278</v>
      </c>
      <c r="C826" s="153">
        <v>241.25</v>
      </c>
      <c r="D826" s="154">
        <f t="shared" si="24"/>
        <v>-4.0535113995733799E-2</v>
      </c>
      <c r="E826" s="134">
        <v>8.4016050827619981E-3</v>
      </c>
      <c r="G826" s="132">
        <v>44278</v>
      </c>
      <c r="H826" s="153">
        <v>218.25</v>
      </c>
      <c r="I826" s="154">
        <f t="shared" si="25"/>
        <v>-3.4982296212293186E-2</v>
      </c>
      <c r="J826" s="134">
        <v>-1.3470144193825417E-2</v>
      </c>
    </row>
    <row r="827" spans="2:10" ht="14.4">
      <c r="B827" s="132">
        <v>44277</v>
      </c>
      <c r="C827" s="153">
        <v>251.23</v>
      </c>
      <c r="D827" s="154">
        <f t="shared" si="24"/>
        <v>-1.8105217956417903E-2</v>
      </c>
      <c r="E827" s="134">
        <v>4.1367875647668306E-2</v>
      </c>
      <c r="G827" s="132">
        <v>44277</v>
      </c>
      <c r="H827" s="153">
        <v>226.02</v>
      </c>
      <c r="I827" s="154">
        <f t="shared" si="25"/>
        <v>3.2350297429532674E-3</v>
      </c>
      <c r="J827" s="134">
        <v>3.5601374570446875E-2</v>
      </c>
    </row>
    <row r="828" spans="2:10" ht="14.4">
      <c r="B828" s="132">
        <v>44274</v>
      </c>
      <c r="C828" s="153">
        <v>255.82</v>
      </c>
      <c r="D828" s="154">
        <f t="shared" si="24"/>
        <v>-9.3771984678590805E-4</v>
      </c>
      <c r="E828" s="134">
        <v>1.8270111053616311E-2</v>
      </c>
      <c r="G828" s="132">
        <v>44274</v>
      </c>
      <c r="H828" s="153">
        <v>225.29</v>
      </c>
      <c r="I828" s="154">
        <f t="shared" si="25"/>
        <v>-2.3643007558160532E-2</v>
      </c>
      <c r="J828" s="134">
        <v>-3.2298026723299733E-3</v>
      </c>
    </row>
    <row r="829" spans="2:10" ht="14.4">
      <c r="B829" s="132">
        <v>44273</v>
      </c>
      <c r="C829" s="153">
        <v>256.06</v>
      </c>
      <c r="D829" s="154">
        <f t="shared" si="24"/>
        <v>-2.8983073623649401E-2</v>
      </c>
      <c r="E829" s="134">
        <v>9.3815964349941439E-4</v>
      </c>
      <c r="G829" s="132">
        <v>44273</v>
      </c>
      <c r="H829" s="153">
        <v>230.68</v>
      </c>
      <c r="I829" s="154">
        <f t="shared" si="25"/>
        <v>-1.270719861865398E-2</v>
      </c>
      <c r="J829" s="134">
        <v>2.3924719250743465E-2</v>
      </c>
    </row>
    <row r="830" spans="2:10" ht="14.4">
      <c r="B830" s="132">
        <v>44272</v>
      </c>
      <c r="C830" s="153">
        <v>263.58999999999997</v>
      </c>
      <c r="D830" s="154">
        <f t="shared" si="24"/>
        <v>3.2308129985779623E-2</v>
      </c>
      <c r="E830" s="134">
        <v>2.9407170194485577E-2</v>
      </c>
      <c r="G830" s="132">
        <v>44272</v>
      </c>
      <c r="H830" s="153">
        <v>233.63</v>
      </c>
      <c r="I830" s="154">
        <f t="shared" si="25"/>
        <v>3.1170338479972304E-2</v>
      </c>
      <c r="J830" s="134">
        <v>1.2788278134211906E-2</v>
      </c>
    </row>
    <row r="831" spans="2:10" ht="14.4">
      <c r="B831" s="132">
        <v>44271</v>
      </c>
      <c r="C831" s="153">
        <v>255.21</v>
      </c>
      <c r="D831" s="154">
        <f t="shared" si="24"/>
        <v>-4.0017627375029903E-2</v>
      </c>
      <c r="E831" s="134">
        <v>-3.1791797867900762E-2</v>
      </c>
      <c r="G831" s="132">
        <v>44271</v>
      </c>
      <c r="H831" s="153">
        <v>226.46</v>
      </c>
      <c r="I831" s="154">
        <f t="shared" si="25"/>
        <v>-1.8723206613250113E-2</v>
      </c>
      <c r="J831" s="134">
        <v>-3.0689551855497932E-2</v>
      </c>
    </row>
    <row r="832" spans="2:10" ht="14.4">
      <c r="B832" s="132">
        <v>44270</v>
      </c>
      <c r="C832" s="153">
        <v>265.63</v>
      </c>
      <c r="D832" s="154">
        <f t="shared" si="24"/>
        <v>-1.3313086947143405E-2</v>
      </c>
      <c r="E832" s="134">
        <v>4.0829121115943723E-2</v>
      </c>
      <c r="G832" s="132">
        <v>44270</v>
      </c>
      <c r="H832" s="153">
        <v>230.74</v>
      </c>
      <c r="I832" s="154">
        <f t="shared" si="25"/>
        <v>7.5695319449039051E-3</v>
      </c>
      <c r="J832" s="134">
        <v>1.8899584915658352E-2</v>
      </c>
    </row>
    <row r="833" spans="2:10" ht="14.4">
      <c r="B833" s="132">
        <v>44267</v>
      </c>
      <c r="C833" s="153">
        <v>269.19</v>
      </c>
      <c r="D833" s="154">
        <f t="shared" si="24"/>
        <v>6.5988362466652795E-2</v>
      </c>
      <c r="E833" s="134">
        <v>1.3402100666340511E-2</v>
      </c>
      <c r="G833" s="132">
        <v>44267</v>
      </c>
      <c r="H833" s="153">
        <v>229</v>
      </c>
      <c r="I833" s="154">
        <f t="shared" si="25"/>
        <v>4.1185961767221314E-2</v>
      </c>
      <c r="J833" s="134">
        <v>-7.5409551876571834E-3</v>
      </c>
    </row>
    <row r="834" spans="2:10" ht="14.4">
      <c r="B834" s="132">
        <v>44266</v>
      </c>
      <c r="C834" s="153">
        <v>252</v>
      </c>
      <c r="D834" s="154">
        <f t="shared" si="24"/>
        <v>2.6784083906817403E-2</v>
      </c>
      <c r="E834" s="134">
        <v>-6.3858241390839177E-2</v>
      </c>
      <c r="G834" s="132">
        <v>44266</v>
      </c>
      <c r="H834" s="153">
        <v>219.76</v>
      </c>
      <c r="I834" s="154">
        <f t="shared" si="25"/>
        <v>-5.8981160957909812E-3</v>
      </c>
      <c r="J834" s="134">
        <v>-4.0349344978166002E-2</v>
      </c>
    </row>
    <row r="835" spans="2:10" ht="14.4">
      <c r="B835" s="132">
        <v>44265</v>
      </c>
      <c r="C835" s="153">
        <v>245.34</v>
      </c>
      <c r="D835" s="154">
        <f t="shared" si="24"/>
        <v>6.1917031575455556E-2</v>
      </c>
      <c r="E835" s="134">
        <v>-2.6428571428571468E-2</v>
      </c>
      <c r="G835" s="132">
        <v>44265</v>
      </c>
      <c r="H835" s="153">
        <v>221.06</v>
      </c>
      <c r="I835" s="154">
        <f t="shared" si="25"/>
        <v>1.9458888317318231E-2</v>
      </c>
      <c r="J835" s="134">
        <v>5.9155442300691252E-3</v>
      </c>
    </row>
    <row r="836" spans="2:10" ht="14.4">
      <c r="B836" s="132">
        <v>44264</v>
      </c>
      <c r="C836" s="153">
        <v>230.61</v>
      </c>
      <c r="D836" s="154">
        <f t="shared" si="24"/>
        <v>2.8948000570312334E-2</v>
      </c>
      <c r="E836" s="134">
        <v>-6.0039129371484479E-2</v>
      </c>
      <c r="G836" s="132">
        <v>44264</v>
      </c>
      <c r="H836" s="153">
        <v>216.8</v>
      </c>
      <c r="I836" s="154">
        <f t="shared" si="25"/>
        <v>-2.1808428527035663E-2</v>
      </c>
      <c r="J836" s="134">
        <v>-1.9270786211888158E-2</v>
      </c>
    </row>
    <row r="837" spans="2:10" ht="14.4">
      <c r="B837" s="132">
        <v>44263</v>
      </c>
      <c r="C837" s="153">
        <v>224.03</v>
      </c>
      <c r="D837" s="154">
        <f t="shared" ref="D837:D900" si="26">LN(C837/C838)</f>
        <v>3.6221392312692294E-3</v>
      </c>
      <c r="E837" s="134">
        <v>-2.8533021117904789E-2</v>
      </c>
      <c r="G837" s="132">
        <v>44263</v>
      </c>
      <c r="H837" s="153">
        <v>221.58</v>
      </c>
      <c r="I837" s="154">
        <f t="shared" ref="I837:I900" si="27">LN(H837/H838)</f>
        <v>6.4291433475480815E-3</v>
      </c>
      <c r="J837" s="134">
        <v>2.2047970479704748E-2</v>
      </c>
    </row>
    <row r="838" spans="2:10" ht="14.4">
      <c r="B838" s="132">
        <v>44260</v>
      </c>
      <c r="C838" s="153">
        <v>223.22</v>
      </c>
      <c r="D838" s="154">
        <f t="shared" si="26"/>
        <v>-6.6528497562723041E-3</v>
      </c>
      <c r="E838" s="134">
        <v>-3.6155871981431442E-3</v>
      </c>
      <c r="G838" s="132">
        <v>44260</v>
      </c>
      <c r="H838" s="153">
        <v>220.16</v>
      </c>
      <c r="I838" s="154">
        <f t="shared" si="27"/>
        <v>3.4142784659352415E-2</v>
      </c>
      <c r="J838" s="134">
        <v>-6.408520624605174E-3</v>
      </c>
    </row>
    <row r="839" spans="2:10" ht="14.4">
      <c r="B839" s="132">
        <v>44259</v>
      </c>
      <c r="C839" s="153">
        <v>224.71</v>
      </c>
      <c r="D839" s="154">
        <f t="shared" si="26"/>
        <v>-1.698807593867652E-2</v>
      </c>
      <c r="E839" s="134">
        <v>6.6750291192545497E-3</v>
      </c>
      <c r="G839" s="132">
        <v>44259</v>
      </c>
      <c r="H839" s="153">
        <v>212.77</v>
      </c>
      <c r="I839" s="154">
        <f t="shared" si="27"/>
        <v>-1.0007565751488196E-2</v>
      </c>
      <c r="J839" s="134">
        <v>-3.3566497093023173E-2</v>
      </c>
    </row>
    <row r="840" spans="2:10" ht="14.4">
      <c r="B840" s="132">
        <v>44258</v>
      </c>
      <c r="C840" s="153">
        <v>228.56</v>
      </c>
      <c r="D840" s="154">
        <f t="shared" si="26"/>
        <v>2.3999380757484003E-2</v>
      </c>
      <c r="E840" s="134">
        <v>1.7133193894352639E-2</v>
      </c>
      <c r="G840" s="132">
        <v>44258</v>
      </c>
      <c r="H840" s="153">
        <v>214.91</v>
      </c>
      <c r="I840" s="154">
        <f t="shared" si="27"/>
        <v>-4.2253910984728516E-3</v>
      </c>
      <c r="J840" s="134">
        <v>1.0057808901630771E-2</v>
      </c>
    </row>
    <row r="841" spans="2:10" ht="14.4">
      <c r="B841" s="132">
        <v>44257</v>
      </c>
      <c r="C841" s="153">
        <v>223.14</v>
      </c>
      <c r="D841" s="154">
        <f t="shared" si="26"/>
        <v>-5.5862322106776732E-3</v>
      </c>
      <c r="E841" s="134">
        <v>-2.3713685684284336E-2</v>
      </c>
      <c r="G841" s="132">
        <v>44257</v>
      </c>
      <c r="H841" s="153">
        <v>215.82</v>
      </c>
      <c r="I841" s="154">
        <f t="shared" si="27"/>
        <v>-1.8091314851430888E-2</v>
      </c>
      <c r="J841" s="134">
        <v>4.2343306500396416E-3</v>
      </c>
    </row>
    <row r="842" spans="2:10" ht="14.4">
      <c r="B842" s="132">
        <v>44256</v>
      </c>
      <c r="C842" s="153">
        <v>224.39</v>
      </c>
      <c r="D842" s="154">
        <f t="shared" si="26"/>
        <v>5.675216600483881E-2</v>
      </c>
      <c r="E842" s="134">
        <v>5.6018643004391855E-3</v>
      </c>
      <c r="G842" s="132">
        <v>44256</v>
      </c>
      <c r="H842" s="153">
        <v>219.76</v>
      </c>
      <c r="I842" s="154">
        <f t="shared" si="27"/>
        <v>1.7813344036576317E-2</v>
      </c>
      <c r="J842" s="134">
        <v>1.8255954035770516E-2</v>
      </c>
    </row>
    <row r="843" spans="2:10" ht="14.4">
      <c r="B843" s="132">
        <v>44253</v>
      </c>
      <c r="C843" s="153">
        <v>212.01</v>
      </c>
      <c r="D843" s="154">
        <f t="shared" si="26"/>
        <v>-2.072613051711697E-2</v>
      </c>
      <c r="E843" s="134">
        <v>-5.5171799099781649E-2</v>
      </c>
      <c r="G843" s="132">
        <v>44253</v>
      </c>
      <c r="H843" s="153">
        <v>215.88</v>
      </c>
      <c r="I843" s="154">
        <f t="shared" si="27"/>
        <v>-2.7143544426153549E-2</v>
      </c>
      <c r="J843" s="134">
        <v>-1.7655624317437169E-2</v>
      </c>
    </row>
    <row r="844" spans="2:10" ht="14.4">
      <c r="B844" s="132">
        <v>44252</v>
      </c>
      <c r="C844" s="153">
        <v>216.45</v>
      </c>
      <c r="D844" s="154">
        <f t="shared" si="26"/>
        <v>-5.7846044722168782E-2</v>
      </c>
      <c r="E844" s="134">
        <v>2.0942408376963373E-2</v>
      </c>
      <c r="G844" s="132">
        <v>44252</v>
      </c>
      <c r="H844" s="153">
        <v>221.82</v>
      </c>
      <c r="I844" s="154">
        <f t="shared" si="27"/>
        <v>-2.9260188784467128E-3</v>
      </c>
      <c r="J844" s="134">
        <v>2.7515286270149986E-2</v>
      </c>
    </row>
    <row r="845" spans="2:10" ht="14.4">
      <c r="B845" s="132">
        <v>44251</v>
      </c>
      <c r="C845" s="153">
        <v>229.34</v>
      </c>
      <c r="D845" s="154">
        <f t="shared" si="26"/>
        <v>7.8053466341229089E-2</v>
      </c>
      <c r="E845" s="134">
        <v>5.9551859551859598E-2</v>
      </c>
      <c r="G845" s="132">
        <v>44251</v>
      </c>
      <c r="H845" s="153">
        <v>222.47</v>
      </c>
      <c r="I845" s="154">
        <f t="shared" si="27"/>
        <v>1.0346867412785048E-2</v>
      </c>
      <c r="J845" s="134">
        <v>2.9303038499683964E-3</v>
      </c>
    </row>
    <row r="846" spans="2:10" ht="14.4">
      <c r="B846" s="132">
        <v>44250</v>
      </c>
      <c r="C846" s="153">
        <v>212.12</v>
      </c>
      <c r="D846" s="154">
        <f t="shared" si="26"/>
        <v>-3.5764744005044621E-3</v>
      </c>
      <c r="E846" s="134">
        <v>-7.5085026598064042E-2</v>
      </c>
      <c r="G846" s="132">
        <v>44250</v>
      </c>
      <c r="H846" s="153">
        <v>220.18</v>
      </c>
      <c r="I846" s="154">
        <f t="shared" si="27"/>
        <v>9.6751393640215275E-3</v>
      </c>
      <c r="J846" s="134">
        <v>-1.0293522722164772E-2</v>
      </c>
    </row>
    <row r="847" spans="2:10" ht="14.4">
      <c r="B847" s="132">
        <v>44249</v>
      </c>
      <c r="C847" s="153">
        <v>212.88</v>
      </c>
      <c r="D847" s="154">
        <f t="shared" si="26"/>
        <v>-2.1332283311462343E-2</v>
      </c>
      <c r="E847" s="134">
        <v>3.5828776164434917E-3</v>
      </c>
      <c r="G847" s="132">
        <v>44249</v>
      </c>
      <c r="H847" s="153">
        <v>218.06</v>
      </c>
      <c r="I847" s="154">
        <f t="shared" si="27"/>
        <v>3.809138685232076E-2</v>
      </c>
      <c r="J847" s="134">
        <v>-9.628485784358265E-3</v>
      </c>
    </row>
    <row r="848" spans="2:10" ht="14.4">
      <c r="B848" s="132">
        <v>44246</v>
      </c>
      <c r="C848" s="153">
        <v>217.47</v>
      </c>
      <c r="D848" s="154">
        <f t="shared" si="26"/>
        <v>4.2217796604361112E-2</v>
      </c>
      <c r="E848" s="134">
        <v>2.1561443066516306E-2</v>
      </c>
      <c r="G848" s="132">
        <v>44246</v>
      </c>
      <c r="H848" s="153">
        <v>209.91</v>
      </c>
      <c r="I848" s="154">
        <f t="shared" si="27"/>
        <v>4.8761580899218067E-2</v>
      </c>
      <c r="J848" s="134">
        <v>-3.7375034394203421E-2</v>
      </c>
    </row>
    <row r="849" spans="2:10" ht="14.4">
      <c r="B849" s="132">
        <v>44245</v>
      </c>
      <c r="C849" s="153">
        <v>208.48</v>
      </c>
      <c r="D849" s="154">
        <f t="shared" si="26"/>
        <v>-3.3210599285518914E-2</v>
      </c>
      <c r="E849" s="134">
        <v>-4.1339035269232549E-2</v>
      </c>
      <c r="G849" s="132">
        <v>44245</v>
      </c>
      <c r="H849" s="153">
        <v>199.92</v>
      </c>
      <c r="I849" s="154">
        <f t="shared" si="27"/>
        <v>-1.1834457647002909E-2</v>
      </c>
      <c r="J849" s="134">
        <v>-4.7591825067886284E-2</v>
      </c>
    </row>
    <row r="850" spans="2:10" ht="14.4">
      <c r="B850" s="132">
        <v>44244</v>
      </c>
      <c r="C850" s="153">
        <v>215.52</v>
      </c>
      <c r="D850" s="154">
        <f t="shared" si="26"/>
        <v>-7.6727901267005247E-3</v>
      </c>
      <c r="E850" s="134">
        <v>3.3768227168073706E-2</v>
      </c>
      <c r="G850" s="132">
        <v>44244</v>
      </c>
      <c r="H850" s="153">
        <v>202.3</v>
      </c>
      <c r="I850" s="154">
        <f t="shared" si="27"/>
        <v>-3.9537412791403341E-4</v>
      </c>
      <c r="J850" s="134">
        <v>1.1904761904762085E-2</v>
      </c>
    </row>
    <row r="851" spans="2:10" ht="14.4">
      <c r="B851" s="132">
        <v>44243</v>
      </c>
      <c r="C851" s="153">
        <v>217.18</v>
      </c>
      <c r="D851" s="154">
        <f t="shared" si="26"/>
        <v>2.8963160535091789E-2</v>
      </c>
      <c r="E851" s="134">
        <v>7.7023014105419563E-3</v>
      </c>
      <c r="G851" s="132">
        <v>44243</v>
      </c>
      <c r="H851" s="153">
        <v>202.38</v>
      </c>
      <c r="I851" s="154">
        <f t="shared" si="27"/>
        <v>2.1930593933006656E-2</v>
      </c>
      <c r="J851" s="134">
        <v>3.9545229856630115E-4</v>
      </c>
    </row>
    <row r="852" spans="2:10" ht="14.4">
      <c r="B852" s="132">
        <v>44239</v>
      </c>
      <c r="C852" s="153">
        <v>210.98</v>
      </c>
      <c r="D852" s="154">
        <f t="shared" si="26"/>
        <v>1.5178828452667463E-3</v>
      </c>
      <c r="E852" s="134">
        <v>-2.854774841145602E-2</v>
      </c>
      <c r="G852" s="132">
        <v>44239</v>
      </c>
      <c r="H852" s="153">
        <v>197.99</v>
      </c>
      <c r="I852" s="154">
        <f t="shared" si="27"/>
        <v>-1.8166225917319243E-3</v>
      </c>
      <c r="J852" s="134">
        <v>-2.1691866785255365E-2</v>
      </c>
    </row>
    <row r="853" spans="2:10" ht="14.4">
      <c r="B853" s="132">
        <v>44238</v>
      </c>
      <c r="C853" s="153">
        <v>210.66</v>
      </c>
      <c r="D853" s="154">
        <f t="shared" si="26"/>
        <v>-5.9633855554183006E-3</v>
      </c>
      <c r="E853" s="134">
        <v>-1.5167314437387613E-3</v>
      </c>
      <c r="G853" s="132">
        <v>44238</v>
      </c>
      <c r="H853" s="153">
        <v>198.35</v>
      </c>
      <c r="I853" s="154">
        <f t="shared" si="27"/>
        <v>3.1812585215804817E-3</v>
      </c>
      <c r="J853" s="134">
        <v>1.8182736501843877E-3</v>
      </c>
    </row>
    <row r="854" spans="2:10" ht="14.4">
      <c r="B854" s="132">
        <v>44237</v>
      </c>
      <c r="C854" s="153">
        <v>211.92</v>
      </c>
      <c r="D854" s="154">
        <f t="shared" si="26"/>
        <v>-1.4987166996795091E-2</v>
      </c>
      <c r="E854" s="134">
        <v>5.9812019367702085E-3</v>
      </c>
      <c r="G854" s="132">
        <v>44237</v>
      </c>
      <c r="H854" s="153">
        <v>197.72</v>
      </c>
      <c r="I854" s="154">
        <f t="shared" si="27"/>
        <v>2.2278490227244773E-3</v>
      </c>
      <c r="J854" s="134">
        <v>-3.1762036803629767E-3</v>
      </c>
    </row>
    <row r="855" spans="2:10" ht="14.4">
      <c r="B855" s="132">
        <v>44236</v>
      </c>
      <c r="C855" s="153">
        <v>215.12</v>
      </c>
      <c r="D855" s="154">
        <f t="shared" si="26"/>
        <v>1.4845614161963259E-2</v>
      </c>
      <c r="E855" s="134">
        <v>1.5100037750094497E-2</v>
      </c>
      <c r="G855" s="132">
        <v>44236</v>
      </c>
      <c r="H855" s="153">
        <v>197.28</v>
      </c>
      <c r="I855" s="154">
        <f t="shared" si="27"/>
        <v>-8.6134831662416618E-4</v>
      </c>
      <c r="J855" s="134">
        <v>-2.2253692089824195E-3</v>
      </c>
    </row>
    <row r="856" spans="2:10" ht="14.4">
      <c r="B856" s="132">
        <v>44235</v>
      </c>
      <c r="C856" s="153">
        <v>211.95</v>
      </c>
      <c r="D856" s="154">
        <f t="shared" si="26"/>
        <v>1.9148913200643023E-2</v>
      </c>
      <c r="E856" s="134">
        <v>-1.4735961323912306E-2</v>
      </c>
      <c r="G856" s="132">
        <v>44235</v>
      </c>
      <c r="H856" s="153">
        <v>197.45</v>
      </c>
      <c r="I856" s="154">
        <f t="shared" si="27"/>
        <v>2.2795198827772777E-2</v>
      </c>
      <c r="J856" s="134">
        <v>8.6171938361712108E-4</v>
      </c>
    </row>
    <row r="857" spans="2:10" ht="14.4">
      <c r="B857" s="132">
        <v>44232</v>
      </c>
      <c r="C857" s="153">
        <v>207.93</v>
      </c>
      <c r="D857" s="154">
        <f t="shared" si="26"/>
        <v>-1.2949030590050859E-2</v>
      </c>
      <c r="E857" s="134">
        <v>-1.8966737438074976E-2</v>
      </c>
      <c r="G857" s="132">
        <v>44232</v>
      </c>
      <c r="H857" s="153">
        <v>193</v>
      </c>
      <c r="I857" s="154">
        <f t="shared" si="27"/>
        <v>7.0193970783213235E-3</v>
      </c>
      <c r="J857" s="134">
        <v>-2.2537351228158919E-2</v>
      </c>
    </row>
    <row r="858" spans="2:10" ht="14.4">
      <c r="B858" s="132">
        <v>44231</v>
      </c>
      <c r="C858" s="153">
        <v>210.64</v>
      </c>
      <c r="D858" s="154">
        <f t="shared" si="26"/>
        <v>1.5549436562770689E-2</v>
      </c>
      <c r="E858" s="134">
        <v>1.3033232337805956E-2</v>
      </c>
      <c r="G858" s="132">
        <v>44231</v>
      </c>
      <c r="H858" s="153">
        <v>191.65</v>
      </c>
      <c r="I858" s="154">
        <f t="shared" si="27"/>
        <v>1.0441139032607094E-3</v>
      </c>
      <c r="J858" s="134">
        <v>-6.994818652849677E-3</v>
      </c>
    </row>
    <row r="859" spans="2:10" ht="14.4">
      <c r="B859" s="132">
        <v>44230</v>
      </c>
      <c r="C859" s="153">
        <v>207.39</v>
      </c>
      <c r="D859" s="154">
        <f t="shared" si="26"/>
        <v>3.1594722591115031E-2</v>
      </c>
      <c r="E859" s="134">
        <v>-1.542916824914542E-2</v>
      </c>
      <c r="G859" s="132">
        <v>44230</v>
      </c>
      <c r="H859" s="153">
        <v>191.45</v>
      </c>
      <c r="I859" s="154">
        <f t="shared" si="27"/>
        <v>-5.4694758045354328E-3</v>
      </c>
      <c r="J859" s="134">
        <v>-1.0435690060005554E-3</v>
      </c>
    </row>
    <row r="860" spans="2:10" ht="14.4">
      <c r="B860" s="132">
        <v>44229</v>
      </c>
      <c r="C860" s="153">
        <v>200.94</v>
      </c>
      <c r="D860" s="154">
        <f t="shared" si="26"/>
        <v>2.570835671020703E-2</v>
      </c>
      <c r="E860" s="134">
        <v>-3.1100824533487614E-2</v>
      </c>
      <c r="G860" s="132">
        <v>44229</v>
      </c>
      <c r="H860" s="153">
        <v>192.5</v>
      </c>
      <c r="I860" s="154">
        <f t="shared" si="27"/>
        <v>4.1254988681598964E-2</v>
      </c>
      <c r="J860" s="134">
        <v>5.4844606946984342E-3</v>
      </c>
    </row>
    <row r="861" spans="2:10" ht="14.4">
      <c r="B861" s="132">
        <v>44228</v>
      </c>
      <c r="C861" s="153">
        <v>195.84</v>
      </c>
      <c r="D861" s="154">
        <f t="shared" si="26"/>
        <v>8.4609380984328447E-3</v>
      </c>
      <c r="E861" s="134">
        <v>-2.5380710659898442E-2</v>
      </c>
      <c r="G861" s="132">
        <v>44228</v>
      </c>
      <c r="H861" s="153">
        <v>184.72</v>
      </c>
      <c r="I861" s="154">
        <f t="shared" si="27"/>
        <v>1.0229711582696241E-2</v>
      </c>
      <c r="J861" s="134">
        <v>-4.041558441558446E-2</v>
      </c>
    </row>
    <row r="862" spans="2:10" ht="14.4">
      <c r="B862" s="132">
        <v>44225</v>
      </c>
      <c r="C862" s="153">
        <v>194.19</v>
      </c>
      <c r="D862" s="154">
        <f t="shared" si="26"/>
        <v>-1.5533499189883494E-2</v>
      </c>
      <c r="E862" s="134">
        <v>-8.4252450980392135E-3</v>
      </c>
      <c r="G862" s="132">
        <v>44225</v>
      </c>
      <c r="H862" s="153">
        <v>182.84</v>
      </c>
      <c r="I862" s="154">
        <f t="shared" si="27"/>
        <v>-8.1704251019745818E-3</v>
      </c>
      <c r="J862" s="134">
        <v>-1.0177566045907249E-2</v>
      </c>
    </row>
    <row r="863" spans="2:10" ht="14.4">
      <c r="B863" s="132">
        <v>44224</v>
      </c>
      <c r="C863" s="153">
        <v>197.23</v>
      </c>
      <c r="D863" s="154">
        <f t="shared" si="26"/>
        <v>1.6357774132230787E-2</v>
      </c>
      <c r="E863" s="134">
        <v>1.5654771100468645E-2</v>
      </c>
      <c r="G863" s="132">
        <v>44224</v>
      </c>
      <c r="H863" s="153">
        <v>184.34</v>
      </c>
      <c r="I863" s="154">
        <f t="shared" si="27"/>
        <v>2.0331138421052133E-2</v>
      </c>
      <c r="J863" s="134">
        <v>8.2038941150732736E-3</v>
      </c>
    </row>
    <row r="864" spans="2:10" ht="14.4">
      <c r="B864" s="132">
        <v>44223</v>
      </c>
      <c r="C864" s="153">
        <v>194.03</v>
      </c>
      <c r="D864" s="154">
        <f t="shared" si="26"/>
        <v>-4.0551896716405057E-2</v>
      </c>
      <c r="E864" s="134">
        <v>-1.6224712264868324E-2</v>
      </c>
      <c r="G864" s="132">
        <v>44223</v>
      </c>
      <c r="H864" s="153">
        <v>180.63</v>
      </c>
      <c r="I864" s="154">
        <f t="shared" si="27"/>
        <v>-3.5780241275710882E-2</v>
      </c>
      <c r="J864" s="134">
        <v>-2.0125854399479226E-2</v>
      </c>
    </row>
    <row r="865" spans="2:10" ht="14.4">
      <c r="B865" s="132">
        <v>44222</v>
      </c>
      <c r="C865" s="153">
        <v>202.06</v>
      </c>
      <c r="D865" s="154">
        <f t="shared" si="26"/>
        <v>-6.4131244415577904E-3</v>
      </c>
      <c r="E865" s="134">
        <v>4.138535278049793E-2</v>
      </c>
      <c r="G865" s="132">
        <v>44222</v>
      </c>
      <c r="H865" s="153">
        <v>187.21</v>
      </c>
      <c r="I865" s="154">
        <f t="shared" si="27"/>
        <v>-6.941663608075032E-4</v>
      </c>
      <c r="J865" s="134">
        <v>3.6428057354813692E-2</v>
      </c>
    </row>
    <row r="866" spans="2:10" ht="14.4">
      <c r="B866" s="132">
        <v>44221</v>
      </c>
      <c r="C866" s="153">
        <v>203.36</v>
      </c>
      <c r="D866" s="154">
        <f t="shared" si="26"/>
        <v>-1.2121360532344737E-2</v>
      </c>
      <c r="E866" s="134">
        <v>6.4337325546868218E-3</v>
      </c>
      <c r="G866" s="132">
        <v>44221</v>
      </c>
      <c r="H866" s="153">
        <v>187.34</v>
      </c>
      <c r="I866" s="154">
        <f t="shared" si="27"/>
        <v>-2.4257675408497121E-2</v>
      </c>
      <c r="J866" s="134">
        <v>6.9440735003478693E-4</v>
      </c>
    </row>
    <row r="867" spans="2:10" ht="14.4">
      <c r="B867" s="132">
        <v>44218</v>
      </c>
      <c r="C867" s="153">
        <v>205.84</v>
      </c>
      <c r="D867" s="154">
        <f t="shared" si="26"/>
        <v>-7.598342667298444E-3</v>
      </c>
      <c r="E867" s="134">
        <v>1.2195121951219523E-2</v>
      </c>
      <c r="G867" s="132">
        <v>44218</v>
      </c>
      <c r="H867" s="153">
        <v>191.94</v>
      </c>
      <c r="I867" s="154">
        <f t="shared" si="27"/>
        <v>-1.3016428568316575E-3</v>
      </c>
      <c r="J867" s="134">
        <v>2.4554286324329988E-2</v>
      </c>
    </row>
    <row r="868" spans="2:10" ht="14.4">
      <c r="B868" s="132">
        <v>44217</v>
      </c>
      <c r="C868" s="153">
        <v>207.41</v>
      </c>
      <c r="D868" s="154">
        <f t="shared" si="26"/>
        <v>-1.9291053277710347E-2</v>
      </c>
      <c r="E868" s="134">
        <v>7.6272833268558049E-3</v>
      </c>
      <c r="G868" s="132">
        <v>44217</v>
      </c>
      <c r="H868" s="153">
        <v>192.19</v>
      </c>
      <c r="I868" s="154">
        <f t="shared" si="27"/>
        <v>-7.8017323802248724E-4</v>
      </c>
      <c r="J868" s="134">
        <v>1.3024903615712624E-3</v>
      </c>
    </row>
    <row r="869" spans="2:10" ht="14.4">
      <c r="B869" s="132">
        <v>44216</v>
      </c>
      <c r="C869" s="153">
        <v>211.45</v>
      </c>
      <c r="D869" s="154">
        <f t="shared" si="26"/>
        <v>3.5057833897813272E-3</v>
      </c>
      <c r="E869" s="134">
        <v>1.947832794947213E-2</v>
      </c>
      <c r="G869" s="132">
        <v>44216</v>
      </c>
      <c r="H869" s="153">
        <v>192.34</v>
      </c>
      <c r="I869" s="154">
        <f t="shared" si="27"/>
        <v>-8.9027503128176529E-3</v>
      </c>
      <c r="J869" s="134">
        <v>7.8047765232325261E-4</v>
      </c>
    </row>
    <row r="870" spans="2:10" ht="14.4">
      <c r="B870" s="132">
        <v>44215</v>
      </c>
      <c r="C870" s="153">
        <v>210.71</v>
      </c>
      <c r="D870" s="154">
        <f t="shared" si="26"/>
        <v>3.0795388244486958E-2</v>
      </c>
      <c r="E870" s="134">
        <v>-3.4996453062188237E-3</v>
      </c>
      <c r="G870" s="132">
        <v>44215</v>
      </c>
      <c r="H870" s="153">
        <v>194.06</v>
      </c>
      <c r="I870" s="154">
        <f t="shared" si="27"/>
        <v>-2.8815497966895604E-3</v>
      </c>
      <c r="J870" s="134">
        <v>8.9424976603931228E-3</v>
      </c>
    </row>
    <row r="871" spans="2:10" ht="14.4">
      <c r="B871" s="132">
        <v>44211</v>
      </c>
      <c r="C871" s="153">
        <v>204.32</v>
      </c>
      <c r="D871" s="154">
        <f t="shared" si="26"/>
        <v>-2.6991475141685935E-2</v>
      </c>
      <c r="E871" s="134">
        <v>-3.0326040529637943E-2</v>
      </c>
      <c r="G871" s="132">
        <v>44211</v>
      </c>
      <c r="H871" s="153">
        <v>194.62</v>
      </c>
      <c r="I871" s="154">
        <f t="shared" si="27"/>
        <v>-1.4183187605538253E-2</v>
      </c>
      <c r="J871" s="134">
        <v>2.885705451922016E-3</v>
      </c>
    </row>
    <row r="872" spans="2:10" ht="14.4">
      <c r="B872" s="132">
        <v>44210</v>
      </c>
      <c r="C872" s="153">
        <v>209.91</v>
      </c>
      <c r="D872" s="154">
        <f t="shared" si="26"/>
        <v>1.2946095656923794E-2</v>
      </c>
      <c r="E872" s="134">
        <v>2.7359044635865359E-2</v>
      </c>
      <c r="G872" s="132">
        <v>44210</v>
      </c>
      <c r="H872" s="153">
        <v>197.4</v>
      </c>
      <c r="I872" s="154">
        <f t="shared" si="27"/>
        <v>7.6788498040723093E-3</v>
      </c>
      <c r="J872" s="134">
        <v>1.4284246223409625E-2</v>
      </c>
    </row>
    <row r="873" spans="2:10" ht="14.4">
      <c r="B873" s="132">
        <v>44209</v>
      </c>
      <c r="C873" s="153">
        <v>207.21</v>
      </c>
      <c r="D873" s="154">
        <f t="shared" si="26"/>
        <v>-5.7745216039079934E-3</v>
      </c>
      <c r="E873" s="134">
        <v>-1.2862655423752978E-2</v>
      </c>
      <c r="G873" s="132">
        <v>44209</v>
      </c>
      <c r="H873" s="153">
        <v>195.89</v>
      </c>
      <c r="I873" s="154">
        <f t="shared" si="27"/>
        <v>-8.3878182846723118E-3</v>
      </c>
      <c r="J873" s="134">
        <v>-7.6494427558257971E-3</v>
      </c>
    </row>
    <row r="874" spans="2:10" ht="14.4">
      <c r="B874" s="132">
        <v>44208</v>
      </c>
      <c r="C874" s="153">
        <v>208.41</v>
      </c>
      <c r="D874" s="154">
        <f t="shared" si="26"/>
        <v>7.8035078072291484E-3</v>
      </c>
      <c r="E874" s="134">
        <v>5.7912262921673285E-3</v>
      </c>
      <c r="G874" s="132">
        <v>44208</v>
      </c>
      <c r="H874" s="153">
        <v>197.54</v>
      </c>
      <c r="I874" s="154">
        <f t="shared" si="27"/>
        <v>1.8804846415519289E-2</v>
      </c>
      <c r="J874" s="134">
        <v>8.4230945939047785E-3</v>
      </c>
    </row>
    <row r="875" spans="2:10" ht="14.4">
      <c r="B875" s="132">
        <v>44207</v>
      </c>
      <c r="C875" s="153">
        <v>206.79</v>
      </c>
      <c r="D875" s="154">
        <f t="shared" si="26"/>
        <v>-1.4927441260917246E-2</v>
      </c>
      <c r="E875" s="134">
        <v>-7.7731394846696222E-3</v>
      </c>
      <c r="G875" s="132">
        <v>44207</v>
      </c>
      <c r="H875" s="153">
        <v>193.86</v>
      </c>
      <c r="I875" s="154">
        <f t="shared" si="27"/>
        <v>-2.0612189097225257E-3</v>
      </c>
      <c r="J875" s="134">
        <v>-1.862913840234881E-2</v>
      </c>
    </row>
    <row r="876" spans="2:10" ht="14.4">
      <c r="B876" s="132">
        <v>44204</v>
      </c>
      <c r="C876" s="153">
        <v>209.9</v>
      </c>
      <c r="D876" s="154">
        <f t="shared" si="26"/>
        <v>-1.3298508848971841E-2</v>
      </c>
      <c r="E876" s="134">
        <v>1.5039411963828186E-2</v>
      </c>
      <c r="G876" s="132">
        <v>44204</v>
      </c>
      <c r="H876" s="153">
        <v>194.26</v>
      </c>
      <c r="I876" s="154">
        <f t="shared" si="27"/>
        <v>1.5444413014304451E-4</v>
      </c>
      <c r="J876" s="134">
        <v>2.0633446817288625E-3</v>
      </c>
    </row>
    <row r="877" spans="2:10" ht="14.4">
      <c r="B877" s="132">
        <v>44203</v>
      </c>
      <c r="C877" s="153">
        <v>212.71</v>
      </c>
      <c r="D877" s="154">
        <f t="shared" si="26"/>
        <v>7.9294322113377669E-3</v>
      </c>
      <c r="E877" s="134">
        <v>1.3387327298713725E-2</v>
      </c>
      <c r="G877" s="132">
        <v>44203</v>
      </c>
      <c r="H877" s="153">
        <v>194.23</v>
      </c>
      <c r="I877" s="154">
        <f t="shared" si="27"/>
        <v>1.9067747795795619E-3</v>
      </c>
      <c r="J877" s="134">
        <v>-1.5443220426236692E-4</v>
      </c>
    </row>
    <row r="878" spans="2:10" ht="14.4">
      <c r="B878" s="132">
        <v>44202</v>
      </c>
      <c r="C878" s="153">
        <v>211.03</v>
      </c>
      <c r="D878" s="154">
        <f t="shared" si="26"/>
        <v>-2.8391634081406949E-3</v>
      </c>
      <c r="E878" s="134">
        <v>-7.8980771943021333E-3</v>
      </c>
      <c r="G878" s="132">
        <v>44202</v>
      </c>
      <c r="H878" s="153">
        <v>193.86</v>
      </c>
      <c r="I878" s="154">
        <f t="shared" si="27"/>
        <v>5.415892968344084E-2</v>
      </c>
      <c r="J878" s="134">
        <v>-1.9049580394376875E-3</v>
      </c>
    </row>
    <row r="879" spans="2:10" ht="14.4">
      <c r="B879" s="132">
        <v>44201</v>
      </c>
      <c r="C879" s="153">
        <v>211.63</v>
      </c>
      <c r="D879" s="154">
        <f t="shared" si="26"/>
        <v>4.3013750299533277E-2</v>
      </c>
      <c r="E879" s="134">
        <v>2.8431976496232636E-3</v>
      </c>
      <c r="G879" s="132">
        <v>44201</v>
      </c>
      <c r="H879" s="153">
        <v>183.64</v>
      </c>
      <c r="I879" s="154">
        <f t="shared" si="27"/>
        <v>8.1467959264484753E-3</v>
      </c>
      <c r="J879" s="134">
        <v>-5.27184566181782E-2</v>
      </c>
    </row>
    <row r="880" spans="2:10" ht="14.4">
      <c r="B880" s="132">
        <v>44200</v>
      </c>
      <c r="C880" s="153">
        <v>202.72</v>
      </c>
      <c r="D880" s="154">
        <f t="shared" si="26"/>
        <v>-5.443063298340059E-2</v>
      </c>
      <c r="E880" s="134">
        <v>-4.210178141095311E-2</v>
      </c>
      <c r="G880" s="132">
        <v>44200</v>
      </c>
      <c r="H880" s="153">
        <v>182.15</v>
      </c>
      <c r="I880" s="154">
        <f t="shared" si="27"/>
        <v>7.1395230536305549E-4</v>
      </c>
      <c r="J880" s="134">
        <v>-8.1137007187975785E-3</v>
      </c>
    </row>
    <row r="881" spans="2:10" ht="14.4">
      <c r="B881" s="132">
        <v>44196</v>
      </c>
      <c r="C881" s="153">
        <v>214.06</v>
      </c>
      <c r="D881" s="154">
        <f t="shared" si="26"/>
        <v>-1.2119109162386114E-2</v>
      </c>
      <c r="E881" s="134">
        <v>5.5939226519337026E-2</v>
      </c>
      <c r="G881" s="132">
        <v>44196</v>
      </c>
      <c r="H881" s="153">
        <v>182.02</v>
      </c>
      <c r="I881" s="154">
        <f t="shared" si="27"/>
        <v>1.0937522724477781E-2</v>
      </c>
      <c r="J881" s="134">
        <v>-7.1369750205874105E-4</v>
      </c>
    </row>
    <row r="882" spans="2:10" ht="14.4">
      <c r="B882" s="132">
        <v>44195</v>
      </c>
      <c r="C882" s="153">
        <v>216.67</v>
      </c>
      <c r="D882" s="154">
        <f t="shared" si="26"/>
        <v>1.9403129066269671E-3</v>
      </c>
      <c r="E882" s="134">
        <v>1.2192843128094877E-2</v>
      </c>
      <c r="G882" s="132">
        <v>44195</v>
      </c>
      <c r="H882" s="153">
        <v>180.04</v>
      </c>
      <c r="I882" s="154">
        <f t="shared" si="27"/>
        <v>1.9008674619577667E-2</v>
      </c>
      <c r="J882" s="134">
        <v>-1.0877925502692065E-2</v>
      </c>
    </row>
    <row r="883" spans="2:10" ht="14.4">
      <c r="B883" s="132">
        <v>44194</v>
      </c>
      <c r="C883" s="153">
        <v>216.25</v>
      </c>
      <c r="D883" s="154">
        <f t="shared" si="26"/>
        <v>7.4015824260734457E-4</v>
      </c>
      <c r="E883" s="134">
        <v>-1.9384317164350406E-3</v>
      </c>
      <c r="G883" s="132">
        <v>44194</v>
      </c>
      <c r="H883" s="153">
        <v>176.65</v>
      </c>
      <c r="I883" s="154">
        <f t="shared" si="27"/>
        <v>-9.6896707650578236E-3</v>
      </c>
      <c r="J883" s="134">
        <v>-1.882914907798261E-2</v>
      </c>
    </row>
    <row r="884" spans="2:10" ht="14.4">
      <c r="B884" s="132">
        <v>44193</v>
      </c>
      <c r="C884" s="153">
        <v>216.09</v>
      </c>
      <c r="D884" s="154">
        <f t="shared" si="26"/>
        <v>-4.8933714114496631E-3</v>
      </c>
      <c r="E884" s="134">
        <v>-7.3988439306360565E-4</v>
      </c>
      <c r="G884" s="132">
        <v>44193</v>
      </c>
      <c r="H884" s="153">
        <v>178.37</v>
      </c>
      <c r="I884" s="154">
        <f t="shared" si="27"/>
        <v>-6.6493693435192977E-3</v>
      </c>
      <c r="J884" s="134">
        <v>9.7367676195867503E-3</v>
      </c>
    </row>
    <row r="885" spans="2:10" ht="14.4">
      <c r="B885" s="132">
        <v>44189</v>
      </c>
      <c r="C885" s="153">
        <v>217.15</v>
      </c>
      <c r="D885" s="154">
        <f t="shared" si="26"/>
        <v>-1.1629102760257219E-2</v>
      </c>
      <c r="E885" s="134">
        <v>4.9053635059466139E-3</v>
      </c>
      <c r="G885" s="132">
        <v>44189</v>
      </c>
      <c r="H885" s="153">
        <v>179.56</v>
      </c>
      <c r="I885" s="154">
        <f t="shared" si="27"/>
        <v>6.3690924280941537E-3</v>
      </c>
      <c r="J885" s="134">
        <v>6.6715254807423463E-3</v>
      </c>
    </row>
    <row r="886" spans="2:10" ht="14.4">
      <c r="B886" s="132">
        <v>44188</v>
      </c>
      <c r="C886" s="153">
        <v>219.69</v>
      </c>
      <c r="D886" s="154">
        <f t="shared" si="26"/>
        <v>4.1508030494433693E-3</v>
      </c>
      <c r="E886" s="134">
        <v>1.1696983651853454E-2</v>
      </c>
      <c r="G886" s="132">
        <v>44188</v>
      </c>
      <c r="H886" s="153">
        <v>178.42</v>
      </c>
      <c r="I886" s="154">
        <f t="shared" si="27"/>
        <v>1.0366290012200949E-2</v>
      </c>
      <c r="J886" s="134">
        <v>-6.3488527511695869E-3</v>
      </c>
    </row>
    <row r="887" spans="2:10" ht="14.4">
      <c r="B887" s="132">
        <v>44187</v>
      </c>
      <c r="C887" s="153">
        <v>218.78</v>
      </c>
      <c r="D887" s="154">
        <f t="shared" si="26"/>
        <v>-2.4195953277689119E-3</v>
      </c>
      <c r="E887" s="134">
        <v>-4.1422003732531909E-3</v>
      </c>
      <c r="G887" s="132">
        <v>44187</v>
      </c>
      <c r="H887" s="153">
        <v>176.58</v>
      </c>
      <c r="I887" s="154">
        <f t="shared" si="27"/>
        <v>-2.0071313477889118E-2</v>
      </c>
      <c r="J887" s="134">
        <v>-1.0312745207936236E-2</v>
      </c>
    </row>
    <row r="888" spans="2:10" ht="14.4">
      <c r="B888" s="132">
        <v>44186</v>
      </c>
      <c r="C888" s="153">
        <v>219.31</v>
      </c>
      <c r="D888" s="154">
        <f t="shared" si="26"/>
        <v>-2.0042825458726535E-3</v>
      </c>
      <c r="E888" s="134">
        <v>2.4225249108693614E-3</v>
      </c>
      <c r="G888" s="132">
        <v>44186</v>
      </c>
      <c r="H888" s="153">
        <v>180.16</v>
      </c>
      <c r="I888" s="154">
        <f t="shared" si="27"/>
        <v>-4.4306674164848433E-3</v>
      </c>
      <c r="J888" s="134">
        <v>2.0274096726696111E-2</v>
      </c>
    </row>
    <row r="889" spans="2:10" ht="14.4">
      <c r="B889" s="132">
        <v>44183</v>
      </c>
      <c r="C889" s="153">
        <v>219.75</v>
      </c>
      <c r="D889" s="154">
        <f t="shared" si="26"/>
        <v>-6.7575485611909274E-3</v>
      </c>
      <c r="E889" s="134">
        <v>2.0062924627239909E-3</v>
      </c>
      <c r="G889" s="132">
        <v>44183</v>
      </c>
      <c r="H889" s="153">
        <v>180.96</v>
      </c>
      <c r="I889" s="154">
        <f t="shared" si="27"/>
        <v>9.9409365560038584E-3</v>
      </c>
      <c r="J889" s="134">
        <v>4.4404973357017319E-3</v>
      </c>
    </row>
    <row r="890" spans="2:10" ht="14.4">
      <c r="B890" s="132">
        <v>44182</v>
      </c>
      <c r="C890" s="153">
        <v>221.24</v>
      </c>
      <c r="D890" s="154">
        <f t="shared" si="26"/>
        <v>-2.0711527403663364E-2</v>
      </c>
      <c r="E890" s="134">
        <v>6.7804323094426966E-3</v>
      </c>
      <c r="G890" s="132">
        <v>44182</v>
      </c>
      <c r="H890" s="153">
        <v>179.17</v>
      </c>
      <c r="I890" s="154">
        <f t="shared" si="27"/>
        <v>-1.8401321165270115E-3</v>
      </c>
      <c r="J890" s="134">
        <v>-9.8916887709992185E-3</v>
      </c>
    </row>
    <row r="891" spans="2:10" ht="14.4">
      <c r="B891" s="132">
        <v>44181</v>
      </c>
      <c r="C891" s="153">
        <v>225.87</v>
      </c>
      <c r="D891" s="154">
        <f t="shared" si="26"/>
        <v>-1.5943416970459243E-2</v>
      </c>
      <c r="E891" s="134">
        <v>2.0927499548002215E-2</v>
      </c>
      <c r="G891" s="132">
        <v>44181</v>
      </c>
      <c r="H891" s="153">
        <v>179.5</v>
      </c>
      <c r="I891" s="154">
        <f t="shared" si="27"/>
        <v>-1.2401886338867461E-2</v>
      </c>
      <c r="J891" s="134">
        <v>1.8418261985824191E-3</v>
      </c>
    </row>
    <row r="892" spans="2:10" ht="14.4">
      <c r="B892" s="132">
        <v>44180</v>
      </c>
      <c r="C892" s="153">
        <v>229.5</v>
      </c>
      <c r="D892" s="154">
        <f t="shared" si="26"/>
        <v>3.8417929029675403E-3</v>
      </c>
      <c r="E892" s="134">
        <v>1.6071191393279394E-2</v>
      </c>
      <c r="G892" s="132">
        <v>44180</v>
      </c>
      <c r="H892" s="153">
        <v>181.74</v>
      </c>
      <c r="I892" s="154">
        <f t="shared" si="27"/>
        <v>2.0512684543414098E-2</v>
      </c>
      <c r="J892" s="134">
        <v>1.2479108635097491E-2</v>
      </c>
    </row>
    <row r="893" spans="2:10" ht="14.4">
      <c r="B893" s="132">
        <v>44179</v>
      </c>
      <c r="C893" s="153">
        <v>228.62</v>
      </c>
      <c r="D893" s="154">
        <f t="shared" si="26"/>
        <v>-7.451826617181705E-3</v>
      </c>
      <c r="E893" s="134">
        <v>-3.8344226579520857E-3</v>
      </c>
      <c r="G893" s="132">
        <v>44179</v>
      </c>
      <c r="H893" s="153">
        <v>178.05</v>
      </c>
      <c r="I893" s="154">
        <f t="shared" si="27"/>
        <v>-6.9401968835490508E-3</v>
      </c>
      <c r="J893" s="134">
        <v>-2.0303730604159798E-2</v>
      </c>
    </row>
    <row r="894" spans="2:10" ht="14.4">
      <c r="B894" s="132">
        <v>44176</v>
      </c>
      <c r="C894" s="153">
        <v>230.33</v>
      </c>
      <c r="D894" s="154">
        <f t="shared" si="26"/>
        <v>-1.7643972646612417E-2</v>
      </c>
      <c r="E894" s="134">
        <v>7.4796605721285658E-3</v>
      </c>
      <c r="G894" s="132">
        <v>44176</v>
      </c>
      <c r="H894" s="153">
        <v>179.29</v>
      </c>
      <c r="I894" s="154">
        <f t="shared" si="27"/>
        <v>2.4571409023091129E-3</v>
      </c>
      <c r="J894" s="134">
        <v>6.9643358607132111E-3</v>
      </c>
    </row>
    <row r="895" spans="2:10" ht="14.4">
      <c r="B895" s="132">
        <v>44175</v>
      </c>
      <c r="C895" s="153">
        <v>234.43</v>
      </c>
      <c r="D895" s="154">
        <f t="shared" si="26"/>
        <v>1.0161076942027168E-2</v>
      </c>
      <c r="E895" s="134">
        <v>1.7800547041201709E-2</v>
      </c>
      <c r="G895" s="132">
        <v>44175</v>
      </c>
      <c r="H895" s="153">
        <v>178.85</v>
      </c>
      <c r="I895" s="154">
        <f t="shared" si="27"/>
        <v>-6.7981984763872839E-3</v>
      </c>
      <c r="J895" s="134">
        <v>-2.4541246025990837E-3</v>
      </c>
    </row>
    <row r="896" spans="2:10" ht="14.4">
      <c r="B896" s="132">
        <v>44174</v>
      </c>
      <c r="C896" s="153">
        <v>232.06</v>
      </c>
      <c r="D896" s="154">
        <f t="shared" si="26"/>
        <v>-1.9248188304916578E-2</v>
      </c>
      <c r="E896" s="134">
        <v>-1.0109627607388205E-2</v>
      </c>
      <c r="G896" s="132">
        <v>44174</v>
      </c>
      <c r="H896" s="153">
        <v>180.07</v>
      </c>
      <c r="I896" s="154">
        <f t="shared" si="27"/>
        <v>6.8541128156340983E-3</v>
      </c>
      <c r="J896" s="134">
        <v>6.8213586804584114E-3</v>
      </c>
    </row>
    <row r="897" spans="2:10" ht="14.4">
      <c r="B897" s="132">
        <v>44173</v>
      </c>
      <c r="C897" s="153">
        <v>236.57</v>
      </c>
      <c r="D897" s="154">
        <f t="shared" si="26"/>
        <v>-6.7405571808157446E-3</v>
      </c>
      <c r="E897" s="134">
        <v>1.9434628975264934E-2</v>
      </c>
      <c r="G897" s="132">
        <v>44173</v>
      </c>
      <c r="H897" s="153">
        <v>178.84</v>
      </c>
      <c r="I897" s="154">
        <f t="shared" si="27"/>
        <v>7.2717105707408491E-4</v>
      </c>
      <c r="J897" s="134">
        <v>-6.8306769589603356E-3</v>
      </c>
    </row>
    <row r="898" spans="2:10" ht="14.4">
      <c r="B898" s="132">
        <v>44172</v>
      </c>
      <c r="C898" s="153">
        <v>238.17</v>
      </c>
      <c r="D898" s="154">
        <f t="shared" si="26"/>
        <v>2.3191661234241684E-2</v>
      </c>
      <c r="E898" s="134">
        <v>6.7633258654944406E-3</v>
      </c>
      <c r="G898" s="132">
        <v>44172</v>
      </c>
      <c r="H898" s="153">
        <v>178.71</v>
      </c>
      <c r="I898" s="154">
        <f t="shared" si="27"/>
        <v>-1.9395487753081541E-2</v>
      </c>
      <c r="J898" s="134">
        <v>-7.2690673227460145E-4</v>
      </c>
    </row>
    <row r="899" spans="2:10" ht="14.4">
      <c r="B899" s="132">
        <v>44169</v>
      </c>
      <c r="C899" s="153">
        <v>232.71</v>
      </c>
      <c r="D899" s="154">
        <f t="shared" si="26"/>
        <v>-1.9110623952680365E-2</v>
      </c>
      <c r="E899" s="134">
        <v>-2.292480161229371E-2</v>
      </c>
      <c r="G899" s="132">
        <v>44169</v>
      </c>
      <c r="H899" s="153">
        <v>182.21</v>
      </c>
      <c r="I899" s="154">
        <f t="shared" si="27"/>
        <v>4.2490418110033491E-2</v>
      </c>
      <c r="J899" s="134">
        <v>1.9584802193497897E-2</v>
      </c>
    </row>
    <row r="900" spans="2:10" ht="14.4">
      <c r="B900" s="132">
        <v>44168</v>
      </c>
      <c r="C900" s="153">
        <v>237.2</v>
      </c>
      <c r="D900" s="154">
        <f t="shared" si="26"/>
        <v>5.792748243659581E-2</v>
      </c>
      <c r="E900" s="134">
        <v>1.9294400756306063E-2</v>
      </c>
      <c r="G900" s="132">
        <v>44168</v>
      </c>
      <c r="H900" s="153">
        <v>174.63</v>
      </c>
      <c r="I900" s="154">
        <f t="shared" si="27"/>
        <v>4.3615564120553819E-3</v>
      </c>
      <c r="J900" s="134">
        <v>-4.1600351243071265E-2</v>
      </c>
    </row>
    <row r="901" spans="2:10" ht="14.4">
      <c r="B901" s="132">
        <v>44167</v>
      </c>
      <c r="C901" s="153">
        <v>223.85</v>
      </c>
      <c r="D901" s="154">
        <f t="shared" ref="D901:D964" si="28">LN(C901/C902)</f>
        <v>4.9637071722781485E-2</v>
      </c>
      <c r="E901" s="134">
        <v>-5.6281618887015106E-2</v>
      </c>
      <c r="G901" s="132">
        <v>44167</v>
      </c>
      <c r="H901" s="153">
        <v>173.87</v>
      </c>
      <c r="I901" s="154">
        <f t="shared" ref="I901:I964" si="29">LN(H901/H902)</f>
        <v>3.5145370777043337E-3</v>
      </c>
      <c r="J901" s="134">
        <v>-4.3520586382637116E-3</v>
      </c>
    </row>
    <row r="902" spans="2:10" ht="14.4">
      <c r="B902" s="132">
        <v>44166</v>
      </c>
      <c r="C902" s="153">
        <v>213.01</v>
      </c>
      <c r="D902" s="154">
        <f t="shared" si="28"/>
        <v>1.0856332435476903E-2</v>
      </c>
      <c r="E902" s="134">
        <v>-4.8425284788921164E-2</v>
      </c>
      <c r="G902" s="132">
        <v>44166</v>
      </c>
      <c r="H902" s="153">
        <v>173.26</v>
      </c>
      <c r="I902" s="154">
        <f t="shared" si="29"/>
        <v>-1.9028404184635846E-3</v>
      </c>
      <c r="J902" s="134">
        <v>-3.5083683211595273E-3</v>
      </c>
    </row>
    <row r="903" spans="2:10" ht="14.4">
      <c r="B903" s="132">
        <v>44165</v>
      </c>
      <c r="C903" s="153">
        <v>210.71</v>
      </c>
      <c r="D903" s="154">
        <f t="shared" si="28"/>
        <v>-2.7107766913828376E-2</v>
      </c>
      <c r="E903" s="134">
        <v>-1.0797615135439531E-2</v>
      </c>
      <c r="G903" s="132">
        <v>44165</v>
      </c>
      <c r="H903" s="153">
        <v>173.59</v>
      </c>
      <c r="I903" s="154">
        <f t="shared" si="29"/>
        <v>-8.5468154422369009E-3</v>
      </c>
      <c r="J903" s="134">
        <v>1.9046519681404916E-3</v>
      </c>
    </row>
    <row r="904" spans="2:10" ht="14.4">
      <c r="B904" s="132">
        <v>44162</v>
      </c>
      <c r="C904" s="153">
        <v>216.5</v>
      </c>
      <c r="D904" s="154">
        <f t="shared" si="28"/>
        <v>-5.1139223656568571E-3</v>
      </c>
      <c r="E904" s="134">
        <v>2.7478524986948916E-2</v>
      </c>
      <c r="G904" s="132">
        <v>44162</v>
      </c>
      <c r="H904" s="153">
        <v>175.08</v>
      </c>
      <c r="I904" s="154">
        <f t="shared" si="29"/>
        <v>2.5735623709408459E-3</v>
      </c>
      <c r="J904" s="134">
        <v>8.583443746759567E-3</v>
      </c>
    </row>
    <row r="905" spans="2:10" ht="14.4">
      <c r="B905" s="132">
        <v>44160</v>
      </c>
      <c r="C905" s="153">
        <v>217.61</v>
      </c>
      <c r="D905" s="154">
        <f t="shared" si="28"/>
        <v>-4.0357770897321288E-3</v>
      </c>
      <c r="E905" s="134">
        <v>5.1270207852194272E-3</v>
      </c>
      <c r="G905" s="132">
        <v>44160</v>
      </c>
      <c r="H905" s="153">
        <v>174.63</v>
      </c>
      <c r="I905" s="154">
        <f t="shared" si="29"/>
        <v>-1.2915151213985773E-2</v>
      </c>
      <c r="J905" s="134">
        <v>-2.5702535983551655E-3</v>
      </c>
    </row>
    <row r="906" spans="2:10" ht="14.4">
      <c r="B906" s="132">
        <v>44159</v>
      </c>
      <c r="C906" s="153">
        <v>218.49</v>
      </c>
      <c r="D906" s="154">
        <f t="shared" si="28"/>
        <v>3.2373414498874702E-2</v>
      </c>
      <c r="E906" s="134">
        <v>4.0439318046046058E-3</v>
      </c>
      <c r="G906" s="132">
        <v>44159</v>
      </c>
      <c r="H906" s="153">
        <v>176.9</v>
      </c>
      <c r="I906" s="154">
        <f t="shared" si="29"/>
        <v>1.2056560966341421E-2</v>
      </c>
      <c r="J906" s="134">
        <v>1.2998911985340422E-2</v>
      </c>
    </row>
    <row r="907" spans="2:10" ht="14.4">
      <c r="B907" s="132">
        <v>44158</v>
      </c>
      <c r="C907" s="153">
        <v>211.53</v>
      </c>
      <c r="D907" s="154">
        <f t="shared" si="28"/>
        <v>5.7951273140618528E-2</v>
      </c>
      <c r="E907" s="134">
        <v>-3.1855004805712017E-2</v>
      </c>
      <c r="G907" s="132">
        <v>44158</v>
      </c>
      <c r="H907" s="153">
        <v>174.78</v>
      </c>
      <c r="I907" s="154">
        <f t="shared" si="29"/>
        <v>1.4697247351743208E-2</v>
      </c>
      <c r="J907" s="134">
        <v>-1.1984171848501979E-2</v>
      </c>
    </row>
    <row r="908" spans="2:10" ht="14.4">
      <c r="B908" s="132">
        <v>44155</v>
      </c>
      <c r="C908" s="153">
        <v>199.62</v>
      </c>
      <c r="D908" s="154">
        <f t="shared" si="28"/>
        <v>-2.9857383302927806E-2</v>
      </c>
      <c r="E908" s="134">
        <v>-5.6304070344631918E-2</v>
      </c>
      <c r="G908" s="132">
        <v>44155</v>
      </c>
      <c r="H908" s="153">
        <v>172.23</v>
      </c>
      <c r="I908" s="154">
        <f t="shared" si="29"/>
        <v>-3.8825998415898057E-3</v>
      </c>
      <c r="J908" s="134">
        <v>-1.4589769996567137E-2</v>
      </c>
    </row>
    <row r="909" spans="2:10" ht="14.4">
      <c r="B909" s="132">
        <v>44154</v>
      </c>
      <c r="C909" s="153">
        <v>205.67</v>
      </c>
      <c r="D909" s="154">
        <f t="shared" si="28"/>
        <v>1.1590221927067169E-2</v>
      </c>
      <c r="E909" s="134">
        <v>3.0307584410379729E-2</v>
      </c>
      <c r="G909" s="132">
        <v>44154</v>
      </c>
      <c r="H909" s="153">
        <v>172.9</v>
      </c>
      <c r="I909" s="154">
        <f t="shared" si="29"/>
        <v>9.2581883710531813E-4</v>
      </c>
      <c r="J909" s="134">
        <v>3.8901468965919506E-3</v>
      </c>
    </row>
    <row r="910" spans="2:10" ht="14.4">
      <c r="B910" s="132">
        <v>44153</v>
      </c>
      <c r="C910" s="153">
        <v>203.3</v>
      </c>
      <c r="D910" s="154">
        <f t="shared" si="28"/>
        <v>-3.2662876981090168E-2</v>
      </c>
      <c r="E910" s="134">
        <v>-1.1523314046773869E-2</v>
      </c>
      <c r="G910" s="132">
        <v>44153</v>
      </c>
      <c r="H910" s="153">
        <v>172.74</v>
      </c>
      <c r="I910" s="154">
        <f t="shared" si="29"/>
        <v>4.8164897987374349E-3</v>
      </c>
      <c r="J910" s="134">
        <v>-9.253903990745771E-4</v>
      </c>
    </row>
    <row r="911" spans="2:10" ht="14.4">
      <c r="B911" s="132">
        <v>44152</v>
      </c>
      <c r="C911" s="153">
        <v>210.05</v>
      </c>
      <c r="D911" s="154">
        <f t="shared" si="28"/>
        <v>3.7099660202080616E-2</v>
      </c>
      <c r="E911" s="134">
        <v>3.3202164289227731E-2</v>
      </c>
      <c r="G911" s="132">
        <v>44152</v>
      </c>
      <c r="H911" s="153">
        <v>171.91</v>
      </c>
      <c r="I911" s="154">
        <f t="shared" si="29"/>
        <v>-7.4181736875497898E-3</v>
      </c>
      <c r="J911" s="134">
        <v>-4.8049091119602982E-3</v>
      </c>
    </row>
    <row r="912" spans="2:10" ht="14.4">
      <c r="B912" s="132">
        <v>44151</v>
      </c>
      <c r="C912" s="153">
        <v>202.4</v>
      </c>
      <c r="D912" s="154">
        <f t="shared" si="28"/>
        <v>7.8549258207169417E-2</v>
      </c>
      <c r="E912" s="134">
        <v>-3.6419900023803908E-2</v>
      </c>
      <c r="G912" s="132">
        <v>44151</v>
      </c>
      <c r="H912" s="153">
        <v>173.19</v>
      </c>
      <c r="I912" s="154">
        <f t="shared" si="29"/>
        <v>8.5822504152406887E-3</v>
      </c>
      <c r="J912" s="134">
        <v>7.4457565004943937E-3</v>
      </c>
    </row>
    <row r="913" spans="2:10" ht="14.4">
      <c r="B913" s="132">
        <v>44148</v>
      </c>
      <c r="C913" s="153">
        <v>187.11</v>
      </c>
      <c r="D913" s="154">
        <f t="shared" si="28"/>
        <v>5.7130120094279369E-2</v>
      </c>
      <c r="E913" s="134">
        <v>-7.554347826086949E-2</v>
      </c>
      <c r="G913" s="132">
        <v>44148</v>
      </c>
      <c r="H913" s="153">
        <v>171.71</v>
      </c>
      <c r="I913" s="154">
        <f t="shared" si="29"/>
        <v>1.5139357339760745E-2</v>
      </c>
      <c r="J913" s="134">
        <v>-8.5455280327962901E-3</v>
      </c>
    </row>
    <row r="914" spans="2:10" ht="14.4">
      <c r="B914" s="132">
        <v>44147</v>
      </c>
      <c r="C914" s="153">
        <v>176.72</v>
      </c>
      <c r="D914" s="154">
        <f t="shared" si="28"/>
        <v>-3.0263964342711107E-2</v>
      </c>
      <c r="E914" s="134">
        <v>-5.5528833306611181E-2</v>
      </c>
      <c r="G914" s="132">
        <v>44147</v>
      </c>
      <c r="H914" s="153">
        <v>169.13</v>
      </c>
      <c r="I914" s="154">
        <f t="shared" si="29"/>
        <v>-1.9492607843674215E-3</v>
      </c>
      <c r="J914" s="134">
        <v>-1.5025333410983666E-2</v>
      </c>
    </row>
    <row r="915" spans="2:10" ht="14.4">
      <c r="B915" s="132">
        <v>44146</v>
      </c>
      <c r="C915" s="153">
        <v>182.15</v>
      </c>
      <c r="D915" s="154">
        <f t="shared" si="28"/>
        <v>-3.5274933345049782E-2</v>
      </c>
      <c r="E915" s="134">
        <v>3.0726573110004596E-2</v>
      </c>
      <c r="G915" s="132">
        <v>44146</v>
      </c>
      <c r="H915" s="153">
        <v>169.46</v>
      </c>
      <c r="I915" s="154">
        <f t="shared" si="29"/>
        <v>-1.662023276356597E-2</v>
      </c>
      <c r="J915" s="134">
        <v>1.9511618281795595E-3</v>
      </c>
    </row>
    <row r="916" spans="2:10" ht="14.4">
      <c r="B916" s="132">
        <v>44145</v>
      </c>
      <c r="C916" s="153">
        <v>188.69</v>
      </c>
      <c r="D916" s="154">
        <f t="shared" si="28"/>
        <v>5.0710497475772713E-2</v>
      </c>
      <c r="E916" s="134">
        <v>3.5904474334339742E-2</v>
      </c>
      <c r="G916" s="132">
        <v>44145</v>
      </c>
      <c r="H916" s="153">
        <v>172.3</v>
      </c>
      <c r="I916" s="154">
        <f t="shared" si="29"/>
        <v>8.6267730158827906E-3</v>
      </c>
      <c r="J916" s="134">
        <v>1.6759117195798368E-2</v>
      </c>
    </row>
    <row r="917" spans="2:10" ht="14.4">
      <c r="B917" s="132">
        <v>44144</v>
      </c>
      <c r="C917" s="153">
        <v>179.36</v>
      </c>
      <c r="D917" s="154">
        <f t="shared" si="28"/>
        <v>0.12844685135400497</v>
      </c>
      <c r="E917" s="134">
        <v>-4.9446181567650571E-2</v>
      </c>
      <c r="G917" s="132">
        <v>44144</v>
      </c>
      <c r="H917" s="153">
        <v>170.82</v>
      </c>
      <c r="I917" s="154">
        <f t="shared" si="29"/>
        <v>5.7406383588910079E-2</v>
      </c>
      <c r="J917" s="134">
        <v>-8.5896691816600423E-3</v>
      </c>
    </row>
    <row r="918" spans="2:10" ht="14.4">
      <c r="B918" s="132">
        <v>44141</v>
      </c>
      <c r="C918" s="153">
        <v>157.74</v>
      </c>
      <c r="D918" s="154">
        <f t="shared" si="28"/>
        <v>4.1292184579964442E-3</v>
      </c>
      <c r="E918" s="134">
        <v>-0.12053969669937559</v>
      </c>
      <c r="G918" s="132">
        <v>44141</v>
      </c>
      <c r="H918" s="153">
        <v>161.29</v>
      </c>
      <c r="I918" s="154">
        <f t="shared" si="29"/>
        <v>-1.1098208739735334E-2</v>
      </c>
      <c r="J918" s="134">
        <v>-5.5789720173281876E-2</v>
      </c>
    </row>
    <row r="919" spans="2:10" ht="14.4">
      <c r="B919" s="132">
        <v>44140</v>
      </c>
      <c r="C919" s="153">
        <v>157.09</v>
      </c>
      <c r="D919" s="154">
        <f t="shared" si="28"/>
        <v>3.5375546699000546E-2</v>
      </c>
      <c r="E919" s="134">
        <v>-4.1207049575250343E-3</v>
      </c>
      <c r="G919" s="132">
        <v>44140</v>
      </c>
      <c r="H919" s="153">
        <v>163.09</v>
      </c>
      <c r="I919" s="154">
        <f t="shared" si="29"/>
        <v>4.9394307630474574E-2</v>
      </c>
      <c r="J919" s="134">
        <v>1.116002232004476E-2</v>
      </c>
    </row>
    <row r="920" spans="2:10" ht="14.4">
      <c r="B920" s="132">
        <v>44139</v>
      </c>
      <c r="C920" s="153">
        <v>151.63</v>
      </c>
      <c r="D920" s="154">
        <f t="shared" si="28"/>
        <v>-1.3233945763645899E-2</v>
      </c>
      <c r="E920" s="134">
        <v>-3.4757145585333271E-2</v>
      </c>
      <c r="G920" s="132">
        <v>44139</v>
      </c>
      <c r="H920" s="153">
        <v>155.22999999999999</v>
      </c>
      <c r="I920" s="154">
        <f t="shared" si="29"/>
        <v>-7.7209148720666226E-2</v>
      </c>
      <c r="J920" s="134">
        <v>-4.8194248574406906E-2</v>
      </c>
    </row>
    <row r="921" spans="2:10" ht="14.4">
      <c r="B921" s="132">
        <v>44138</v>
      </c>
      <c r="C921" s="153">
        <v>153.65</v>
      </c>
      <c r="D921" s="154">
        <f t="shared" si="28"/>
        <v>3.3419156292834859E-2</v>
      </c>
      <c r="E921" s="134">
        <v>1.3321901998285313E-2</v>
      </c>
      <c r="G921" s="132">
        <v>44138</v>
      </c>
      <c r="H921" s="153">
        <v>167.69</v>
      </c>
      <c r="I921" s="154">
        <f t="shared" si="29"/>
        <v>2.67117646209451E-2</v>
      </c>
      <c r="J921" s="134">
        <v>8.0267989435031994E-2</v>
      </c>
    </row>
    <row r="922" spans="2:10" ht="14.4">
      <c r="B922" s="132">
        <v>44137</v>
      </c>
      <c r="C922" s="153">
        <v>148.6</v>
      </c>
      <c r="D922" s="154">
        <f t="shared" si="28"/>
        <v>2.8740160300531122E-2</v>
      </c>
      <c r="E922" s="134">
        <v>-3.2866905304263061E-2</v>
      </c>
      <c r="G922" s="132">
        <v>44137</v>
      </c>
      <c r="H922" s="153">
        <v>163.27000000000001</v>
      </c>
      <c r="I922" s="154">
        <f t="shared" si="29"/>
        <v>3.8841046153417408E-2</v>
      </c>
      <c r="J922" s="134">
        <v>-2.6358160892122284E-2</v>
      </c>
    </row>
    <row r="923" spans="2:10" ht="14.4">
      <c r="B923" s="132">
        <v>44134</v>
      </c>
      <c r="C923" s="153">
        <v>144.38999999999999</v>
      </c>
      <c r="D923" s="154">
        <f t="shared" si="28"/>
        <v>-2.6651844003849925E-2</v>
      </c>
      <c r="E923" s="134">
        <v>-2.8331090174966378E-2</v>
      </c>
      <c r="G923" s="132">
        <v>44134</v>
      </c>
      <c r="H923" s="153">
        <v>157.05000000000001</v>
      </c>
      <c r="I923" s="154">
        <f t="shared" si="29"/>
        <v>1.5270410934607188E-2</v>
      </c>
      <c r="J923" s="134">
        <v>-3.8096404728364064E-2</v>
      </c>
    </row>
    <row r="924" spans="2:10" ht="14.4">
      <c r="B924" s="132">
        <v>44133</v>
      </c>
      <c r="C924" s="153">
        <v>148.29</v>
      </c>
      <c r="D924" s="154">
        <f t="shared" si="28"/>
        <v>1.0120434018344128E-3</v>
      </c>
      <c r="E924" s="134">
        <v>2.7010180760440594E-2</v>
      </c>
      <c r="G924" s="132">
        <v>44133</v>
      </c>
      <c r="H924" s="153">
        <v>154.66999999999999</v>
      </c>
      <c r="I924" s="154">
        <f t="shared" si="29"/>
        <v>2.2954936568760163E-2</v>
      </c>
      <c r="J924" s="134">
        <v>-1.515440942375057E-2</v>
      </c>
    </row>
    <row r="925" spans="2:10" ht="14.4">
      <c r="B925" s="132">
        <v>44132</v>
      </c>
      <c r="C925" s="153">
        <v>148.13999999999999</v>
      </c>
      <c r="D925" s="154">
        <f t="shared" si="28"/>
        <v>-4.6814533915562603E-2</v>
      </c>
      <c r="E925" s="134">
        <v>-1.011531458628423E-3</v>
      </c>
      <c r="G925" s="132">
        <v>44132</v>
      </c>
      <c r="H925" s="153">
        <v>151.16</v>
      </c>
      <c r="I925" s="154">
        <f t="shared" si="29"/>
        <v>-4.3686371997263551E-2</v>
      </c>
      <c r="J925" s="134">
        <v>-2.2693476433697457E-2</v>
      </c>
    </row>
    <row r="926" spans="2:10" ht="14.4">
      <c r="B926" s="132">
        <v>44131</v>
      </c>
      <c r="C926" s="153">
        <v>155.24</v>
      </c>
      <c r="D926" s="154">
        <f t="shared" si="28"/>
        <v>-3.5375600006850513E-2</v>
      </c>
      <c r="E926" s="134">
        <v>4.7927636019981179E-2</v>
      </c>
      <c r="G926" s="132">
        <v>44131</v>
      </c>
      <c r="H926" s="153">
        <v>157.91</v>
      </c>
      <c r="I926" s="154">
        <f t="shared" si="29"/>
        <v>-3.2951192051454768E-2</v>
      </c>
      <c r="J926" s="134">
        <v>4.4654670547763953E-2</v>
      </c>
    </row>
    <row r="927" spans="2:10" ht="14.4">
      <c r="B927" s="132">
        <v>44130</v>
      </c>
      <c r="C927" s="153">
        <v>160.83000000000001</v>
      </c>
      <c r="D927" s="154">
        <f t="shared" si="28"/>
        <v>-3.9799274369002068E-2</v>
      </c>
      <c r="E927" s="134">
        <v>3.6008760628704062E-2</v>
      </c>
      <c r="G927" s="132">
        <v>44130</v>
      </c>
      <c r="H927" s="153">
        <v>163.19999999999999</v>
      </c>
      <c r="I927" s="154">
        <f t="shared" si="29"/>
        <v>-3.2493289297703218E-2</v>
      </c>
      <c r="J927" s="134">
        <v>3.3500094990817519E-2</v>
      </c>
    </row>
    <row r="928" spans="2:10" ht="14.4">
      <c r="B928" s="132">
        <v>44127</v>
      </c>
      <c r="C928" s="153">
        <v>167.36</v>
      </c>
      <c r="D928" s="154">
        <f t="shared" si="28"/>
        <v>-1.0165649472316888E-2</v>
      </c>
      <c r="E928" s="134">
        <v>4.0601877759124605E-2</v>
      </c>
      <c r="G928" s="132">
        <v>44127</v>
      </c>
      <c r="H928" s="153">
        <v>168.59</v>
      </c>
      <c r="I928" s="154">
        <f t="shared" si="29"/>
        <v>-6.3267025518788681E-3</v>
      </c>
      <c r="J928" s="134">
        <v>3.3026960784313886E-2</v>
      </c>
    </row>
    <row r="929" spans="2:10" ht="14.4">
      <c r="B929" s="132">
        <v>44126</v>
      </c>
      <c r="C929" s="153">
        <v>169.07</v>
      </c>
      <c r="D929" s="154">
        <f t="shared" si="28"/>
        <v>3.1300425635206283E-2</v>
      </c>
      <c r="E929" s="134">
        <v>1.0217495219885242E-2</v>
      </c>
      <c r="G929" s="132">
        <v>44126</v>
      </c>
      <c r="H929" s="153">
        <v>169.66</v>
      </c>
      <c r="I929" s="154">
        <f t="shared" si="29"/>
        <v>1.3410276324213578E-2</v>
      </c>
      <c r="J929" s="134">
        <v>6.3467584079719419E-3</v>
      </c>
    </row>
    <row r="930" spans="2:10" ht="14.4">
      <c r="B930" s="132">
        <v>44125</v>
      </c>
      <c r="C930" s="153">
        <v>163.86</v>
      </c>
      <c r="D930" s="154">
        <f t="shared" si="28"/>
        <v>-2.0417501774695593E-2</v>
      </c>
      <c r="E930" s="134">
        <v>-3.0815638492931785E-2</v>
      </c>
      <c r="G930" s="132">
        <v>44125</v>
      </c>
      <c r="H930" s="153">
        <v>167.4</v>
      </c>
      <c r="I930" s="154">
        <f t="shared" si="29"/>
        <v>-9.453383519357374E-3</v>
      </c>
      <c r="J930" s="134">
        <v>-1.3320759165389551E-2</v>
      </c>
    </row>
    <row r="931" spans="2:10" ht="14.4">
      <c r="B931" s="132">
        <v>44124</v>
      </c>
      <c r="C931" s="153">
        <v>167.24</v>
      </c>
      <c r="D931" s="154">
        <f t="shared" si="28"/>
        <v>7.7762827307303168E-4</v>
      </c>
      <c r="E931" s="134">
        <v>2.0627364823629923E-2</v>
      </c>
      <c r="G931" s="132">
        <v>44124</v>
      </c>
      <c r="H931" s="153">
        <v>168.99</v>
      </c>
      <c r="I931" s="154">
        <f t="shared" si="29"/>
        <v>8.6771018692914596E-3</v>
      </c>
      <c r="J931" s="134">
        <v>9.4982078853047547E-3</v>
      </c>
    </row>
    <row r="932" spans="2:10" ht="14.4">
      <c r="B932" s="132">
        <v>44123</v>
      </c>
      <c r="C932" s="153">
        <v>167.11</v>
      </c>
      <c r="D932" s="154">
        <f t="shared" si="28"/>
        <v>-1.4351494420442889E-3</v>
      </c>
      <c r="E932" s="134">
        <v>-7.7732599856494833E-4</v>
      </c>
      <c r="G932" s="132">
        <v>44123</v>
      </c>
      <c r="H932" s="153">
        <v>167.53</v>
      </c>
      <c r="I932" s="154">
        <f t="shared" si="29"/>
        <v>-7.2558900471981734E-3</v>
      </c>
      <c r="J932" s="134">
        <v>-8.6395644712705666E-3</v>
      </c>
    </row>
    <row r="933" spans="2:10" ht="14.4">
      <c r="B933" s="132">
        <v>44120</v>
      </c>
      <c r="C933" s="153">
        <v>167.35</v>
      </c>
      <c r="D933" s="154">
        <f t="shared" si="28"/>
        <v>1.8758654946657329E-2</v>
      </c>
      <c r="E933" s="134">
        <v>1.4361797618334116E-3</v>
      </c>
      <c r="G933" s="132">
        <v>44120</v>
      </c>
      <c r="H933" s="153">
        <v>168.75</v>
      </c>
      <c r="I933" s="154">
        <f t="shared" si="29"/>
        <v>2.223046098964282E-2</v>
      </c>
      <c r="J933" s="134">
        <v>7.2822778009908884E-3</v>
      </c>
    </row>
    <row r="934" spans="2:10" ht="14.4">
      <c r="B934" s="132">
        <v>44119</v>
      </c>
      <c r="C934" s="153">
        <v>164.24</v>
      </c>
      <c r="D934" s="154">
        <f t="shared" si="28"/>
        <v>6.1072621730731934E-3</v>
      </c>
      <c r="E934" s="134">
        <v>-1.8583806393785429E-2</v>
      </c>
      <c r="G934" s="132">
        <v>44119</v>
      </c>
      <c r="H934" s="153">
        <v>165.04</v>
      </c>
      <c r="I934" s="154">
        <f t="shared" si="29"/>
        <v>8.7023217680110895E-3</v>
      </c>
      <c r="J934" s="134">
        <v>-2.1985185185185219E-2</v>
      </c>
    </row>
    <row r="935" spans="2:10" ht="14.4">
      <c r="B935" s="132">
        <v>44118</v>
      </c>
      <c r="C935" s="153">
        <v>163.24</v>
      </c>
      <c r="D935" s="154">
        <f t="shared" si="28"/>
        <v>6.7613509780439247E-3</v>
      </c>
      <c r="E935" s="134">
        <v>-6.0886507549926527E-3</v>
      </c>
      <c r="G935" s="132">
        <v>44118</v>
      </c>
      <c r="H935" s="153">
        <v>163.61000000000001</v>
      </c>
      <c r="I935" s="154">
        <f t="shared" si="29"/>
        <v>9.1487452348773899E-3</v>
      </c>
      <c r="J935" s="134">
        <v>-8.6645661657778206E-3</v>
      </c>
    </row>
    <row r="936" spans="2:10" ht="14.4">
      <c r="B936" s="132">
        <v>44117</v>
      </c>
      <c r="C936" s="153">
        <v>162.13999999999999</v>
      </c>
      <c r="D936" s="154">
        <f t="shared" si="28"/>
        <v>-3.1627268097774539E-2</v>
      </c>
      <c r="E936" s="134">
        <v>-6.738544474393704E-3</v>
      </c>
      <c r="G936" s="132">
        <v>44117</v>
      </c>
      <c r="H936" s="153">
        <v>162.12</v>
      </c>
      <c r="I936" s="154">
        <f t="shared" si="29"/>
        <v>-3.017894077523316E-3</v>
      </c>
      <c r="J936" s="134">
        <v>-9.1070227981174812E-3</v>
      </c>
    </row>
    <row r="937" spans="2:10" ht="14.4">
      <c r="B937" s="132">
        <v>44116</v>
      </c>
      <c r="C937" s="153">
        <v>167.35</v>
      </c>
      <c r="D937" s="154">
        <f t="shared" si="28"/>
        <v>1.195171508533029E-4</v>
      </c>
      <c r="E937" s="134">
        <v>3.2132724805723489E-2</v>
      </c>
      <c r="G937" s="132">
        <v>44116</v>
      </c>
      <c r="H937" s="153">
        <v>162.61000000000001</v>
      </c>
      <c r="I937" s="154">
        <f t="shared" si="29"/>
        <v>2.282792332559792E-2</v>
      </c>
      <c r="J937" s="134">
        <v>3.022452504317874E-3</v>
      </c>
    </row>
    <row r="938" spans="2:10" ht="14.4">
      <c r="B938" s="132">
        <v>44113</v>
      </c>
      <c r="C938" s="153">
        <v>167.33</v>
      </c>
      <c r="D938" s="154">
        <f t="shared" si="28"/>
        <v>-3.9960688967766453E-3</v>
      </c>
      <c r="E938" s="134">
        <v>-1.1951000896315289E-4</v>
      </c>
      <c r="G938" s="132">
        <v>44113</v>
      </c>
      <c r="H938" s="153">
        <v>158.94</v>
      </c>
      <c r="I938" s="154">
        <f t="shared" si="29"/>
        <v>1.4448920572940963E-2</v>
      </c>
      <c r="J938" s="134">
        <v>-2.2569337679109625E-2</v>
      </c>
    </row>
    <row r="939" spans="2:10" ht="14.4">
      <c r="B939" s="132">
        <v>44112</v>
      </c>
      <c r="C939" s="153">
        <v>168</v>
      </c>
      <c r="D939" s="154">
        <f t="shared" si="28"/>
        <v>2.0384939664265057E-2</v>
      </c>
      <c r="E939" s="134">
        <v>4.0040638259726258E-3</v>
      </c>
      <c r="G939" s="132">
        <v>44112</v>
      </c>
      <c r="H939" s="153">
        <v>156.66</v>
      </c>
      <c r="I939" s="154">
        <f t="shared" si="29"/>
        <v>1.2137708014424082E-2</v>
      </c>
      <c r="J939" s="134">
        <v>-1.4345035862589617E-2</v>
      </c>
    </row>
    <row r="940" spans="2:10" ht="14.4">
      <c r="B940" s="132">
        <v>44111</v>
      </c>
      <c r="C940" s="153">
        <v>164.61</v>
      </c>
      <c r="D940" s="154">
        <f t="shared" si="28"/>
        <v>3.1284365256010367E-2</v>
      </c>
      <c r="E940" s="134">
        <v>-2.0178571428571379E-2</v>
      </c>
      <c r="G940" s="132">
        <v>44111</v>
      </c>
      <c r="H940" s="153">
        <v>154.77000000000001</v>
      </c>
      <c r="I940" s="154">
        <f t="shared" si="29"/>
        <v>2.1156518776597393E-2</v>
      </c>
      <c r="J940" s="134">
        <v>-1.2064343163538771E-2</v>
      </c>
    </row>
    <row r="941" spans="2:10" ht="14.4">
      <c r="B941" s="132">
        <v>44110</v>
      </c>
      <c r="C941" s="153">
        <v>159.54</v>
      </c>
      <c r="D941" s="154">
        <f t="shared" si="28"/>
        <v>-7.053778922465824E-2</v>
      </c>
      <c r="E941" s="134">
        <v>-3.0800072899580977E-2</v>
      </c>
      <c r="G941" s="132">
        <v>44110</v>
      </c>
      <c r="H941" s="153">
        <v>151.53</v>
      </c>
      <c r="I941" s="154">
        <f t="shared" si="29"/>
        <v>-1.2851793177245826E-2</v>
      </c>
      <c r="J941" s="134">
        <v>-2.0934289591006072E-2</v>
      </c>
    </row>
    <row r="942" spans="2:10" ht="14.4">
      <c r="B942" s="132">
        <v>44109</v>
      </c>
      <c r="C942" s="153">
        <v>171.2</v>
      </c>
      <c r="D942" s="154">
        <f t="shared" si="28"/>
        <v>1.8392407170896536E-2</v>
      </c>
      <c r="E942" s="134">
        <v>7.3085119719192626E-2</v>
      </c>
      <c r="G942" s="132">
        <v>44109</v>
      </c>
      <c r="H942" s="153">
        <v>153.49</v>
      </c>
      <c r="I942" s="154">
        <f t="shared" si="29"/>
        <v>2.3400204250400684E-2</v>
      </c>
      <c r="J942" s="134">
        <v>1.2934732396225224E-2</v>
      </c>
    </row>
    <row r="943" spans="2:10" ht="14.4">
      <c r="B943" s="132">
        <v>44106</v>
      </c>
      <c r="C943" s="153">
        <v>168.08</v>
      </c>
      <c r="D943" s="154">
        <f t="shared" si="28"/>
        <v>1.3097578820635101E-3</v>
      </c>
      <c r="E943" s="134">
        <v>-1.8224299065420446E-2</v>
      </c>
      <c r="G943" s="132">
        <v>44106</v>
      </c>
      <c r="H943" s="153">
        <v>149.94</v>
      </c>
      <c r="I943" s="154">
        <f t="shared" si="29"/>
        <v>2.1777364923363251E-2</v>
      </c>
      <c r="J943" s="134">
        <v>-2.3128542576063671E-2</v>
      </c>
    </row>
    <row r="944" spans="2:10" ht="14.4">
      <c r="B944" s="132">
        <v>44105</v>
      </c>
      <c r="C944" s="153">
        <v>167.86</v>
      </c>
      <c r="D944" s="154">
        <f t="shared" si="28"/>
        <v>1.5610307381643297E-2</v>
      </c>
      <c r="E944" s="134">
        <v>-1.3089005235602524E-3</v>
      </c>
      <c r="G944" s="132">
        <v>44105</v>
      </c>
      <c r="H944" s="153">
        <v>146.71</v>
      </c>
      <c r="I944" s="154">
        <f t="shared" si="29"/>
        <v>-1.6494661809204888E-2</v>
      </c>
      <c r="J944" s="134">
        <v>-2.1541950113378672E-2</v>
      </c>
    </row>
    <row r="945" spans="2:10" ht="14.4">
      <c r="B945" s="132">
        <v>44104</v>
      </c>
      <c r="C945" s="153">
        <v>165.26</v>
      </c>
      <c r="D945" s="154">
        <f t="shared" si="28"/>
        <v>1.0095567104391532E-2</v>
      </c>
      <c r="E945" s="134">
        <v>-1.5489098057905548E-2</v>
      </c>
      <c r="G945" s="132">
        <v>44104</v>
      </c>
      <c r="H945" s="153">
        <v>149.15</v>
      </c>
      <c r="I945" s="154">
        <f t="shared" si="29"/>
        <v>1.1734690901570824E-2</v>
      </c>
      <c r="J945" s="134">
        <v>1.6631449798923059E-2</v>
      </c>
    </row>
    <row r="946" spans="2:10" ht="14.4">
      <c r="B946" s="132">
        <v>44103</v>
      </c>
      <c r="C946" s="153">
        <v>163.6</v>
      </c>
      <c r="D946" s="154">
        <f t="shared" si="28"/>
        <v>-1.5045175808877218E-2</v>
      </c>
      <c r="E946" s="134">
        <v>-1.0044777925692805E-2</v>
      </c>
      <c r="G946" s="132">
        <v>44103</v>
      </c>
      <c r="H946" s="153">
        <v>147.41</v>
      </c>
      <c r="I946" s="154">
        <f t="shared" si="29"/>
        <v>-1.8299506953552646E-3</v>
      </c>
      <c r="J946" s="134">
        <v>-1.1666107945021875E-2</v>
      </c>
    </row>
    <row r="947" spans="2:10" ht="14.4">
      <c r="B947" s="132">
        <v>44102</v>
      </c>
      <c r="C947" s="153">
        <v>166.08</v>
      </c>
      <c r="D947" s="154">
        <f t="shared" si="28"/>
        <v>6.2421303524433008E-2</v>
      </c>
      <c r="E947" s="134">
        <v>1.5158924205379121E-2</v>
      </c>
      <c r="G947" s="132">
        <v>44102</v>
      </c>
      <c r="H947" s="153">
        <v>147.68</v>
      </c>
      <c r="I947" s="154">
        <f t="shared" si="29"/>
        <v>1.2057777478611078E-2</v>
      </c>
      <c r="J947" s="134">
        <v>1.8316260769284387E-3</v>
      </c>
    </row>
    <row r="948" spans="2:10" ht="14.4">
      <c r="B948" s="132">
        <v>44099</v>
      </c>
      <c r="C948" s="153">
        <v>156.03</v>
      </c>
      <c r="D948" s="154">
        <f t="shared" si="28"/>
        <v>6.6099267619340707E-2</v>
      </c>
      <c r="E948" s="134">
        <v>-6.0513005780346907E-2</v>
      </c>
      <c r="G948" s="132">
        <v>44099</v>
      </c>
      <c r="H948" s="153">
        <v>145.91</v>
      </c>
      <c r="I948" s="154">
        <f t="shared" si="29"/>
        <v>5.2911994259401693E-3</v>
      </c>
      <c r="J948" s="134">
        <v>-1.1985373781148501E-2</v>
      </c>
    </row>
    <row r="949" spans="2:10" ht="14.4">
      <c r="B949" s="132">
        <v>44098</v>
      </c>
      <c r="C949" s="153">
        <v>146.05000000000001</v>
      </c>
      <c r="D949" s="154">
        <f t="shared" si="28"/>
        <v>-3.4522151030280689E-2</v>
      </c>
      <c r="E949" s="134">
        <v>-6.3962058578478476E-2</v>
      </c>
      <c r="G949" s="132">
        <v>44098</v>
      </c>
      <c r="H949" s="153">
        <v>145.13999999999999</v>
      </c>
      <c r="I949" s="154">
        <f t="shared" si="29"/>
        <v>5.2500811389758388E-3</v>
      </c>
      <c r="J949" s="134">
        <v>-5.277225687067455E-3</v>
      </c>
    </row>
    <row r="950" spans="2:10" ht="14.4">
      <c r="B950" s="132">
        <v>44097</v>
      </c>
      <c r="C950" s="153">
        <v>151.18</v>
      </c>
      <c r="D950" s="154">
        <f t="shared" si="28"/>
        <v>-3.649992805227683E-2</v>
      </c>
      <c r="E950" s="134">
        <v>3.5124957206436047E-2</v>
      </c>
      <c r="G950" s="132">
        <v>44097</v>
      </c>
      <c r="H950" s="153">
        <v>144.38</v>
      </c>
      <c r="I950" s="154">
        <f t="shared" si="29"/>
        <v>-1.9003761968466901E-2</v>
      </c>
      <c r="J950" s="134">
        <v>-5.2363235496760696E-3</v>
      </c>
    </row>
    <row r="951" spans="2:10" ht="14.4">
      <c r="B951" s="132">
        <v>44096</v>
      </c>
      <c r="C951" s="153">
        <v>156.80000000000001</v>
      </c>
      <c r="D951" s="154">
        <f t="shared" si="28"/>
        <v>2.8740240124573539E-3</v>
      </c>
      <c r="E951" s="134">
        <v>3.7174229395422698E-2</v>
      </c>
      <c r="G951" s="132">
        <v>44096</v>
      </c>
      <c r="H951" s="153">
        <v>147.15</v>
      </c>
      <c r="I951" s="154">
        <f t="shared" si="29"/>
        <v>1.2445456041402729E-2</v>
      </c>
      <c r="J951" s="134">
        <v>1.9185482753844019E-2</v>
      </c>
    </row>
    <row r="952" spans="2:10" ht="14.4">
      <c r="B952" s="132">
        <v>44095</v>
      </c>
      <c r="C952" s="153">
        <v>156.35</v>
      </c>
      <c r="D952" s="154">
        <f t="shared" si="28"/>
        <v>-3.0176468445199535E-2</v>
      </c>
      <c r="E952" s="134">
        <v>-2.8698979591837981E-3</v>
      </c>
      <c r="G952" s="132">
        <v>44095</v>
      </c>
      <c r="H952" s="153">
        <v>145.33000000000001</v>
      </c>
      <c r="I952" s="154">
        <f t="shared" si="29"/>
        <v>-4.7436005663690058E-2</v>
      </c>
      <c r="J952" s="134">
        <v>-1.2368331634386664E-2</v>
      </c>
    </row>
    <row r="953" spans="2:10" ht="14.4">
      <c r="B953" s="132">
        <v>44092</v>
      </c>
      <c r="C953" s="153">
        <v>161.13999999999999</v>
      </c>
      <c r="D953" s="154">
        <f t="shared" si="28"/>
        <v>-3.8888887356391143E-2</v>
      </c>
      <c r="E953" s="134">
        <v>3.063639270866636E-2</v>
      </c>
      <c r="G953" s="132">
        <v>44092</v>
      </c>
      <c r="H953" s="153">
        <v>152.38999999999999</v>
      </c>
      <c r="I953" s="154">
        <f t="shared" si="29"/>
        <v>-9.6650657675174667E-3</v>
      </c>
      <c r="J953" s="134">
        <v>4.8579095850822096E-2</v>
      </c>
    </row>
    <row r="954" spans="2:10" ht="14.4">
      <c r="B954" s="132">
        <v>44091</v>
      </c>
      <c r="C954" s="153">
        <v>167.53</v>
      </c>
      <c r="D954" s="154">
        <f t="shared" si="28"/>
        <v>4.1792292915521304E-4</v>
      </c>
      <c r="E954" s="134">
        <v>3.9654958421248665E-2</v>
      </c>
      <c r="G954" s="132">
        <v>44091</v>
      </c>
      <c r="H954" s="153">
        <v>153.87</v>
      </c>
      <c r="I954" s="154">
        <f t="shared" si="29"/>
        <v>1.8100041643617937E-2</v>
      </c>
      <c r="J954" s="134">
        <v>9.7119233545508443E-3</v>
      </c>
    </row>
    <row r="955" spans="2:10" ht="14.4">
      <c r="B955" s="132">
        <v>44090</v>
      </c>
      <c r="C955" s="153">
        <v>167.46</v>
      </c>
      <c r="D955" s="154">
        <f t="shared" si="28"/>
        <v>2.399269038896459E-2</v>
      </c>
      <c r="E955" s="134">
        <v>-4.1783561153219129E-4</v>
      </c>
      <c r="G955" s="132">
        <v>44090</v>
      </c>
      <c r="H955" s="153">
        <v>151.11000000000001</v>
      </c>
      <c r="I955" s="154">
        <f t="shared" si="29"/>
        <v>1.6749916142010261E-2</v>
      </c>
      <c r="J955" s="134">
        <v>-1.7937219730941645E-2</v>
      </c>
    </row>
    <row r="956" spans="2:10" ht="14.4">
      <c r="B956" s="132">
        <v>44089</v>
      </c>
      <c r="C956" s="153">
        <v>163.49</v>
      </c>
      <c r="D956" s="154">
        <f t="shared" si="28"/>
        <v>-1.1312613040480587E-2</v>
      </c>
      <c r="E956" s="134">
        <v>-2.3707153947211235E-2</v>
      </c>
      <c r="G956" s="132">
        <v>44089</v>
      </c>
      <c r="H956" s="153">
        <v>148.6</v>
      </c>
      <c r="I956" s="154">
        <f t="shared" si="29"/>
        <v>-3.250757920145133E-2</v>
      </c>
      <c r="J956" s="134">
        <v>-1.6610416253060811E-2</v>
      </c>
    </row>
    <row r="957" spans="2:10" ht="14.4">
      <c r="B957" s="132">
        <v>44088</v>
      </c>
      <c r="C957" s="153">
        <v>165.35</v>
      </c>
      <c r="D957" s="154">
        <f t="shared" si="28"/>
        <v>3.145415640801328E-2</v>
      </c>
      <c r="E957" s="134">
        <v>1.1376842620343552E-2</v>
      </c>
      <c r="G957" s="132">
        <v>44088</v>
      </c>
      <c r="H957" s="153">
        <v>153.51</v>
      </c>
      <c r="I957" s="154">
        <f t="shared" si="29"/>
        <v>-2.082385082549779E-3</v>
      </c>
      <c r="J957" s="134">
        <v>3.304172274562589E-2</v>
      </c>
    </row>
    <row r="958" spans="2:10" ht="14.4">
      <c r="B958" s="132">
        <v>44085</v>
      </c>
      <c r="C958" s="153">
        <v>160.22999999999999</v>
      </c>
      <c r="D958" s="154">
        <f t="shared" si="28"/>
        <v>1.5979202602293168E-2</v>
      </c>
      <c r="E958" s="134">
        <v>-3.0964620501965578E-2</v>
      </c>
      <c r="G958" s="132">
        <v>44085</v>
      </c>
      <c r="H958" s="153">
        <v>153.83000000000001</v>
      </c>
      <c r="I958" s="154">
        <f t="shared" si="29"/>
        <v>2.6146571631494999E-2</v>
      </c>
      <c r="J958" s="134">
        <v>2.0845547521335384E-3</v>
      </c>
    </row>
    <row r="959" spans="2:10" ht="14.4">
      <c r="B959" s="132">
        <v>44084</v>
      </c>
      <c r="C959" s="153">
        <v>157.69</v>
      </c>
      <c r="D959" s="154">
        <f t="shared" si="28"/>
        <v>-1.9405890482319339E-2</v>
      </c>
      <c r="E959" s="134">
        <v>-1.5852212444610769E-2</v>
      </c>
      <c r="G959" s="132">
        <v>44084</v>
      </c>
      <c r="H959" s="153">
        <v>149.86000000000001</v>
      </c>
      <c r="I959" s="154">
        <f t="shared" si="29"/>
        <v>-1.8708197259255488E-2</v>
      </c>
      <c r="J959" s="134">
        <v>-2.5807709809529955E-2</v>
      </c>
    </row>
    <row r="960" spans="2:10" ht="14.4">
      <c r="B960" s="132">
        <v>44083</v>
      </c>
      <c r="C960" s="153">
        <v>160.78</v>
      </c>
      <c r="D960" s="154">
        <f t="shared" si="28"/>
        <v>-1.8641650834386883E-3</v>
      </c>
      <c r="E960" s="134">
        <v>1.9595408713298346E-2</v>
      </c>
      <c r="G960" s="132">
        <v>44083</v>
      </c>
      <c r="H960" s="153">
        <v>152.69</v>
      </c>
      <c r="I960" s="154">
        <f t="shared" si="29"/>
        <v>2.7690092886540923E-2</v>
      </c>
      <c r="J960" s="134">
        <v>1.888429200587205E-2</v>
      </c>
    </row>
    <row r="961" spans="2:10" ht="14.4">
      <c r="B961" s="132">
        <v>44082</v>
      </c>
      <c r="C961" s="153">
        <v>161.08000000000001</v>
      </c>
      <c r="D961" s="154">
        <f t="shared" si="28"/>
        <v>-6.0054775440360211E-2</v>
      </c>
      <c r="E961" s="134">
        <v>1.8659037193682337E-3</v>
      </c>
      <c r="G961" s="132">
        <v>44082</v>
      </c>
      <c r="H961" s="153">
        <v>148.52000000000001</v>
      </c>
      <c r="I961" s="154">
        <f t="shared" si="29"/>
        <v>2.2918783203684746E-3</v>
      </c>
      <c r="J961" s="134">
        <v>-2.7310236426746903E-2</v>
      </c>
    </row>
    <row r="962" spans="2:10" ht="14.4">
      <c r="B962" s="132">
        <v>44078</v>
      </c>
      <c r="C962" s="153">
        <v>171.05</v>
      </c>
      <c r="D962" s="154">
        <f t="shared" si="28"/>
        <v>1.3419070175220713E-2</v>
      </c>
      <c r="E962" s="134">
        <v>6.1894710702756317E-2</v>
      </c>
      <c r="G962" s="132">
        <v>44078</v>
      </c>
      <c r="H962" s="153">
        <v>148.18</v>
      </c>
      <c r="I962" s="154">
        <f t="shared" si="29"/>
        <v>9.6291515014297075E-3</v>
      </c>
      <c r="J962" s="134">
        <v>-2.2892539725289929E-3</v>
      </c>
    </row>
    <row r="963" spans="2:10" ht="14.4">
      <c r="B963" s="132">
        <v>44077</v>
      </c>
      <c r="C963" s="153">
        <v>168.77</v>
      </c>
      <c r="D963" s="154">
        <f t="shared" si="28"/>
        <v>-3.4991198951005158E-2</v>
      </c>
      <c r="E963" s="134">
        <v>-1.3329435837474479E-2</v>
      </c>
      <c r="G963" s="132">
        <v>44077</v>
      </c>
      <c r="H963" s="153">
        <v>146.76</v>
      </c>
      <c r="I963" s="154">
        <f t="shared" si="29"/>
        <v>-1.6958147158067129E-2</v>
      </c>
      <c r="J963" s="134">
        <v>-9.582939667971524E-3</v>
      </c>
    </row>
    <row r="964" spans="2:10" ht="14.4">
      <c r="B964" s="132">
        <v>44076</v>
      </c>
      <c r="C964" s="153">
        <v>174.78</v>
      </c>
      <c r="D964" s="154">
        <f t="shared" si="28"/>
        <v>1.545233698190451E-2</v>
      </c>
      <c r="E964" s="134">
        <v>3.5610594299934739E-2</v>
      </c>
      <c r="G964" s="132">
        <v>44076</v>
      </c>
      <c r="H964" s="153">
        <v>149.27000000000001</v>
      </c>
      <c r="I964" s="154">
        <f t="shared" si="29"/>
        <v>2.1807717811398265E-2</v>
      </c>
      <c r="J964" s="134">
        <v>1.7102752793676901E-2</v>
      </c>
    </row>
    <row r="965" spans="2:10" ht="14.4">
      <c r="B965" s="132">
        <v>44075</v>
      </c>
      <c r="C965" s="153">
        <v>172.1</v>
      </c>
      <c r="D965" s="154">
        <f t="shared" ref="D965:D1028" si="30">LN(C965/C966)</f>
        <v>1.6282860075832596E-3</v>
      </c>
      <c r="E965" s="134">
        <v>-1.5333562192470618E-2</v>
      </c>
      <c r="G965" s="132">
        <v>44075</v>
      </c>
      <c r="H965" s="153">
        <v>146.05000000000001</v>
      </c>
      <c r="I965" s="154">
        <f t="shared" ref="I965:I1028" si="31">LN(H965/H966)</f>
        <v>2.5941252138181398E-2</v>
      </c>
      <c r="J965" s="134">
        <v>-2.1571648690292711E-2</v>
      </c>
    </row>
    <row r="966" spans="2:10" ht="14.4">
      <c r="B966" s="132">
        <v>44074</v>
      </c>
      <c r="C966" s="153">
        <v>171.82</v>
      </c>
      <c r="D966" s="154">
        <f t="shared" si="30"/>
        <v>-2.289956804116626E-2</v>
      </c>
      <c r="E966" s="134">
        <v>-1.626961069145838E-3</v>
      </c>
      <c r="G966" s="132">
        <v>44074</v>
      </c>
      <c r="H966" s="153">
        <v>142.31</v>
      </c>
      <c r="I966" s="154">
        <f t="shared" si="31"/>
        <v>-9.2327717481627616E-3</v>
      </c>
      <c r="J966" s="134">
        <v>-2.5607668606641654E-2</v>
      </c>
    </row>
    <row r="967" spans="2:10" ht="14.4">
      <c r="B967" s="132">
        <v>44071</v>
      </c>
      <c r="C967" s="153">
        <v>175.8</v>
      </c>
      <c r="D967" s="154">
        <f t="shared" si="30"/>
        <v>9.1429208326742444E-3</v>
      </c>
      <c r="E967" s="134">
        <v>2.3163776044698103E-2</v>
      </c>
      <c r="G967" s="132">
        <v>44071</v>
      </c>
      <c r="H967" s="153">
        <v>143.63</v>
      </c>
      <c r="I967" s="154">
        <f t="shared" si="31"/>
        <v>1.811847185554747E-3</v>
      </c>
      <c r="J967" s="134">
        <v>9.2755252617524597E-3</v>
      </c>
    </row>
    <row r="968" spans="2:10" ht="14.4">
      <c r="B968" s="132">
        <v>44070</v>
      </c>
      <c r="C968" s="153">
        <v>174.2</v>
      </c>
      <c r="D968" s="154">
        <f t="shared" si="30"/>
        <v>1.3291152029598723E-2</v>
      </c>
      <c r="E968" s="134">
        <v>-9.1012514220706331E-3</v>
      </c>
      <c r="G968" s="132">
        <v>44070</v>
      </c>
      <c r="H968" s="153">
        <v>143.37</v>
      </c>
      <c r="I968" s="154">
        <f t="shared" si="31"/>
        <v>1.0799543951660339E-2</v>
      </c>
      <c r="J968" s="134">
        <v>-1.8102067813130507E-3</v>
      </c>
    </row>
    <row r="969" spans="2:10" ht="14.4">
      <c r="B969" s="132">
        <v>44069</v>
      </c>
      <c r="C969" s="153">
        <v>171.9</v>
      </c>
      <c r="D969" s="154">
        <f t="shared" si="30"/>
        <v>-1.6329012962143317E-2</v>
      </c>
      <c r="E969" s="134">
        <v>-1.3203214695751919E-2</v>
      </c>
      <c r="G969" s="132">
        <v>44069</v>
      </c>
      <c r="H969" s="153">
        <v>141.83000000000001</v>
      </c>
      <c r="I969" s="154">
        <f t="shared" si="31"/>
        <v>4.8060026070179326E-3</v>
      </c>
      <c r="J969" s="134">
        <v>-1.0741438236730128E-2</v>
      </c>
    </row>
    <row r="970" spans="2:10" ht="14.4">
      <c r="B970" s="132">
        <v>44068</v>
      </c>
      <c r="C970" s="153">
        <v>174.73</v>
      </c>
      <c r="D970" s="154">
        <f t="shared" si="30"/>
        <v>-2.005732961282328E-2</v>
      </c>
      <c r="E970" s="134">
        <v>1.6463059918557121E-2</v>
      </c>
      <c r="G970" s="132">
        <v>44068</v>
      </c>
      <c r="H970" s="153">
        <v>141.15</v>
      </c>
      <c r="I970" s="154">
        <f t="shared" si="31"/>
        <v>-3.7478387750797377E-3</v>
      </c>
      <c r="J970" s="134">
        <v>-4.7944722555172126E-3</v>
      </c>
    </row>
    <row r="971" spans="2:10" ht="14.4">
      <c r="B971" s="132">
        <v>44067</v>
      </c>
      <c r="C971" s="153">
        <v>178.27</v>
      </c>
      <c r="D971" s="154">
        <f t="shared" si="30"/>
        <v>6.23159036986492E-2</v>
      </c>
      <c r="E971" s="134">
        <v>2.0259829451153344E-2</v>
      </c>
      <c r="G971" s="132">
        <v>44067</v>
      </c>
      <c r="H971" s="153">
        <v>141.68</v>
      </c>
      <c r="I971" s="154">
        <f t="shared" si="31"/>
        <v>2.3206210774934434E-2</v>
      </c>
      <c r="J971" s="134">
        <v>3.7548707049237517E-3</v>
      </c>
    </row>
    <row r="972" spans="2:10" ht="14.4">
      <c r="B972" s="132">
        <v>44064</v>
      </c>
      <c r="C972" s="153">
        <v>167.5</v>
      </c>
      <c r="D972" s="154">
        <f t="shared" si="30"/>
        <v>-1.2341440610735907E-2</v>
      </c>
      <c r="E972" s="134">
        <v>-6.0413978796208023E-2</v>
      </c>
      <c r="G972" s="132">
        <v>44064</v>
      </c>
      <c r="H972" s="153">
        <v>138.43</v>
      </c>
      <c r="I972" s="154">
        <f t="shared" si="31"/>
        <v>6.8863307180106626E-3</v>
      </c>
      <c r="J972" s="134">
        <v>-2.2939017504234882E-2</v>
      </c>
    </row>
    <row r="973" spans="2:10" ht="14.4">
      <c r="B973" s="132">
        <v>44063</v>
      </c>
      <c r="C973" s="153">
        <v>169.58</v>
      </c>
      <c r="D973" s="154">
        <f t="shared" si="30"/>
        <v>1.8297186748512033E-3</v>
      </c>
      <c r="E973" s="134">
        <v>1.2417910447761304E-2</v>
      </c>
      <c r="G973" s="132">
        <v>44063</v>
      </c>
      <c r="H973" s="153">
        <v>137.47999999999999</v>
      </c>
      <c r="I973" s="154">
        <f t="shared" si="31"/>
        <v>-3.9201502108228399E-3</v>
      </c>
      <c r="J973" s="134">
        <v>-6.8626742758074455E-3</v>
      </c>
    </row>
    <row r="974" spans="2:10" ht="14.4">
      <c r="B974" s="132">
        <v>44062</v>
      </c>
      <c r="C974" s="153">
        <v>169.27</v>
      </c>
      <c r="D974" s="154">
        <f t="shared" si="30"/>
        <v>-5.6553906254731929E-3</v>
      </c>
      <c r="E974" s="134">
        <v>-1.828045760113195E-3</v>
      </c>
      <c r="G974" s="132">
        <v>44062</v>
      </c>
      <c r="H974" s="153">
        <v>138.02000000000001</v>
      </c>
      <c r="I974" s="154">
        <f t="shared" si="31"/>
        <v>-2.5326544888372034E-3</v>
      </c>
      <c r="J974" s="134">
        <v>3.9278440500438716E-3</v>
      </c>
    </row>
    <row r="975" spans="2:10" ht="14.4">
      <c r="B975" s="132">
        <v>44061</v>
      </c>
      <c r="C975" s="153">
        <v>170.23</v>
      </c>
      <c r="D975" s="154">
        <f t="shared" si="30"/>
        <v>-1.0402150831820443E-2</v>
      </c>
      <c r="E975" s="134">
        <v>5.6714125361847501E-3</v>
      </c>
      <c r="G975" s="132">
        <v>44061</v>
      </c>
      <c r="H975" s="153">
        <v>138.37</v>
      </c>
      <c r="I975" s="154">
        <f t="shared" si="31"/>
        <v>-2.5262563509386555E-3</v>
      </c>
      <c r="J975" s="134">
        <v>2.5358643674828762E-3</v>
      </c>
    </row>
    <row r="976" spans="2:10" ht="14.4">
      <c r="B976" s="132">
        <v>44060</v>
      </c>
      <c r="C976" s="153">
        <v>172.01</v>
      </c>
      <c r="D976" s="154">
        <f t="shared" si="30"/>
        <v>-3.4680272868935269E-2</v>
      </c>
      <c r="E976" s="134">
        <v>1.0456441285319862E-2</v>
      </c>
      <c r="G976" s="132">
        <v>44060</v>
      </c>
      <c r="H976" s="153">
        <v>138.72</v>
      </c>
      <c r="I976" s="154">
        <f t="shared" si="31"/>
        <v>-8.8991544672556572E-3</v>
      </c>
      <c r="J976" s="134">
        <v>2.5294500252943664E-3</v>
      </c>
    </row>
    <row r="977" spans="2:10" ht="14.4">
      <c r="B977" s="132">
        <v>44057</v>
      </c>
      <c r="C977" s="153">
        <v>178.08</v>
      </c>
      <c r="D977" s="154">
        <f t="shared" si="30"/>
        <v>1.8990962176287856E-2</v>
      </c>
      <c r="E977" s="134">
        <v>3.5288646008953206E-2</v>
      </c>
      <c r="G977" s="132">
        <v>44057</v>
      </c>
      <c r="H977" s="153">
        <v>139.96</v>
      </c>
      <c r="I977" s="154">
        <f t="shared" si="31"/>
        <v>-5.0600542701171774E-3</v>
      </c>
      <c r="J977" s="134">
        <v>8.9388696655132716E-3</v>
      </c>
    </row>
    <row r="978" spans="2:10" ht="14.4">
      <c r="B978" s="132">
        <v>44056</v>
      </c>
      <c r="C978" s="153">
        <v>174.73</v>
      </c>
      <c r="D978" s="154">
        <f t="shared" si="30"/>
        <v>-4.0551787586857657E-3</v>
      </c>
      <c r="E978" s="134">
        <v>-1.8811769991015415E-2</v>
      </c>
      <c r="G978" s="132">
        <v>44056</v>
      </c>
      <c r="H978" s="153">
        <v>140.66999999999999</v>
      </c>
      <c r="I978" s="154">
        <f t="shared" si="31"/>
        <v>-1.341638539626496E-2</v>
      </c>
      <c r="J978" s="134">
        <v>5.0728779651327827E-3</v>
      </c>
    </row>
    <row r="979" spans="2:10" ht="14.4">
      <c r="B979" s="132">
        <v>44055</v>
      </c>
      <c r="C979" s="153">
        <v>175.44</v>
      </c>
      <c r="D979" s="154">
        <f t="shared" si="30"/>
        <v>-2.6381708325834259E-2</v>
      </c>
      <c r="E979" s="134">
        <v>4.0634121215590291E-3</v>
      </c>
      <c r="G979" s="132">
        <v>44055</v>
      </c>
      <c r="H979" s="153">
        <v>142.57</v>
      </c>
      <c r="I979" s="154">
        <f t="shared" si="31"/>
        <v>2.8060329892981274E-4</v>
      </c>
      <c r="J979" s="134">
        <v>1.3506788938650871E-2</v>
      </c>
    </row>
    <row r="980" spans="2:10" ht="14.4">
      <c r="B980" s="132">
        <v>44054</v>
      </c>
      <c r="C980" s="153">
        <v>180.13</v>
      </c>
      <c r="D980" s="154">
        <f t="shared" si="30"/>
        <v>4.0051230041738906E-3</v>
      </c>
      <c r="E980" s="134">
        <v>2.6732786137710907E-2</v>
      </c>
      <c r="G980" s="132">
        <v>44054</v>
      </c>
      <c r="H980" s="153">
        <v>142.53</v>
      </c>
      <c r="I980" s="154">
        <f t="shared" si="31"/>
        <v>3.5846111129919215E-3</v>
      </c>
      <c r="J980" s="134">
        <v>-2.8056393350628372E-4</v>
      </c>
    </row>
    <row r="981" spans="2:10" ht="14.4">
      <c r="B981" s="132">
        <v>44053</v>
      </c>
      <c r="C981" s="153">
        <v>179.41</v>
      </c>
      <c r="D981" s="154">
        <f t="shared" si="30"/>
        <v>5.3757612242080158E-2</v>
      </c>
      <c r="E981" s="134">
        <v>-3.9971131960251371E-3</v>
      </c>
      <c r="G981" s="132">
        <v>44053</v>
      </c>
      <c r="H981" s="153">
        <v>142.02000000000001</v>
      </c>
      <c r="I981" s="154">
        <f t="shared" si="31"/>
        <v>5.1285882560498222E-2</v>
      </c>
      <c r="J981" s="134">
        <v>-3.5781940644074028E-3</v>
      </c>
    </row>
    <row r="982" spans="2:10" ht="14.4">
      <c r="B982" s="132">
        <v>44050</v>
      </c>
      <c r="C982" s="153">
        <v>170.02</v>
      </c>
      <c r="D982" s="154">
        <f t="shared" si="30"/>
        <v>-1.2740514804417499E-2</v>
      </c>
      <c r="E982" s="134">
        <v>-5.2338219720193924E-2</v>
      </c>
      <c r="G982" s="132">
        <v>44050</v>
      </c>
      <c r="H982" s="153">
        <v>134.91999999999999</v>
      </c>
      <c r="I982" s="154">
        <f t="shared" si="31"/>
        <v>3.935989634476676E-3</v>
      </c>
      <c r="J982" s="134">
        <v>-4.9992958738206084E-2</v>
      </c>
    </row>
    <row r="983" spans="2:10" ht="14.4">
      <c r="B983" s="132">
        <v>44049</v>
      </c>
      <c r="C983" s="153">
        <v>172.2</v>
      </c>
      <c r="D983" s="154">
        <f t="shared" si="30"/>
        <v>-1.2006609255611044E-2</v>
      </c>
      <c r="E983" s="134">
        <v>1.2822020938712875E-2</v>
      </c>
      <c r="G983" s="132">
        <v>44049</v>
      </c>
      <c r="H983" s="153">
        <v>134.38999999999999</v>
      </c>
      <c r="I983" s="154">
        <f t="shared" si="31"/>
        <v>-4.3065109622179455E-3</v>
      </c>
      <c r="J983" s="134">
        <v>-3.9282537800178208E-3</v>
      </c>
    </row>
    <row r="984" spans="2:10" ht="14.4">
      <c r="B984" s="132">
        <v>44048</v>
      </c>
      <c r="C984" s="153">
        <v>174.28</v>
      </c>
      <c r="D984" s="154">
        <f t="shared" si="30"/>
        <v>5.4293574889791751E-2</v>
      </c>
      <c r="E984" s="134">
        <v>1.2078977932636459E-2</v>
      </c>
      <c r="G984" s="132">
        <v>44048</v>
      </c>
      <c r="H984" s="153">
        <v>134.97</v>
      </c>
      <c r="I984" s="154">
        <f t="shared" si="31"/>
        <v>2.5893600213320718E-2</v>
      </c>
      <c r="J984" s="134">
        <v>4.3157973063472355E-3</v>
      </c>
    </row>
    <row r="985" spans="2:10" ht="14.4">
      <c r="B985" s="132">
        <v>44047</v>
      </c>
      <c r="C985" s="153">
        <v>165.07</v>
      </c>
      <c r="D985" s="154">
        <f t="shared" si="30"/>
        <v>1.7108011808004225E-2</v>
      </c>
      <c r="E985" s="134">
        <v>-5.2845994950654118E-2</v>
      </c>
      <c r="G985" s="132">
        <v>44047</v>
      </c>
      <c r="H985" s="153">
        <v>131.52000000000001</v>
      </c>
      <c r="I985" s="154">
        <f t="shared" si="31"/>
        <v>-1.9749341778040204E-3</v>
      </c>
      <c r="J985" s="134">
        <v>-2.5561235830184437E-2</v>
      </c>
    </row>
    <row r="986" spans="2:10" ht="14.4">
      <c r="B986" s="132">
        <v>44046</v>
      </c>
      <c r="C986" s="153">
        <v>162.27000000000001</v>
      </c>
      <c r="D986" s="154">
        <f t="shared" si="30"/>
        <v>2.6666581524478448E-2</v>
      </c>
      <c r="E986" s="134">
        <v>-1.6962500757254362E-2</v>
      </c>
      <c r="G986" s="132">
        <v>44046</v>
      </c>
      <c r="H986" s="153">
        <v>131.78</v>
      </c>
      <c r="I986" s="154">
        <f t="shared" si="31"/>
        <v>-8.3125998193655862E-3</v>
      </c>
      <c r="J986" s="134">
        <v>1.9768856447688332E-3</v>
      </c>
    </row>
    <row r="987" spans="2:10" ht="14.4">
      <c r="B987" s="132">
        <v>44043</v>
      </c>
      <c r="C987" s="153">
        <v>158</v>
      </c>
      <c r="D987" s="154">
        <f t="shared" si="30"/>
        <v>-2.4692612590371411E-2</v>
      </c>
      <c r="E987" s="134">
        <v>-2.631416774511619E-2</v>
      </c>
      <c r="G987" s="132">
        <v>44043</v>
      </c>
      <c r="H987" s="153">
        <v>132.88</v>
      </c>
      <c r="I987" s="154">
        <f t="shared" si="31"/>
        <v>-2.8561713015950785E-2</v>
      </c>
      <c r="J987" s="134">
        <v>8.3472454090149917E-3</v>
      </c>
    </row>
    <row r="988" spans="2:10" ht="14.4">
      <c r="B988" s="132">
        <v>44042</v>
      </c>
      <c r="C988" s="153">
        <v>161.94999999999999</v>
      </c>
      <c r="D988" s="154">
        <f t="shared" si="30"/>
        <v>-2.4760381888646404E-2</v>
      </c>
      <c r="E988" s="134">
        <v>2.4999999999999911E-2</v>
      </c>
      <c r="G988" s="132">
        <v>44042</v>
      </c>
      <c r="H988" s="153">
        <v>136.72999999999999</v>
      </c>
      <c r="I988" s="154">
        <f t="shared" si="31"/>
        <v>-2.7412810791663477E-2</v>
      </c>
      <c r="J988" s="134">
        <v>2.8973509933774899E-2</v>
      </c>
    </row>
    <row r="989" spans="2:10" ht="14.4">
      <c r="B989" s="132">
        <v>44041</v>
      </c>
      <c r="C989" s="153">
        <v>166.01</v>
      </c>
      <c r="D989" s="154">
        <f t="shared" si="30"/>
        <v>-2.8679418467281111E-2</v>
      </c>
      <c r="E989" s="134">
        <v>2.5069465884532294E-2</v>
      </c>
      <c r="G989" s="132">
        <v>44041</v>
      </c>
      <c r="H989" s="153">
        <v>140.53</v>
      </c>
      <c r="I989" s="154">
        <f t="shared" si="31"/>
        <v>1.7949936277166713E-2</v>
      </c>
      <c r="J989" s="134">
        <v>2.779199882981076E-2</v>
      </c>
    </row>
    <row r="990" spans="2:10" ht="14.4">
      <c r="B990" s="132">
        <v>44040</v>
      </c>
      <c r="C990" s="153">
        <v>170.84</v>
      </c>
      <c r="D990" s="154">
        <f t="shared" si="30"/>
        <v>3.6944771533840948E-3</v>
      </c>
      <c r="E990" s="134">
        <v>2.9094632853442715E-2</v>
      </c>
      <c r="G990" s="132">
        <v>44040</v>
      </c>
      <c r="H990" s="153">
        <v>138.03</v>
      </c>
      <c r="I990" s="154">
        <f t="shared" si="31"/>
        <v>-1.3385346652852211E-2</v>
      </c>
      <c r="J990" s="134">
        <v>-1.7789795773144546E-2</v>
      </c>
    </row>
    <row r="991" spans="2:10" ht="14.4">
      <c r="B991" s="132">
        <v>44039</v>
      </c>
      <c r="C991" s="153">
        <v>170.21</v>
      </c>
      <c r="D991" s="154">
        <f t="shared" si="30"/>
        <v>-2.0642067925688835E-2</v>
      </c>
      <c r="E991" s="134">
        <v>-3.6876609693280438E-3</v>
      </c>
      <c r="G991" s="132">
        <v>44039</v>
      </c>
      <c r="H991" s="153">
        <v>139.88999999999999</v>
      </c>
      <c r="I991" s="154">
        <f t="shared" si="31"/>
        <v>1.6650833390470899E-2</v>
      </c>
      <c r="J991" s="134">
        <v>1.3475331449684713E-2</v>
      </c>
    </row>
    <row r="992" spans="2:10" ht="14.4">
      <c r="B992" s="132">
        <v>44036</v>
      </c>
      <c r="C992" s="153">
        <v>173.76</v>
      </c>
      <c r="D992" s="154">
        <f t="shared" si="30"/>
        <v>-1.5362513375708429E-2</v>
      </c>
      <c r="E992" s="134">
        <v>2.0856588919569763E-2</v>
      </c>
      <c r="G992" s="132">
        <v>44036</v>
      </c>
      <c r="H992" s="153">
        <v>137.58000000000001</v>
      </c>
      <c r="I992" s="154">
        <f t="shared" si="31"/>
        <v>7.1486189611784205E-3</v>
      </c>
      <c r="J992" s="134">
        <v>-1.6512974479948372E-2</v>
      </c>
    </row>
    <row r="993" spans="2:10" ht="14.4">
      <c r="B993" s="132">
        <v>44035</v>
      </c>
      <c r="C993" s="153">
        <v>176.45</v>
      </c>
      <c r="D993" s="154">
        <f t="shared" si="30"/>
        <v>-1.8751953016924536E-2</v>
      </c>
      <c r="E993" s="134">
        <v>1.5481123388581874E-2</v>
      </c>
      <c r="G993" s="132">
        <v>44035</v>
      </c>
      <c r="H993" s="153">
        <v>136.6</v>
      </c>
      <c r="I993" s="154">
        <f t="shared" si="31"/>
        <v>-2.7779826330694762E-3</v>
      </c>
      <c r="J993" s="134">
        <v>-7.1231283616806085E-3</v>
      </c>
    </row>
    <row r="994" spans="2:10" ht="14.4">
      <c r="B994" s="132">
        <v>44034</v>
      </c>
      <c r="C994" s="153">
        <v>179.79</v>
      </c>
      <c r="D994" s="154">
        <f t="shared" si="30"/>
        <v>6.472875677410444E-3</v>
      </c>
      <c r="E994" s="134">
        <v>1.8928875035420845E-2</v>
      </c>
      <c r="G994" s="132">
        <v>44034</v>
      </c>
      <c r="H994" s="153">
        <v>136.97999999999999</v>
      </c>
      <c r="I994" s="154">
        <f t="shared" si="31"/>
        <v>8.1363835335268118E-3</v>
      </c>
      <c r="J994" s="134">
        <v>2.7818448023426701E-3</v>
      </c>
    </row>
    <row r="995" spans="2:10" ht="14.4">
      <c r="B995" s="132">
        <v>44033</v>
      </c>
      <c r="C995" s="153">
        <v>178.63</v>
      </c>
      <c r="D995" s="154">
        <f t="shared" si="30"/>
        <v>2.3850443661953515E-2</v>
      </c>
      <c r="E995" s="134">
        <v>-6.4519717448133784E-3</v>
      </c>
      <c r="G995" s="132">
        <v>44033</v>
      </c>
      <c r="H995" s="153">
        <v>135.87</v>
      </c>
      <c r="I995" s="154">
        <f t="shared" si="31"/>
        <v>9.1682712450888767E-3</v>
      </c>
      <c r="J995" s="134">
        <v>-8.1033727551466095E-3</v>
      </c>
    </row>
    <row r="996" spans="2:10" ht="14.4">
      <c r="B996" s="132">
        <v>44032</v>
      </c>
      <c r="C996" s="153">
        <v>174.42</v>
      </c>
      <c r="D996" s="154">
        <f t="shared" si="30"/>
        <v>-7.0841246901318222E-3</v>
      </c>
      <c r="E996" s="134">
        <v>-2.3568269607568748E-2</v>
      </c>
      <c r="G996" s="132">
        <v>44032</v>
      </c>
      <c r="H996" s="153">
        <v>134.63</v>
      </c>
      <c r="I996" s="154">
        <f t="shared" si="31"/>
        <v>-1.67204573032598E-2</v>
      </c>
      <c r="J996" s="134">
        <v>-9.1263707956135143E-3</v>
      </c>
    </row>
    <row r="997" spans="2:10" ht="14.4">
      <c r="B997" s="132">
        <v>44029</v>
      </c>
      <c r="C997" s="153">
        <v>175.66</v>
      </c>
      <c r="D997" s="154">
        <f t="shared" si="30"/>
        <v>-1.7158113676411027E-2</v>
      </c>
      <c r="E997" s="134">
        <v>7.1092764591216273E-3</v>
      </c>
      <c r="G997" s="132">
        <v>44029</v>
      </c>
      <c r="H997" s="153">
        <v>136.9</v>
      </c>
      <c r="I997" s="154">
        <f t="shared" si="31"/>
        <v>-1.2052712519721741E-2</v>
      </c>
      <c r="J997" s="134">
        <v>1.686102651712118E-2</v>
      </c>
    </row>
    <row r="998" spans="2:10" ht="14.4">
      <c r="B998" s="132">
        <v>44028</v>
      </c>
      <c r="C998" s="153">
        <v>178.7</v>
      </c>
      <c r="D998" s="154">
        <f t="shared" si="30"/>
        <v>-5.0414340789536577E-2</v>
      </c>
      <c r="E998" s="134">
        <v>1.7306159626551354E-2</v>
      </c>
      <c r="G998" s="132">
        <v>44028</v>
      </c>
      <c r="H998" s="153">
        <v>138.56</v>
      </c>
      <c r="I998" s="154">
        <f t="shared" si="31"/>
        <v>1.4444607451568972E-3</v>
      </c>
      <c r="J998" s="134">
        <v>1.2125639152666068E-2</v>
      </c>
    </row>
    <row r="999" spans="2:10" ht="14.4">
      <c r="B999" s="132">
        <v>44027</v>
      </c>
      <c r="C999" s="153">
        <v>187.94</v>
      </c>
      <c r="D999" s="154">
        <f t="shared" si="30"/>
        <v>4.3388158981947388E-2</v>
      </c>
      <c r="E999" s="134">
        <v>5.1706771124790274E-2</v>
      </c>
      <c r="G999" s="132">
        <v>44027</v>
      </c>
      <c r="H999" s="153">
        <v>138.36000000000001</v>
      </c>
      <c r="I999" s="154">
        <f t="shared" si="31"/>
        <v>1.0754354485030098E-2</v>
      </c>
      <c r="J999" s="134">
        <v>-1.4434180138567232E-3</v>
      </c>
    </row>
    <row r="1000" spans="2:10" ht="14.4">
      <c r="B1000" s="132">
        <v>44026</v>
      </c>
      <c r="C1000" s="153">
        <v>179.96</v>
      </c>
      <c r="D1000" s="154">
        <f t="shared" si="30"/>
        <v>2.4241225261135559E-2</v>
      </c>
      <c r="E1000" s="134">
        <v>-4.2460359689262428E-2</v>
      </c>
      <c r="G1000" s="132">
        <v>44026</v>
      </c>
      <c r="H1000" s="153">
        <v>136.88</v>
      </c>
      <c r="I1000" s="154">
        <f t="shared" si="31"/>
        <v>4.7195148163990945E-2</v>
      </c>
      <c r="J1000" s="134">
        <v>-1.0696733159872962E-2</v>
      </c>
    </row>
    <row r="1001" spans="2:10" ht="14.4">
      <c r="B1001" s="132">
        <v>44025</v>
      </c>
      <c r="C1001" s="153">
        <v>175.65</v>
      </c>
      <c r="D1001" s="154">
        <f t="shared" si="30"/>
        <v>-1.5759031548227911E-2</v>
      </c>
      <c r="E1001" s="134">
        <v>-2.3949766614803303E-2</v>
      </c>
      <c r="G1001" s="132">
        <v>44025</v>
      </c>
      <c r="H1001" s="153">
        <v>130.57</v>
      </c>
      <c r="I1001" s="154">
        <f t="shared" si="31"/>
        <v>1.9801095551928917E-2</v>
      </c>
      <c r="J1001" s="134">
        <v>-4.609877264757456E-2</v>
      </c>
    </row>
    <row r="1002" spans="2:10" ht="14.4">
      <c r="B1002" s="132">
        <v>44022</v>
      </c>
      <c r="C1002" s="153">
        <v>178.44</v>
      </c>
      <c r="D1002" s="154">
        <f t="shared" si="30"/>
        <v>2.9343627007383528E-2</v>
      </c>
      <c r="E1002" s="134">
        <v>1.5883859948761625E-2</v>
      </c>
      <c r="G1002" s="132">
        <v>44022</v>
      </c>
      <c r="H1002" s="153">
        <v>128.01</v>
      </c>
      <c r="I1002" s="154">
        <f t="shared" si="31"/>
        <v>1.7971635262928373E-2</v>
      </c>
      <c r="J1002" s="134">
        <v>-1.9606341426054996E-2</v>
      </c>
    </row>
    <row r="1003" spans="2:10" ht="14.4">
      <c r="B1003" s="132">
        <v>44021</v>
      </c>
      <c r="C1003" s="153">
        <v>173.28</v>
      </c>
      <c r="D1003" s="154">
        <f t="shared" si="30"/>
        <v>-3.8492413345796353E-2</v>
      </c>
      <c r="E1003" s="134">
        <v>-2.8917283120376558E-2</v>
      </c>
      <c r="G1003" s="132">
        <v>44021</v>
      </c>
      <c r="H1003" s="153">
        <v>125.73</v>
      </c>
      <c r="I1003" s="154">
        <f t="shared" si="31"/>
        <v>-1.8908622916394901E-2</v>
      </c>
      <c r="J1003" s="134">
        <v>-1.7811108507147733E-2</v>
      </c>
    </row>
    <row r="1004" spans="2:10" ht="14.4">
      <c r="B1004" s="132">
        <v>44020</v>
      </c>
      <c r="C1004" s="153">
        <v>180.08</v>
      </c>
      <c r="D1004" s="154">
        <f t="shared" si="30"/>
        <v>6.6860066317426456E-3</v>
      </c>
      <c r="E1004" s="134">
        <v>3.9242843951985185E-2</v>
      </c>
      <c r="G1004" s="132">
        <v>44020</v>
      </c>
      <c r="H1004" s="153">
        <v>128.13</v>
      </c>
      <c r="I1004" s="154">
        <f t="shared" si="31"/>
        <v>7.2847226154629241E-3</v>
      </c>
      <c r="J1004" s="134">
        <v>1.9088523025530879E-2</v>
      </c>
    </row>
    <row r="1005" spans="2:10" ht="14.4">
      <c r="B1005" s="132">
        <v>44019</v>
      </c>
      <c r="C1005" s="153">
        <v>178.88</v>
      </c>
      <c r="D1005" s="154">
        <f t="shared" si="30"/>
        <v>-4.9247934834326823E-2</v>
      </c>
      <c r="E1005" s="134">
        <v>-6.6637050199912506E-3</v>
      </c>
      <c r="G1005" s="132">
        <v>44019</v>
      </c>
      <c r="H1005" s="153">
        <v>127.2</v>
      </c>
      <c r="I1005" s="154">
        <f t="shared" si="31"/>
        <v>-1.7379543548325035E-2</v>
      </c>
      <c r="J1005" s="134">
        <v>-7.2582533364551338E-3</v>
      </c>
    </row>
    <row r="1006" spans="2:10" ht="14.4">
      <c r="B1006" s="132">
        <v>44018</v>
      </c>
      <c r="C1006" s="153">
        <v>187.91</v>
      </c>
      <c r="D1006" s="154">
        <f t="shared" si="30"/>
        <v>3.8516368637998691E-2</v>
      </c>
      <c r="E1006" s="134">
        <v>5.0480769230769162E-2</v>
      </c>
      <c r="G1006" s="132">
        <v>44018</v>
      </c>
      <c r="H1006" s="153">
        <v>129.43</v>
      </c>
      <c r="I1006" s="154">
        <f t="shared" si="31"/>
        <v>1.3299826607765571E-2</v>
      </c>
      <c r="J1006" s="134">
        <v>1.7531446540880458E-2</v>
      </c>
    </row>
    <row r="1007" spans="2:10" ht="14.4">
      <c r="B1007" s="132">
        <v>44014</v>
      </c>
      <c r="C1007" s="153">
        <v>180.81</v>
      </c>
      <c r="D1007" s="154">
        <f t="shared" si="30"/>
        <v>2.7137058715963258E-3</v>
      </c>
      <c r="E1007" s="134">
        <v>-3.7784045553722501E-2</v>
      </c>
      <c r="G1007" s="132">
        <v>44014</v>
      </c>
      <c r="H1007" s="153">
        <v>127.72</v>
      </c>
      <c r="I1007" s="154">
        <f t="shared" si="31"/>
        <v>1.3082383761617154E-2</v>
      </c>
      <c r="J1007" s="134">
        <v>-1.3211774704473545E-2</v>
      </c>
    </row>
    <row r="1008" spans="2:10" ht="14.4">
      <c r="B1008" s="132">
        <v>44013</v>
      </c>
      <c r="C1008" s="153">
        <v>180.32</v>
      </c>
      <c r="D1008" s="154">
        <f t="shared" si="30"/>
        <v>-1.6391104554193306E-2</v>
      </c>
      <c r="E1008" s="134">
        <v>-2.7100271002710175E-3</v>
      </c>
      <c r="G1008" s="132">
        <v>44013</v>
      </c>
      <c r="H1008" s="153">
        <v>126.06</v>
      </c>
      <c r="I1008" s="154">
        <f t="shared" si="31"/>
        <v>-3.484324082610811E-3</v>
      </c>
      <c r="J1008" s="134">
        <v>-1.2997181334168495E-2</v>
      </c>
    </row>
    <row r="1009" spans="2:10" ht="14.4">
      <c r="B1009" s="132">
        <v>44012</v>
      </c>
      <c r="C1009" s="153">
        <v>183.3</v>
      </c>
      <c r="D1009" s="154">
        <f t="shared" si="30"/>
        <v>-5.9256593009354631E-2</v>
      </c>
      <c r="E1009" s="134">
        <v>1.6526175687666456E-2</v>
      </c>
      <c r="G1009" s="132">
        <v>44012</v>
      </c>
      <c r="H1009" s="153">
        <v>126.5</v>
      </c>
      <c r="I1009" s="154">
        <f t="shared" si="31"/>
        <v>9.9305682026007876E-3</v>
      </c>
      <c r="J1009" s="134">
        <v>3.4904013961605251E-3</v>
      </c>
    </row>
    <row r="1010" spans="2:10" ht="14.4">
      <c r="B1010" s="132">
        <v>44011</v>
      </c>
      <c r="C1010" s="153">
        <v>194.49</v>
      </c>
      <c r="D1010" s="154">
        <f t="shared" si="30"/>
        <v>0.13452348900537653</v>
      </c>
      <c r="E1010" s="134">
        <v>6.1047463175122774E-2</v>
      </c>
      <c r="G1010" s="132">
        <v>44011</v>
      </c>
      <c r="H1010" s="153">
        <v>125.25</v>
      </c>
      <c r="I1010" s="154">
        <f t="shared" si="31"/>
        <v>2.3099072570727144E-2</v>
      </c>
      <c r="J1010" s="134">
        <v>-9.8814229249012397E-3</v>
      </c>
    </row>
    <row r="1011" spans="2:10" ht="14.4">
      <c r="B1011" s="132">
        <v>44008</v>
      </c>
      <c r="C1011" s="153">
        <v>170.01</v>
      </c>
      <c r="D1011" s="154">
        <f t="shared" si="30"/>
        <v>-2.8242765578590935E-2</v>
      </c>
      <c r="E1011" s="134">
        <v>-0.12586765386395193</v>
      </c>
      <c r="G1011" s="132">
        <v>44008</v>
      </c>
      <c r="H1011" s="153">
        <v>122.39</v>
      </c>
      <c r="I1011" s="154">
        <f t="shared" si="31"/>
        <v>-1.8778374538408634E-2</v>
      </c>
      <c r="J1011" s="134">
        <v>-2.2834331337325375E-2</v>
      </c>
    </row>
    <row r="1012" spans="2:10" ht="14.4">
      <c r="B1012" s="132">
        <v>44007</v>
      </c>
      <c r="C1012" s="153">
        <v>174.88</v>
      </c>
      <c r="D1012" s="154">
        <f t="shared" si="30"/>
        <v>-1.0296760200330358E-2</v>
      </c>
      <c r="E1012" s="134">
        <v>2.8645373801541085E-2</v>
      </c>
      <c r="G1012" s="132">
        <v>44007</v>
      </c>
      <c r="H1012" s="153">
        <v>124.71</v>
      </c>
      <c r="I1012" s="154">
        <f t="shared" si="31"/>
        <v>2.1478314816306906E-2</v>
      </c>
      <c r="J1012" s="134">
        <v>1.895579704224204E-2</v>
      </c>
    </row>
    <row r="1013" spans="2:10" ht="14.4">
      <c r="B1013" s="132">
        <v>44006</v>
      </c>
      <c r="C1013" s="153">
        <v>176.69</v>
      </c>
      <c r="D1013" s="154">
        <f t="shared" si="30"/>
        <v>-6.1406676530235592E-2</v>
      </c>
      <c r="E1013" s="134">
        <v>1.0349954254345928E-2</v>
      </c>
      <c r="G1013" s="132">
        <v>44006</v>
      </c>
      <c r="H1013" s="153">
        <v>122.06</v>
      </c>
      <c r="I1013" s="154">
        <f t="shared" si="31"/>
        <v>-3.3751341039120343E-2</v>
      </c>
      <c r="J1013" s="134">
        <v>-2.1249298372223446E-2</v>
      </c>
    </row>
    <row r="1014" spans="2:10" ht="14.4">
      <c r="B1014" s="132">
        <v>44005</v>
      </c>
      <c r="C1014" s="153">
        <v>187.88</v>
      </c>
      <c r="D1014" s="154">
        <f t="shared" si="30"/>
        <v>-3.4006408967358587E-3</v>
      </c>
      <c r="E1014" s="134">
        <v>6.3331258135717938E-2</v>
      </c>
      <c r="G1014" s="132">
        <v>44005</v>
      </c>
      <c r="H1014" s="153">
        <v>126.25</v>
      </c>
      <c r="I1014" s="154">
        <f t="shared" si="31"/>
        <v>3.6502183046881621E-3</v>
      </c>
      <c r="J1014" s="134">
        <v>3.4327379977060479E-2</v>
      </c>
    </row>
    <row r="1015" spans="2:10" ht="14.4">
      <c r="B1015" s="132">
        <v>44004</v>
      </c>
      <c r="C1015" s="153">
        <v>188.52</v>
      </c>
      <c r="D1015" s="154">
        <f t="shared" si="30"/>
        <v>7.9885390482293903E-3</v>
      </c>
      <c r="E1015" s="134">
        <v>3.4064296359379576E-3</v>
      </c>
      <c r="G1015" s="132">
        <v>44004</v>
      </c>
      <c r="H1015" s="153">
        <v>125.79</v>
      </c>
      <c r="I1015" s="154">
        <f t="shared" si="31"/>
        <v>-1.3188740035367002E-2</v>
      </c>
      <c r="J1015" s="134">
        <v>-3.6435643564356468E-3</v>
      </c>
    </row>
    <row r="1016" spans="2:10" ht="14.4">
      <c r="B1016" s="132">
        <v>44001</v>
      </c>
      <c r="C1016" s="153">
        <v>187.02</v>
      </c>
      <c r="D1016" s="154">
        <f t="shared" si="30"/>
        <v>-2.7789086155194969E-2</v>
      </c>
      <c r="E1016" s="134">
        <v>-7.9567154678549246E-3</v>
      </c>
      <c r="G1016" s="132">
        <v>44001</v>
      </c>
      <c r="H1016" s="153">
        <v>127.46</v>
      </c>
      <c r="I1016" s="154">
        <f t="shared" si="31"/>
        <v>-1.0194080475038395E-3</v>
      </c>
      <c r="J1016" s="134">
        <v>1.3276095079099992E-2</v>
      </c>
    </row>
    <row r="1017" spans="2:10" ht="14.4">
      <c r="B1017" s="132">
        <v>44000</v>
      </c>
      <c r="C1017" s="153">
        <v>192.29</v>
      </c>
      <c r="D1017" s="154">
        <f t="shared" si="30"/>
        <v>-1.2992751873246475E-3</v>
      </c>
      <c r="E1017" s="134">
        <v>2.817880440594589E-2</v>
      </c>
      <c r="G1017" s="132">
        <v>44000</v>
      </c>
      <c r="H1017" s="153">
        <v>127.59</v>
      </c>
      <c r="I1017" s="154">
        <f t="shared" si="31"/>
        <v>-5.0035285373724991E-3</v>
      </c>
      <c r="J1017" s="134">
        <v>1.0199278204927609E-3</v>
      </c>
    </row>
    <row r="1018" spans="2:10" ht="14.4">
      <c r="B1018" s="132">
        <v>43999</v>
      </c>
      <c r="C1018" s="153">
        <v>192.54</v>
      </c>
      <c r="D1018" s="154">
        <f t="shared" si="30"/>
        <v>-2.6800814984113221E-2</v>
      </c>
      <c r="E1018" s="134">
        <v>1.3001196110042912E-3</v>
      </c>
      <c r="G1018" s="132">
        <v>43999</v>
      </c>
      <c r="H1018" s="153">
        <v>128.22999999999999</v>
      </c>
      <c r="I1018" s="154">
        <f t="shared" si="31"/>
        <v>-1.4554720044360302E-2</v>
      </c>
      <c r="J1018" s="134">
        <v>5.0160670898973247E-3</v>
      </c>
    </row>
    <row r="1019" spans="2:10" ht="14.4">
      <c r="B1019" s="132">
        <v>43998</v>
      </c>
      <c r="C1019" s="153">
        <v>197.77</v>
      </c>
      <c r="D1019" s="154">
        <f t="shared" si="30"/>
        <v>3.5145496764046526E-2</v>
      </c>
      <c r="E1019" s="134">
        <v>2.7163186870260869E-2</v>
      </c>
      <c r="G1019" s="132">
        <v>43998</v>
      </c>
      <c r="H1019" s="153">
        <v>130.11000000000001</v>
      </c>
      <c r="I1019" s="154">
        <f t="shared" si="31"/>
        <v>5.1248798615652957E-2</v>
      </c>
      <c r="J1019" s="134">
        <v>1.4661155735787412E-2</v>
      </c>
    </row>
    <row r="1020" spans="2:10" ht="14.4">
      <c r="B1020" s="132">
        <v>43997</v>
      </c>
      <c r="C1020" s="153">
        <v>190.94</v>
      </c>
      <c r="D1020" s="154">
        <f t="shared" si="30"/>
        <v>7.5174489911683535E-3</v>
      </c>
      <c r="E1020" s="134">
        <v>-3.4535065985741076E-2</v>
      </c>
      <c r="G1020" s="132">
        <v>43997</v>
      </c>
      <c r="H1020" s="153">
        <v>123.61</v>
      </c>
      <c r="I1020" s="154">
        <f t="shared" si="31"/>
        <v>3.728323333184751E-3</v>
      </c>
      <c r="J1020" s="134">
        <v>-4.9957728076243324E-2</v>
      </c>
    </row>
    <row r="1021" spans="2:10" ht="14.4">
      <c r="B1021" s="132">
        <v>43994</v>
      </c>
      <c r="C1021" s="153">
        <v>189.51</v>
      </c>
      <c r="D1021" s="154">
        <f t="shared" si="30"/>
        <v>0.1086433565284569</v>
      </c>
      <c r="E1021" s="134">
        <v>-7.4892636430292647E-3</v>
      </c>
      <c r="G1021" s="132">
        <v>43994</v>
      </c>
      <c r="H1021" s="153">
        <v>123.15</v>
      </c>
      <c r="I1021" s="154">
        <f t="shared" si="31"/>
        <v>1.3077423804414706E-2</v>
      </c>
      <c r="J1021" s="134">
        <v>-3.7213817652292924E-3</v>
      </c>
    </row>
    <row r="1022" spans="2:10" ht="14.4">
      <c r="B1022" s="132">
        <v>43993</v>
      </c>
      <c r="C1022" s="153">
        <v>170</v>
      </c>
      <c r="D1022" s="154">
        <f t="shared" si="30"/>
        <v>-0.17942520956413399</v>
      </c>
      <c r="E1022" s="134">
        <v>-0.1029497124162313</v>
      </c>
      <c r="G1022" s="132">
        <v>43993</v>
      </c>
      <c r="H1022" s="153">
        <v>121.55</v>
      </c>
      <c r="I1022" s="154">
        <f t="shared" si="31"/>
        <v>-8.5804011916913114E-2</v>
      </c>
      <c r="J1022" s="134">
        <v>-1.299228583028833E-2</v>
      </c>
    </row>
    <row r="1023" spans="2:10" ht="14.4">
      <c r="B1023" s="132">
        <v>43992</v>
      </c>
      <c r="C1023" s="153">
        <v>203.41</v>
      </c>
      <c r="D1023" s="154">
        <f t="shared" si="30"/>
        <v>-6.3474831880453483E-2</v>
      </c>
      <c r="E1023" s="134">
        <v>0.19652941176470584</v>
      </c>
      <c r="G1023" s="132">
        <v>43992</v>
      </c>
      <c r="H1023" s="153">
        <v>132.44</v>
      </c>
      <c r="I1023" s="154">
        <f t="shared" si="31"/>
        <v>-1.3126993433820913E-2</v>
      </c>
      <c r="J1023" s="134">
        <v>8.9592760180995379E-2</v>
      </c>
    </row>
    <row r="1024" spans="2:10" ht="14.4">
      <c r="B1024" s="132">
        <v>43991</v>
      </c>
      <c r="C1024" s="153">
        <v>216.74</v>
      </c>
      <c r="D1024" s="154">
        <f t="shared" si="30"/>
        <v>-6.1552383941853972E-2</v>
      </c>
      <c r="E1024" s="134">
        <v>6.5532668010422457E-2</v>
      </c>
      <c r="G1024" s="132">
        <v>43991</v>
      </c>
      <c r="H1024" s="153">
        <v>134.19</v>
      </c>
      <c r="I1024" s="154">
        <f t="shared" si="31"/>
        <v>-2.5965932357456627E-2</v>
      </c>
      <c r="J1024" s="134">
        <v>1.3213530655391104E-2</v>
      </c>
    </row>
    <row r="1025" spans="2:10" ht="14.4">
      <c r="B1025" s="132">
        <v>43990</v>
      </c>
      <c r="C1025" s="153">
        <v>230.5</v>
      </c>
      <c r="D1025" s="154">
        <f t="shared" si="30"/>
        <v>0.11514551913228344</v>
      </c>
      <c r="E1025" s="134">
        <v>6.3486204669188862E-2</v>
      </c>
      <c r="G1025" s="132">
        <v>43990</v>
      </c>
      <c r="H1025" s="153">
        <v>137.72</v>
      </c>
      <c r="I1025" s="154">
        <f t="shared" si="31"/>
        <v>1.9059365970778293E-2</v>
      </c>
      <c r="J1025" s="134">
        <v>2.6305984052462872E-2</v>
      </c>
    </row>
    <row r="1026" spans="2:10" ht="14.4">
      <c r="B1026" s="132">
        <v>43987</v>
      </c>
      <c r="C1026" s="153">
        <v>205.43</v>
      </c>
      <c r="D1026" s="154">
        <f t="shared" si="30"/>
        <v>0.10854047862864205</v>
      </c>
      <c r="E1026" s="134">
        <v>-0.10876355748373101</v>
      </c>
      <c r="G1026" s="132">
        <v>43987</v>
      </c>
      <c r="H1026" s="153">
        <v>135.12</v>
      </c>
      <c r="I1026" s="154">
        <f t="shared" si="31"/>
        <v>4.6660993741226398E-2</v>
      </c>
      <c r="J1026" s="134">
        <v>-1.8878884693581122E-2</v>
      </c>
    </row>
    <row r="1027" spans="2:10" ht="14.4">
      <c r="B1027" s="132">
        <v>43986</v>
      </c>
      <c r="C1027" s="153">
        <v>184.3</v>
      </c>
      <c r="D1027" s="154">
        <f t="shared" si="30"/>
        <v>6.234884210199796E-2</v>
      </c>
      <c r="E1027" s="134">
        <v>-0.10285742101932527</v>
      </c>
      <c r="G1027" s="132">
        <v>43986</v>
      </c>
      <c r="H1027" s="153">
        <v>128.96</v>
      </c>
      <c r="I1027" s="154">
        <f t="shared" si="31"/>
        <v>1.4606781864339145E-2</v>
      </c>
      <c r="J1027" s="134">
        <v>-4.558910597986976E-2</v>
      </c>
    </row>
    <row r="1028" spans="2:10" ht="14.4">
      <c r="B1028" s="132">
        <v>43985</v>
      </c>
      <c r="C1028" s="153">
        <v>173.16</v>
      </c>
      <c r="D1028" s="154">
        <f t="shared" si="30"/>
        <v>0.12175400725141697</v>
      </c>
      <c r="E1028" s="134">
        <v>-6.0444926749864458E-2</v>
      </c>
      <c r="G1028" s="132">
        <v>43985</v>
      </c>
      <c r="H1028" s="153">
        <v>127.09</v>
      </c>
      <c r="I1028" s="154">
        <f t="shared" si="31"/>
        <v>3.0112893876029508E-2</v>
      </c>
      <c r="J1028" s="134">
        <v>-1.4500620347394522E-2</v>
      </c>
    </row>
    <row r="1029" spans="2:10" ht="14.4">
      <c r="B1029" s="132">
        <v>43984</v>
      </c>
      <c r="C1029" s="153">
        <v>153.31</v>
      </c>
      <c r="D1029" s="154">
        <f t="shared" ref="D1029:D1092" si="32">LN(C1029/C1030)</f>
        <v>1.2602726698575477E-2</v>
      </c>
      <c r="E1029" s="134">
        <v>-0.1146338646338646</v>
      </c>
      <c r="G1029" s="132">
        <v>43984</v>
      </c>
      <c r="H1029" s="153">
        <v>123.32</v>
      </c>
      <c r="I1029" s="154">
        <f t="shared" ref="I1029:I1092" si="33">LN(H1029/H1030)</f>
        <v>2.3132850087239799E-2</v>
      </c>
      <c r="J1029" s="134">
        <v>-2.9664017625305017E-2</v>
      </c>
    </row>
    <row r="1030" spans="2:10" ht="14.4">
      <c r="B1030" s="132">
        <v>43983</v>
      </c>
      <c r="C1030" s="153">
        <v>151.38999999999999</v>
      </c>
      <c r="D1030" s="154">
        <f t="shared" si="32"/>
        <v>3.7280592310056905E-2</v>
      </c>
      <c r="E1030" s="134">
        <v>-1.2523644902485254E-2</v>
      </c>
      <c r="G1030" s="132">
        <v>43983</v>
      </c>
      <c r="H1030" s="153">
        <v>120.5</v>
      </c>
      <c r="I1030" s="154">
        <f t="shared" si="33"/>
        <v>3.0752631974259952E-3</v>
      </c>
      <c r="J1030" s="134">
        <v>-2.2867337009406352E-2</v>
      </c>
    </row>
    <row r="1031" spans="2:10" ht="14.4">
      <c r="B1031" s="132">
        <v>43980</v>
      </c>
      <c r="C1031" s="153">
        <v>145.85</v>
      </c>
      <c r="D1031" s="154">
        <f t="shared" si="32"/>
        <v>-2.6855877206006473E-2</v>
      </c>
      <c r="E1031" s="134">
        <v>-3.6594226831362708E-2</v>
      </c>
      <c r="G1031" s="132">
        <v>43980</v>
      </c>
      <c r="H1031" s="153">
        <v>120.13</v>
      </c>
      <c r="I1031" s="154">
        <f t="shared" si="33"/>
        <v>-5.0649836349963874E-3</v>
      </c>
      <c r="J1031" s="134">
        <v>-3.0705394190871926E-3</v>
      </c>
    </row>
    <row r="1032" spans="2:10" ht="14.4">
      <c r="B1032" s="132">
        <v>43979</v>
      </c>
      <c r="C1032" s="153">
        <v>149.82</v>
      </c>
      <c r="D1032" s="154">
        <f t="shared" si="32"/>
        <v>2.0044103724292479E-3</v>
      </c>
      <c r="E1032" s="134">
        <v>2.7219746314706805E-2</v>
      </c>
      <c r="G1032" s="132">
        <v>43979</v>
      </c>
      <c r="H1032" s="153">
        <v>120.74</v>
      </c>
      <c r="I1032" s="154">
        <f t="shared" si="33"/>
        <v>-1.3818282054643742E-2</v>
      </c>
      <c r="J1032" s="134">
        <v>5.0778323482894017E-3</v>
      </c>
    </row>
    <row r="1033" spans="2:10" ht="14.4">
      <c r="B1033" s="132">
        <v>43978</v>
      </c>
      <c r="C1033" s="153">
        <v>149.52000000000001</v>
      </c>
      <c r="D1033" s="154">
        <f t="shared" si="32"/>
        <v>3.2560225497794242E-2</v>
      </c>
      <c r="E1033" s="134">
        <v>-2.0024028834599861E-3</v>
      </c>
      <c r="G1033" s="132">
        <v>43978</v>
      </c>
      <c r="H1033" s="153">
        <v>122.42</v>
      </c>
      <c r="I1033" s="154">
        <f t="shared" si="33"/>
        <v>4.1785672780803348E-2</v>
      </c>
      <c r="J1033" s="134">
        <v>1.3914195792612327E-2</v>
      </c>
    </row>
    <row r="1034" spans="2:10" ht="14.4">
      <c r="B1034" s="132">
        <v>43977</v>
      </c>
      <c r="C1034" s="153">
        <v>144.72999999999999</v>
      </c>
      <c r="D1034" s="154">
        <f t="shared" si="32"/>
        <v>5.1027862522896636E-2</v>
      </c>
      <c r="E1034" s="134">
        <v>-3.2035848047084148E-2</v>
      </c>
      <c r="G1034" s="132">
        <v>43977</v>
      </c>
      <c r="H1034" s="153">
        <v>117.41</v>
      </c>
      <c r="I1034" s="154">
        <f t="shared" si="33"/>
        <v>4.2985563226190168E-2</v>
      </c>
      <c r="J1034" s="134">
        <v>-4.0924685508903824E-2</v>
      </c>
    </row>
    <row r="1035" spans="2:10" ht="14.4">
      <c r="B1035" s="132">
        <v>43973</v>
      </c>
      <c r="C1035" s="153">
        <v>137.53</v>
      </c>
      <c r="D1035" s="154">
        <f t="shared" si="32"/>
        <v>-1.0631858004075369E-2</v>
      </c>
      <c r="E1035" s="134">
        <v>-4.9747806259932248E-2</v>
      </c>
      <c r="G1035" s="132">
        <v>43973</v>
      </c>
      <c r="H1035" s="153">
        <v>112.47</v>
      </c>
      <c r="I1035" s="154">
        <f t="shared" si="33"/>
        <v>-1.4038106312462531E-2</v>
      </c>
      <c r="J1035" s="134">
        <v>-4.2074780683076352E-2</v>
      </c>
    </row>
    <row r="1036" spans="2:10" ht="14.4">
      <c r="B1036" s="132">
        <v>43972</v>
      </c>
      <c r="C1036" s="153">
        <v>139</v>
      </c>
      <c r="D1036" s="154">
        <f t="shared" si="32"/>
        <v>4.1721679691152813E-2</v>
      </c>
      <c r="E1036" s="134">
        <v>1.0688577037737179E-2</v>
      </c>
      <c r="G1036" s="132">
        <v>43972</v>
      </c>
      <c r="H1036" s="153">
        <v>114.06</v>
      </c>
      <c r="I1036" s="154">
        <f t="shared" si="33"/>
        <v>-1.4189574312404711E-2</v>
      </c>
      <c r="J1036" s="134">
        <v>1.4137103227527481E-2</v>
      </c>
    </row>
    <row r="1037" spans="2:10" ht="14.4">
      <c r="B1037" s="132">
        <v>43971</v>
      </c>
      <c r="C1037" s="153">
        <v>133.32</v>
      </c>
      <c r="D1037" s="154">
        <f t="shared" si="32"/>
        <v>2.1838902518420453E-2</v>
      </c>
      <c r="E1037" s="134">
        <v>-4.0863309352518029E-2</v>
      </c>
      <c r="G1037" s="132">
        <v>43971</v>
      </c>
      <c r="H1037" s="153">
        <v>115.69</v>
      </c>
      <c r="I1037" s="154">
        <f t="shared" si="33"/>
        <v>3.1701298012046006E-2</v>
      </c>
      <c r="J1037" s="134">
        <v>1.4290724180255898E-2</v>
      </c>
    </row>
    <row r="1038" spans="2:10" ht="14.4">
      <c r="B1038" s="132">
        <v>43970</v>
      </c>
      <c r="C1038" s="153">
        <v>130.44</v>
      </c>
      <c r="D1038" s="154">
        <f t="shared" si="32"/>
        <v>-3.7615386903761483E-2</v>
      </c>
      <c r="E1038" s="134">
        <v>-2.1602160216021571E-2</v>
      </c>
      <c r="G1038" s="132">
        <v>43970</v>
      </c>
      <c r="H1038" s="153">
        <v>112.08</v>
      </c>
      <c r="I1038" s="154">
        <f t="shared" si="33"/>
        <v>-2.5893124256856526E-2</v>
      </c>
      <c r="J1038" s="134">
        <v>-3.1204079868614398E-2</v>
      </c>
    </row>
    <row r="1039" spans="2:10" ht="14.4">
      <c r="B1039" s="132">
        <v>43969</v>
      </c>
      <c r="C1039" s="153">
        <v>135.44</v>
      </c>
      <c r="D1039" s="154">
        <f t="shared" si="32"/>
        <v>0.12103699504283391</v>
      </c>
      <c r="E1039" s="134">
        <v>3.8331800061330856E-2</v>
      </c>
      <c r="G1039" s="132">
        <v>43969</v>
      </c>
      <c r="H1039" s="153">
        <v>115.02</v>
      </c>
      <c r="I1039" s="154">
        <f t="shared" si="33"/>
        <v>6.3715814386107572E-2</v>
      </c>
      <c r="J1039" s="134">
        <v>2.6231263383297732E-2</v>
      </c>
    </row>
    <row r="1040" spans="2:10" ht="14.4">
      <c r="B1040" s="132">
        <v>43966</v>
      </c>
      <c r="C1040" s="153">
        <v>120</v>
      </c>
      <c r="D1040" s="154">
        <f t="shared" si="32"/>
        <v>-2.0782539182528505E-2</v>
      </c>
      <c r="E1040" s="134">
        <v>-0.11399881866509154</v>
      </c>
      <c r="G1040" s="132">
        <v>43966</v>
      </c>
      <c r="H1040" s="153">
        <v>107.92</v>
      </c>
      <c r="I1040" s="154">
        <f t="shared" si="33"/>
        <v>1.6160269483746274E-2</v>
      </c>
      <c r="J1040" s="134">
        <v>-6.1728395061728336E-2</v>
      </c>
    </row>
    <row r="1041" spans="2:10" ht="14.4">
      <c r="B1041" s="132">
        <v>43965</v>
      </c>
      <c r="C1041" s="153">
        <v>122.52</v>
      </c>
      <c r="D1041" s="154">
        <f t="shared" si="32"/>
        <v>8.3600191839712824E-3</v>
      </c>
      <c r="E1041" s="134">
        <v>2.0999999999999908E-2</v>
      </c>
      <c r="G1041" s="132">
        <v>43965</v>
      </c>
      <c r="H1041" s="153">
        <v>106.19</v>
      </c>
      <c r="I1041" s="154">
        <f t="shared" si="33"/>
        <v>1.6234276887633261E-2</v>
      </c>
      <c r="J1041" s="134">
        <v>-1.6030392883617517E-2</v>
      </c>
    </row>
    <row r="1042" spans="2:10" ht="14.4">
      <c r="B1042" s="132">
        <v>43964</v>
      </c>
      <c r="C1042" s="153">
        <v>121.5</v>
      </c>
      <c r="D1042" s="154">
        <f t="shared" si="32"/>
        <v>-3.0157927536561255E-2</v>
      </c>
      <c r="E1042" s="134">
        <v>-8.3251714005876387E-3</v>
      </c>
      <c r="G1042" s="132">
        <v>43964</v>
      </c>
      <c r="H1042" s="153">
        <v>104.48</v>
      </c>
      <c r="I1042" s="154">
        <f t="shared" si="33"/>
        <v>-4.9646846294024178E-3</v>
      </c>
      <c r="J1042" s="134">
        <v>-1.6103211225162339E-2</v>
      </c>
    </row>
    <row r="1043" spans="2:10" ht="14.4">
      <c r="B1043" s="132">
        <v>43963</v>
      </c>
      <c r="C1043" s="153">
        <v>125.22</v>
      </c>
      <c r="D1043" s="154">
        <f t="shared" si="32"/>
        <v>-2.9042296137849026E-2</v>
      </c>
      <c r="E1043" s="134">
        <v>3.0617283950617358E-2</v>
      </c>
      <c r="G1043" s="132">
        <v>43963</v>
      </c>
      <c r="H1043" s="153">
        <v>105</v>
      </c>
      <c r="I1043" s="154">
        <f t="shared" si="33"/>
        <v>-3.3803134134421313E-2</v>
      </c>
      <c r="J1043" s="134">
        <v>4.9770290964776809E-3</v>
      </c>
    </row>
    <row r="1044" spans="2:10" ht="14.4">
      <c r="B1044" s="132">
        <v>43962</v>
      </c>
      <c r="C1044" s="153">
        <v>128.91</v>
      </c>
      <c r="D1044" s="154">
        <f t="shared" si="32"/>
        <v>-3.4537452155423178E-2</v>
      </c>
      <c r="E1044" s="134">
        <v>2.9468136080498253E-2</v>
      </c>
      <c r="G1044" s="132">
        <v>43962</v>
      </c>
      <c r="H1044" s="153">
        <v>108.61</v>
      </c>
      <c r="I1044" s="154">
        <f t="shared" si="33"/>
        <v>-3.1717047873557509E-2</v>
      </c>
      <c r="J1044" s="134">
        <v>3.4380952380952401E-2</v>
      </c>
    </row>
    <row r="1045" spans="2:10" ht="14.4">
      <c r="B1045" s="132">
        <v>43959</v>
      </c>
      <c r="C1045" s="153">
        <v>133.44</v>
      </c>
      <c r="D1045" s="154">
        <f t="shared" si="32"/>
        <v>3.6556399882683374E-2</v>
      </c>
      <c r="E1045" s="134">
        <v>3.5140795904119226E-2</v>
      </c>
      <c r="G1045" s="132">
        <v>43959</v>
      </c>
      <c r="H1045" s="153">
        <v>112.11</v>
      </c>
      <c r="I1045" s="154">
        <f t="shared" si="33"/>
        <v>4.3945083516847262E-2</v>
      </c>
      <c r="J1045" s="134">
        <v>3.2225393610164854E-2</v>
      </c>
    </row>
    <row r="1046" spans="2:10" ht="14.4">
      <c r="B1046" s="132">
        <v>43958</v>
      </c>
      <c r="C1046" s="153">
        <v>128.65</v>
      </c>
      <c r="D1046" s="154">
        <f t="shared" si="32"/>
        <v>5.4222693907404917E-2</v>
      </c>
      <c r="E1046" s="134">
        <v>-3.5896282973621019E-2</v>
      </c>
      <c r="G1046" s="132">
        <v>43958</v>
      </c>
      <c r="H1046" s="153">
        <v>107.29</v>
      </c>
      <c r="I1046" s="154">
        <f t="shared" si="33"/>
        <v>-3.5355451789706518E-3</v>
      </c>
      <c r="J1046" s="134">
        <v>-4.2993488538042968E-2</v>
      </c>
    </row>
    <row r="1047" spans="2:10" ht="14.4">
      <c r="B1047" s="132">
        <v>43957</v>
      </c>
      <c r="C1047" s="153">
        <v>121.86</v>
      </c>
      <c r="D1047" s="154">
        <f t="shared" si="32"/>
        <v>-2.8635783378472054E-2</v>
      </c>
      <c r="E1047" s="134">
        <v>-5.2778857364943699E-2</v>
      </c>
      <c r="G1047" s="132">
        <v>43957</v>
      </c>
      <c r="H1047" s="153">
        <v>107.67</v>
      </c>
      <c r="I1047" s="154">
        <f t="shared" si="33"/>
        <v>-1.145085925996947E-2</v>
      </c>
      <c r="J1047" s="134">
        <v>3.5418025911082562E-3</v>
      </c>
    </row>
    <row r="1048" spans="2:10" ht="14.4">
      <c r="B1048" s="132">
        <v>43956</v>
      </c>
      <c r="C1048" s="153">
        <v>125.4</v>
      </c>
      <c r="D1048" s="154">
        <f t="shared" si="32"/>
        <v>-4.719399463660981E-2</v>
      </c>
      <c r="E1048" s="134">
        <v>2.9049729197439644E-2</v>
      </c>
      <c r="G1048" s="132">
        <v>43956</v>
      </c>
      <c r="H1048" s="153">
        <v>108.91</v>
      </c>
      <c r="I1048" s="154">
        <f t="shared" si="33"/>
        <v>1.0986585144196818E-2</v>
      </c>
      <c r="J1048" s="134">
        <v>1.1516671310485727E-2</v>
      </c>
    </row>
    <row r="1049" spans="2:10" ht="14.4">
      <c r="B1049" s="132">
        <v>43955</v>
      </c>
      <c r="C1049" s="153">
        <v>131.46</v>
      </c>
      <c r="D1049" s="154">
        <f t="shared" si="32"/>
        <v>-1.4424597798872981E-2</v>
      </c>
      <c r="E1049" s="134">
        <v>4.8325358851674549E-2</v>
      </c>
      <c r="G1049" s="132">
        <v>43955</v>
      </c>
      <c r="H1049" s="153">
        <v>107.72</v>
      </c>
      <c r="I1049" s="154">
        <f t="shared" si="33"/>
        <v>-2.8913267498194912E-2</v>
      </c>
      <c r="J1049" s="134">
        <v>-1.0926453034615702E-2</v>
      </c>
    </row>
    <row r="1050" spans="2:10" ht="14.4">
      <c r="B1050" s="132">
        <v>43952</v>
      </c>
      <c r="C1050" s="153">
        <v>133.37</v>
      </c>
      <c r="D1050" s="154">
        <f t="shared" si="32"/>
        <v>-5.5774503656591437E-2</v>
      </c>
      <c r="E1050" s="134">
        <v>1.4529134337440963E-2</v>
      </c>
      <c r="G1050" s="132">
        <v>43952</v>
      </c>
      <c r="H1050" s="153">
        <v>110.88</v>
      </c>
      <c r="I1050" s="154">
        <f t="shared" si="33"/>
        <v>-4.8412163786930772E-2</v>
      </c>
      <c r="J1050" s="134">
        <v>2.9335313776457372E-2</v>
      </c>
    </row>
    <row r="1051" spans="2:10" ht="14.4">
      <c r="B1051" s="132">
        <v>43951</v>
      </c>
      <c r="C1051" s="153">
        <v>141.02000000000001</v>
      </c>
      <c r="D1051" s="154">
        <f t="shared" si="32"/>
        <v>1.4427791160202845E-2</v>
      </c>
      <c r="E1051" s="134">
        <v>5.7359226212791548E-2</v>
      </c>
      <c r="G1051" s="132">
        <v>43951</v>
      </c>
      <c r="H1051" s="153">
        <v>116.38</v>
      </c>
      <c r="I1051" s="154">
        <f t="shared" si="33"/>
        <v>-3.1130918595173213E-2</v>
      </c>
      <c r="J1051" s="134">
        <v>4.9603174603174649E-2</v>
      </c>
    </row>
    <row r="1052" spans="2:10" ht="14.4">
      <c r="B1052" s="132">
        <v>43950</v>
      </c>
      <c r="C1052" s="153">
        <v>139</v>
      </c>
      <c r="D1052" s="154">
        <f t="shared" si="32"/>
        <v>5.6989151821941128E-2</v>
      </c>
      <c r="E1052" s="134">
        <v>-1.432420933200973E-2</v>
      </c>
      <c r="G1052" s="132">
        <v>43950</v>
      </c>
      <c r="H1052" s="153">
        <v>120.06</v>
      </c>
      <c r="I1052" s="154">
        <f t="shared" si="33"/>
        <v>3.9067468190909706E-2</v>
      </c>
      <c r="J1052" s="134">
        <v>3.1620553359683834E-2</v>
      </c>
    </row>
    <row r="1053" spans="2:10" ht="14.4">
      <c r="B1053" s="132">
        <v>43949</v>
      </c>
      <c r="C1053" s="153">
        <v>131.30000000000001</v>
      </c>
      <c r="D1053" s="154">
        <f t="shared" si="32"/>
        <v>2.0156078937925023E-2</v>
      </c>
      <c r="E1053" s="134">
        <v>-5.539568345323731E-2</v>
      </c>
      <c r="G1053" s="132">
        <v>43949</v>
      </c>
      <c r="H1053" s="153">
        <v>115.46</v>
      </c>
      <c r="I1053" s="154">
        <f t="shared" si="33"/>
        <v>2.2544013709966735E-3</v>
      </c>
      <c r="J1053" s="134">
        <v>-3.8314176245210829E-2</v>
      </c>
    </row>
    <row r="1054" spans="2:10" ht="14.4">
      <c r="B1054" s="132">
        <v>43948</v>
      </c>
      <c r="C1054" s="153">
        <v>128.68</v>
      </c>
      <c r="D1054" s="154">
        <f t="shared" si="32"/>
        <v>-2.3286512114055681E-3</v>
      </c>
      <c r="E1054" s="134">
        <v>-1.9954303122620032E-2</v>
      </c>
      <c r="G1054" s="132">
        <v>43948</v>
      </c>
      <c r="H1054" s="153">
        <v>115.2</v>
      </c>
      <c r="I1054" s="154">
        <f t="shared" si="33"/>
        <v>1.0120484217319571E-2</v>
      </c>
      <c r="J1054" s="134">
        <v>-2.251862116750325E-3</v>
      </c>
    </row>
    <row r="1055" spans="2:10" ht="14.4">
      <c r="B1055" s="132">
        <v>43945</v>
      </c>
      <c r="C1055" s="153">
        <v>128.97999999999999</v>
      </c>
      <c r="D1055" s="154">
        <f t="shared" si="32"/>
        <v>-6.5710496534321053E-2</v>
      </c>
      <c r="E1055" s="134">
        <v>2.331364625427268E-3</v>
      </c>
      <c r="G1055" s="132">
        <v>43945</v>
      </c>
      <c r="H1055" s="153">
        <v>114.04</v>
      </c>
      <c r="I1055" s="154">
        <f t="shared" si="33"/>
        <v>9.9582228520405051E-3</v>
      </c>
      <c r="J1055" s="134">
        <v>-1.0069444444444464E-2</v>
      </c>
    </row>
    <row r="1056" spans="2:10" ht="14.4">
      <c r="B1056" s="132">
        <v>43944</v>
      </c>
      <c r="C1056" s="153">
        <v>137.74</v>
      </c>
      <c r="D1056" s="154">
        <f t="shared" si="32"/>
        <v>2.0315318595361717E-2</v>
      </c>
      <c r="E1056" s="134">
        <v>6.7917506590169152E-2</v>
      </c>
      <c r="G1056" s="132">
        <v>43944</v>
      </c>
      <c r="H1056" s="153">
        <v>112.91</v>
      </c>
      <c r="I1056" s="154">
        <f t="shared" si="33"/>
        <v>2.0309353835928034E-2</v>
      </c>
      <c r="J1056" s="134">
        <v>-9.9088039284462859E-3</v>
      </c>
    </row>
    <row r="1057" spans="2:10" ht="14.4">
      <c r="B1057" s="132">
        <v>43943</v>
      </c>
      <c r="C1057" s="153">
        <v>134.97</v>
      </c>
      <c r="D1057" s="154">
        <f t="shared" si="32"/>
        <v>-1.0025885676847849E-2</v>
      </c>
      <c r="E1057" s="134">
        <v>-2.0110352838681678E-2</v>
      </c>
      <c r="G1057" s="132">
        <v>43943</v>
      </c>
      <c r="H1057" s="153">
        <v>110.64</v>
      </c>
      <c r="I1057" s="154">
        <f t="shared" si="33"/>
        <v>7.1658885258836461E-3</v>
      </c>
      <c r="J1057" s="134">
        <v>-2.0104508015233336E-2</v>
      </c>
    </row>
    <row r="1058" spans="2:10" ht="14.4">
      <c r="B1058" s="132">
        <v>43942</v>
      </c>
      <c r="C1058" s="153">
        <v>136.33000000000001</v>
      </c>
      <c r="D1058" s="154">
        <f t="shared" si="32"/>
        <v>-5.2022874874489033E-2</v>
      </c>
      <c r="E1058" s="134">
        <v>1.0076313254797409E-2</v>
      </c>
      <c r="G1058" s="132">
        <v>43942</v>
      </c>
      <c r="H1058" s="153">
        <v>109.85</v>
      </c>
      <c r="I1058" s="154">
        <f t="shared" si="33"/>
        <v>-4.2332005450019965E-2</v>
      </c>
      <c r="J1058" s="134">
        <v>-7.1402747650036735E-3</v>
      </c>
    </row>
    <row r="1059" spans="2:10" ht="14.4">
      <c r="B1059" s="132">
        <v>43941</v>
      </c>
      <c r="C1059" s="153">
        <v>143.61000000000001</v>
      </c>
      <c r="D1059" s="154">
        <f t="shared" si="32"/>
        <v>-6.9851310341101674E-2</v>
      </c>
      <c r="E1059" s="134">
        <v>5.3399838626861262E-2</v>
      </c>
      <c r="G1059" s="132">
        <v>43941</v>
      </c>
      <c r="H1059" s="153">
        <v>114.6</v>
      </c>
      <c r="I1059" s="154">
        <f t="shared" si="33"/>
        <v>-1.4725255243979565E-2</v>
      </c>
      <c r="J1059" s="134">
        <v>4.3240782885753282E-2</v>
      </c>
    </row>
    <row r="1060" spans="2:10" ht="14.4">
      <c r="B1060" s="132">
        <v>43938</v>
      </c>
      <c r="C1060" s="153">
        <v>154</v>
      </c>
      <c r="D1060" s="154">
        <f t="shared" si="32"/>
        <v>0.13732335969473297</v>
      </c>
      <c r="E1060" s="134">
        <v>7.2348722233827711E-2</v>
      </c>
      <c r="G1060" s="132">
        <v>43938</v>
      </c>
      <c r="H1060" s="153">
        <v>116.3</v>
      </c>
      <c r="I1060" s="154">
        <f t="shared" si="33"/>
        <v>2.6840230916104803E-2</v>
      </c>
      <c r="J1060" s="134">
        <v>1.4834205933682343E-2</v>
      </c>
    </row>
    <row r="1061" spans="2:10" ht="14.4">
      <c r="B1061" s="132">
        <v>43937</v>
      </c>
      <c r="C1061" s="153">
        <v>134.24</v>
      </c>
      <c r="D1061" s="154">
        <f t="shared" si="32"/>
        <v>-8.3840383304590108E-2</v>
      </c>
      <c r="E1061" s="134">
        <v>-0.12831168831168827</v>
      </c>
      <c r="G1061" s="132">
        <v>43937</v>
      </c>
      <c r="H1061" s="153">
        <v>113.22</v>
      </c>
      <c r="I1061" s="154">
        <f t="shared" si="33"/>
        <v>1.5039215602068222E-2</v>
      </c>
      <c r="J1061" s="134">
        <v>-2.6483233018056773E-2</v>
      </c>
    </row>
    <row r="1062" spans="2:10" ht="14.4">
      <c r="B1062" s="132">
        <v>43936</v>
      </c>
      <c r="C1062" s="153">
        <v>145.97999999999999</v>
      </c>
      <c r="D1062" s="154">
        <f t="shared" si="32"/>
        <v>3.4709735645317923E-2</v>
      </c>
      <c r="E1062" s="134">
        <v>8.7455303933253736E-2</v>
      </c>
      <c r="G1062" s="132">
        <v>43936</v>
      </c>
      <c r="H1062" s="153">
        <v>111.53</v>
      </c>
      <c r="I1062" s="154">
        <f t="shared" si="33"/>
        <v>-4.3425971441930285E-2</v>
      </c>
      <c r="J1062" s="134">
        <v>-1.4926691397279646E-2</v>
      </c>
    </row>
    <row r="1063" spans="2:10" ht="14.4">
      <c r="B1063" s="132">
        <v>43935</v>
      </c>
      <c r="C1063" s="153">
        <v>141</v>
      </c>
      <c r="D1063" s="154">
        <f t="shared" si="32"/>
        <v>-4.3915078341094718E-2</v>
      </c>
      <c r="E1063" s="134">
        <v>-3.4114262227702308E-2</v>
      </c>
      <c r="G1063" s="132">
        <v>43935</v>
      </c>
      <c r="H1063" s="153">
        <v>116.48</v>
      </c>
      <c r="I1063" s="154">
        <f t="shared" si="33"/>
        <v>2.02938193398139E-2</v>
      </c>
      <c r="J1063" s="134">
        <v>4.4382677306554319E-2</v>
      </c>
    </row>
    <row r="1064" spans="2:10" ht="14.4">
      <c r="B1064" s="132">
        <v>43934</v>
      </c>
      <c r="C1064" s="153">
        <v>147.33000000000001</v>
      </c>
      <c r="D1064" s="154">
        <f t="shared" si="32"/>
        <v>-3.0152366142354801E-2</v>
      </c>
      <c r="E1064" s="134">
        <v>4.4893617021276588E-2</v>
      </c>
      <c r="G1064" s="132">
        <v>43934</v>
      </c>
      <c r="H1064" s="153">
        <v>114.14</v>
      </c>
      <c r="I1064" s="154">
        <f t="shared" si="33"/>
        <v>-9.1127943398346248E-2</v>
      </c>
      <c r="J1064" s="134">
        <v>-2.0089285714285698E-2</v>
      </c>
    </row>
    <row r="1065" spans="2:10" ht="14.4">
      <c r="B1065" s="132">
        <v>43930</v>
      </c>
      <c r="C1065" s="153">
        <v>151.84</v>
      </c>
      <c r="D1065" s="154">
        <f t="shared" si="32"/>
        <v>3.3279493095846734E-2</v>
      </c>
      <c r="E1065" s="134">
        <v>3.0611552297563183E-2</v>
      </c>
      <c r="G1065" s="132">
        <v>43930</v>
      </c>
      <c r="H1065" s="153">
        <v>125.03</v>
      </c>
      <c r="I1065" s="154">
        <f t="shared" si="33"/>
        <v>-1.8778034631154739E-2</v>
      </c>
      <c r="J1065" s="134">
        <v>9.540914666199396E-2</v>
      </c>
    </row>
    <row r="1066" spans="2:10" ht="14.4">
      <c r="B1066" s="132">
        <v>43929</v>
      </c>
      <c r="C1066" s="153">
        <v>146.87</v>
      </c>
      <c r="D1066" s="154">
        <f t="shared" si="32"/>
        <v>3.6682913419727826E-2</v>
      </c>
      <c r="E1066" s="134">
        <v>-3.2731822971548974E-2</v>
      </c>
      <c r="G1066" s="132">
        <v>43929</v>
      </c>
      <c r="H1066" s="153">
        <v>127.4</v>
      </c>
      <c r="I1066" s="154">
        <f t="shared" si="33"/>
        <v>4.3966651199726821E-2</v>
      </c>
      <c r="J1066" s="134">
        <v>1.8955450691833908E-2</v>
      </c>
    </row>
    <row r="1067" spans="2:10" ht="14.4">
      <c r="B1067" s="132">
        <v>43928</v>
      </c>
      <c r="C1067" s="153">
        <v>141.58000000000001</v>
      </c>
      <c r="D1067" s="154">
        <f t="shared" si="32"/>
        <v>-4.9536560823109033E-2</v>
      </c>
      <c r="E1067" s="134">
        <v>-3.6018247429699723E-2</v>
      </c>
      <c r="G1067" s="132">
        <v>43928</v>
      </c>
      <c r="H1067" s="153">
        <v>121.92</v>
      </c>
      <c r="I1067" s="154">
        <f t="shared" si="33"/>
        <v>1.2296420665947669E-2</v>
      </c>
      <c r="J1067" s="134">
        <v>-4.301412872841448E-2</v>
      </c>
    </row>
    <row r="1068" spans="2:10" ht="14.4">
      <c r="B1068" s="132">
        <v>43927</v>
      </c>
      <c r="C1068" s="153">
        <v>148.77000000000001</v>
      </c>
      <c r="D1068" s="154">
        <f t="shared" si="32"/>
        <v>0.17793514359574489</v>
      </c>
      <c r="E1068" s="134">
        <v>5.0784009040824918E-2</v>
      </c>
      <c r="G1068" s="132">
        <v>43927</v>
      </c>
      <c r="H1068" s="153">
        <v>120.43</v>
      </c>
      <c r="I1068" s="154">
        <f t="shared" si="33"/>
        <v>4.901023322217557E-2</v>
      </c>
      <c r="J1068" s="134">
        <v>-1.2221128608923881E-2</v>
      </c>
    </row>
    <row r="1069" spans="2:10" ht="14.4">
      <c r="B1069" s="132">
        <v>43924</v>
      </c>
      <c r="C1069" s="153">
        <v>124.52</v>
      </c>
      <c r="D1069" s="154">
        <f t="shared" si="32"/>
        <v>1.0089274009979367E-2</v>
      </c>
      <c r="E1069" s="134">
        <v>-0.16300329367480015</v>
      </c>
      <c r="G1069" s="132">
        <v>43924</v>
      </c>
      <c r="H1069" s="153">
        <v>114.67</v>
      </c>
      <c r="I1069" s="154">
        <f t="shared" si="33"/>
        <v>-1.7890801725431876E-2</v>
      </c>
      <c r="J1069" s="134">
        <v>-4.7828614132691238E-2</v>
      </c>
    </row>
    <row r="1070" spans="2:10" ht="14.4">
      <c r="B1070" s="132">
        <v>43923</v>
      </c>
      <c r="C1070" s="153">
        <v>123.27</v>
      </c>
      <c r="D1070" s="154">
        <f t="shared" si="32"/>
        <v>-5.8527549066748154E-2</v>
      </c>
      <c r="E1070" s="134">
        <v>-1.0038548024413729E-2</v>
      </c>
      <c r="G1070" s="132">
        <v>43923</v>
      </c>
      <c r="H1070" s="153">
        <v>116.74</v>
      </c>
      <c r="I1070" s="154">
        <f t="shared" si="33"/>
        <v>4.7270846072268398E-2</v>
      </c>
      <c r="J1070" s="134">
        <v>1.8051800819743447E-2</v>
      </c>
    </row>
    <row r="1071" spans="2:10" ht="14.4">
      <c r="B1071" s="132">
        <v>43922</v>
      </c>
      <c r="C1071" s="153">
        <v>130.69999999999999</v>
      </c>
      <c r="D1071" s="154">
        <f t="shared" si="32"/>
        <v>-0.13198084148547248</v>
      </c>
      <c r="E1071" s="134">
        <v>6.0274194856818397E-2</v>
      </c>
      <c r="G1071" s="132">
        <v>43922</v>
      </c>
      <c r="H1071" s="153">
        <v>111.35</v>
      </c>
      <c r="I1071" s="154">
        <f t="shared" si="33"/>
        <v>-4.1256565549826735E-2</v>
      </c>
      <c r="J1071" s="134">
        <v>-4.6170978242247696E-2</v>
      </c>
    </row>
    <row r="1072" spans="2:10" ht="14.4">
      <c r="B1072" s="132">
        <v>43921</v>
      </c>
      <c r="C1072" s="153">
        <v>149.13999999999999</v>
      </c>
      <c r="D1072" s="154">
        <f t="shared" si="32"/>
        <v>-2.0835469398647968E-2</v>
      </c>
      <c r="E1072" s="134">
        <v>0.14108645753634286</v>
      </c>
      <c r="G1072" s="132">
        <v>43921</v>
      </c>
      <c r="H1072" s="153">
        <v>116.04</v>
      </c>
      <c r="I1072" s="154">
        <f t="shared" si="33"/>
        <v>3.8028731670446327E-2</v>
      </c>
      <c r="J1072" s="134">
        <v>4.2119443197126349E-2</v>
      </c>
    </row>
    <row r="1073" spans="2:10" ht="14.4">
      <c r="B1073" s="132">
        <v>43920</v>
      </c>
      <c r="C1073" s="153">
        <v>152.28</v>
      </c>
      <c r="D1073" s="154">
        <f t="shared" si="32"/>
        <v>-6.1875403718087411E-2</v>
      </c>
      <c r="E1073" s="134">
        <v>2.105404318090387E-2</v>
      </c>
      <c r="G1073" s="132">
        <v>43920</v>
      </c>
      <c r="H1073" s="153">
        <v>111.71</v>
      </c>
      <c r="I1073" s="154">
        <f t="shared" si="33"/>
        <v>5.7764156828559912E-2</v>
      </c>
      <c r="J1073" s="134">
        <v>-3.7314719062392365E-2</v>
      </c>
    </row>
    <row r="1074" spans="2:10" ht="14.4">
      <c r="B1074" s="132">
        <v>43917</v>
      </c>
      <c r="C1074" s="153">
        <v>162</v>
      </c>
      <c r="D1074" s="154">
        <f t="shared" si="32"/>
        <v>-0.1084114124910828</v>
      </c>
      <c r="E1074" s="134">
        <v>6.3829787234042534E-2</v>
      </c>
      <c r="G1074" s="132">
        <v>43917</v>
      </c>
      <c r="H1074" s="153">
        <v>105.44</v>
      </c>
      <c r="I1074" s="154">
        <f t="shared" si="33"/>
        <v>-4.6873450203610459E-2</v>
      </c>
      <c r="J1074" s="134">
        <v>-5.612747292095599E-2</v>
      </c>
    </row>
    <row r="1075" spans="2:10" ht="14.4">
      <c r="B1075" s="132">
        <v>43916</v>
      </c>
      <c r="C1075" s="153">
        <v>180.55</v>
      </c>
      <c r="D1075" s="154">
        <f t="shared" si="32"/>
        <v>0.12880310213931689</v>
      </c>
      <c r="E1075" s="134">
        <v>0.11450617283950626</v>
      </c>
      <c r="G1075" s="132">
        <v>43916</v>
      </c>
      <c r="H1075" s="153">
        <v>110.5</v>
      </c>
      <c r="I1075" s="154">
        <f t="shared" si="33"/>
        <v>5.4202977091015021E-2</v>
      </c>
      <c r="J1075" s="134">
        <v>4.798937784522006E-2</v>
      </c>
    </row>
    <row r="1076" spans="2:10" ht="14.4">
      <c r="B1076" s="132">
        <v>43915</v>
      </c>
      <c r="C1076" s="153">
        <v>158.72999999999999</v>
      </c>
      <c r="D1076" s="154">
        <f t="shared" si="32"/>
        <v>0.21767751188265133</v>
      </c>
      <c r="E1076" s="134">
        <v>-0.12085294932151769</v>
      </c>
      <c r="G1076" s="132">
        <v>43915</v>
      </c>
      <c r="H1076" s="153">
        <v>104.67</v>
      </c>
      <c r="I1076" s="154">
        <f t="shared" si="33"/>
        <v>3.2331343819028739E-2</v>
      </c>
      <c r="J1076" s="134">
        <v>-5.2760180995475081E-2</v>
      </c>
    </row>
    <row r="1077" spans="2:10" ht="14.4">
      <c r="B1077" s="132">
        <v>43914</v>
      </c>
      <c r="C1077" s="153">
        <v>127.68</v>
      </c>
      <c r="D1077" s="154">
        <f t="shared" si="32"/>
        <v>0.18967938642271151</v>
      </c>
      <c r="E1077" s="134">
        <v>-0.19561519561519547</v>
      </c>
      <c r="G1077" s="132">
        <v>43914</v>
      </c>
      <c r="H1077" s="153">
        <v>101.34</v>
      </c>
      <c r="I1077" s="154">
        <f t="shared" si="33"/>
        <v>9.8324388386629213E-2</v>
      </c>
      <c r="J1077" s="134">
        <v>-3.1814273430782469E-2</v>
      </c>
    </row>
    <row r="1078" spans="2:10" ht="14.4">
      <c r="B1078" s="132">
        <v>43913</v>
      </c>
      <c r="C1078" s="153">
        <v>105.62</v>
      </c>
      <c r="D1078" s="154">
        <f t="shared" si="32"/>
        <v>0.10586559806012895</v>
      </c>
      <c r="E1078" s="134">
        <v>-0.17277568922305764</v>
      </c>
      <c r="G1078" s="132">
        <v>43913</v>
      </c>
      <c r="H1078" s="153">
        <v>91.85</v>
      </c>
      <c r="I1078" s="154">
        <f t="shared" si="33"/>
        <v>-3.8969435825550014E-2</v>
      </c>
      <c r="J1078" s="134">
        <v>-9.3645154924018259E-2</v>
      </c>
    </row>
    <row r="1079" spans="2:10" ht="14.4">
      <c r="B1079" s="132">
        <v>43910</v>
      </c>
      <c r="C1079" s="153">
        <v>95.01</v>
      </c>
      <c r="D1079" s="154">
        <f t="shared" si="32"/>
        <v>-2.8021758737593567E-2</v>
      </c>
      <c r="E1079" s="134">
        <v>-0.10045445938269271</v>
      </c>
      <c r="G1079" s="132">
        <v>43910</v>
      </c>
      <c r="H1079" s="153">
        <v>95.5</v>
      </c>
      <c r="I1079" s="154">
        <f t="shared" si="33"/>
        <v>-7.5699823408917483E-2</v>
      </c>
      <c r="J1079" s="134">
        <v>3.9738704409363113E-2</v>
      </c>
    </row>
    <row r="1080" spans="2:10" ht="14.4">
      <c r="B1080" s="132">
        <v>43909</v>
      </c>
      <c r="C1080" s="153">
        <v>97.71</v>
      </c>
      <c r="D1080" s="154">
        <f t="shared" si="32"/>
        <v>-4.1889892029942206E-2</v>
      </c>
      <c r="E1080" s="134">
        <v>2.8418061256709759E-2</v>
      </c>
      <c r="G1080" s="132">
        <v>43909</v>
      </c>
      <c r="H1080" s="153">
        <v>103.01</v>
      </c>
      <c r="I1080" s="154">
        <f t="shared" si="33"/>
        <v>2.8456604332028644E-2</v>
      </c>
      <c r="J1080" s="134">
        <v>7.8638743455497373E-2</v>
      </c>
    </row>
    <row r="1081" spans="2:10" ht="14.4">
      <c r="B1081" s="132">
        <v>43908</v>
      </c>
      <c r="C1081" s="153">
        <v>101.89</v>
      </c>
      <c r="D1081" s="154">
        <f t="shared" si="32"/>
        <v>-0.19751616099931268</v>
      </c>
      <c r="E1081" s="134">
        <v>4.2779654078395346E-2</v>
      </c>
      <c r="G1081" s="132">
        <v>43908</v>
      </c>
      <c r="H1081" s="153">
        <v>100.12</v>
      </c>
      <c r="I1081" s="154">
        <f t="shared" si="33"/>
        <v>-7.9872208719098E-4</v>
      </c>
      <c r="J1081" s="134">
        <v>-2.8055528589457368E-2</v>
      </c>
    </row>
    <row r="1082" spans="2:10" ht="14.4">
      <c r="B1082" s="132">
        <v>43907</v>
      </c>
      <c r="C1082" s="153">
        <v>124.14</v>
      </c>
      <c r="D1082" s="154">
        <f t="shared" si="32"/>
        <v>-4.3119980449777127E-2</v>
      </c>
      <c r="E1082" s="134">
        <v>0.21837275493178909</v>
      </c>
      <c r="G1082" s="132">
        <v>43907</v>
      </c>
      <c r="H1082" s="153">
        <v>100.2</v>
      </c>
      <c r="I1082" s="154">
        <f t="shared" si="33"/>
        <v>7.0169782766007216E-2</v>
      </c>
      <c r="J1082" s="134">
        <v>7.9904115061935066E-4</v>
      </c>
    </row>
    <row r="1083" spans="2:10" ht="14.4">
      <c r="B1083" s="132">
        <v>43906</v>
      </c>
      <c r="C1083" s="153">
        <v>129.61000000000001</v>
      </c>
      <c r="D1083" s="154">
        <f t="shared" si="32"/>
        <v>-0.27244427470398991</v>
      </c>
      <c r="E1083" s="134">
        <v>4.4063154502980595E-2</v>
      </c>
      <c r="G1083" s="132">
        <v>43906</v>
      </c>
      <c r="H1083" s="153">
        <v>93.41</v>
      </c>
      <c r="I1083" s="154">
        <f t="shared" si="33"/>
        <v>-6.4565284509222332E-2</v>
      </c>
      <c r="J1083" s="134">
        <v>-6.7764471057884301E-2</v>
      </c>
    </row>
    <row r="1084" spans="2:10" ht="14.4">
      <c r="B1084" s="132">
        <v>43903</v>
      </c>
      <c r="C1084" s="153">
        <v>170.2</v>
      </c>
      <c r="D1084" s="154">
        <f t="shared" si="32"/>
        <v>9.4581890429826246E-2</v>
      </c>
      <c r="E1084" s="134">
        <v>0.31317028007098191</v>
      </c>
      <c r="G1084" s="132">
        <v>43903</v>
      </c>
      <c r="H1084" s="153">
        <v>99.64</v>
      </c>
      <c r="I1084" s="154">
        <f t="shared" si="33"/>
        <v>7.6953012264305148E-2</v>
      </c>
      <c r="J1084" s="134">
        <v>6.6695214645112966E-2</v>
      </c>
    </row>
    <row r="1085" spans="2:10" ht="14.4">
      <c r="B1085" s="132">
        <v>43902</v>
      </c>
      <c r="C1085" s="153">
        <v>154.84</v>
      </c>
      <c r="D1085" s="154">
        <f t="shared" si="32"/>
        <v>-0.19977788021558826</v>
      </c>
      <c r="E1085" s="134">
        <v>-9.024676850763802E-2</v>
      </c>
      <c r="G1085" s="132">
        <v>43902</v>
      </c>
      <c r="H1085" s="153">
        <v>92.26</v>
      </c>
      <c r="I1085" s="154">
        <f t="shared" si="33"/>
        <v>-8.7435811797849039E-2</v>
      </c>
      <c r="J1085" s="134">
        <v>-7.4066639903653142E-2</v>
      </c>
    </row>
    <row r="1086" spans="2:10" ht="14.4">
      <c r="B1086" s="132">
        <v>43901</v>
      </c>
      <c r="C1086" s="153">
        <v>189.08</v>
      </c>
      <c r="D1086" s="154">
        <f t="shared" si="32"/>
        <v>-0.20029079370306091</v>
      </c>
      <c r="E1086" s="134">
        <v>0.22113149057091186</v>
      </c>
      <c r="G1086" s="132">
        <v>43901</v>
      </c>
      <c r="H1086" s="153">
        <v>100.69</v>
      </c>
      <c r="I1086" s="154">
        <f t="shared" si="33"/>
        <v>-5.6004594099768906E-2</v>
      </c>
      <c r="J1086" s="134">
        <v>9.1372208974636715E-2</v>
      </c>
    </row>
    <row r="1087" spans="2:10" ht="14.4">
      <c r="B1087" s="132">
        <v>43900</v>
      </c>
      <c r="C1087" s="153">
        <v>231.01</v>
      </c>
      <c r="D1087" s="154">
        <f t="shared" si="32"/>
        <v>1.6762363752967437E-2</v>
      </c>
      <c r="E1087" s="134">
        <v>0.22175798603765595</v>
      </c>
      <c r="G1087" s="132">
        <v>43900</v>
      </c>
      <c r="H1087" s="153">
        <v>106.49</v>
      </c>
      <c r="I1087" s="154">
        <f t="shared" si="33"/>
        <v>2.298733437752434E-2</v>
      </c>
      <c r="J1087" s="134">
        <v>5.7602542457046324E-2</v>
      </c>
    </row>
    <row r="1088" spans="2:10" ht="14.4">
      <c r="B1088" s="132">
        <v>43899</v>
      </c>
      <c r="C1088" s="153">
        <v>227.17</v>
      </c>
      <c r="D1088" s="154">
        <f t="shared" si="32"/>
        <v>-0.14390461731313123</v>
      </c>
      <c r="E1088" s="134">
        <v>-1.6622657027834276E-2</v>
      </c>
      <c r="G1088" s="132">
        <v>43899</v>
      </c>
      <c r="H1088" s="153">
        <v>104.07</v>
      </c>
      <c r="I1088" s="154">
        <f t="shared" si="33"/>
        <v>-0.15410949790611583</v>
      </c>
      <c r="J1088" s="134">
        <v>-2.2725138510658272E-2</v>
      </c>
    </row>
    <row r="1089" spans="2:10" ht="14.4">
      <c r="B1089" s="132">
        <v>43896</v>
      </c>
      <c r="C1089" s="153">
        <v>262.33</v>
      </c>
      <c r="D1089" s="154">
        <f t="shared" si="32"/>
        <v>7.4995568639973399E-3</v>
      </c>
      <c r="E1089" s="134">
        <v>0.15477395782893866</v>
      </c>
      <c r="G1089" s="132">
        <v>43896</v>
      </c>
      <c r="H1089" s="153">
        <v>121.41</v>
      </c>
      <c r="I1089" s="154">
        <f t="shared" si="33"/>
        <v>-4.601865299263019E-3</v>
      </c>
      <c r="J1089" s="134">
        <v>0.16661862208129152</v>
      </c>
    </row>
    <row r="1090" spans="2:10" ht="14.4">
      <c r="B1090" s="132">
        <v>43895</v>
      </c>
      <c r="C1090" s="153">
        <v>260.37</v>
      </c>
      <c r="D1090" s="154">
        <f t="shared" si="32"/>
        <v>-8.3767139712944833E-2</v>
      </c>
      <c r="E1090" s="134">
        <v>-7.4715053558493949E-3</v>
      </c>
      <c r="G1090" s="132">
        <v>43895</v>
      </c>
      <c r="H1090" s="153">
        <v>121.97</v>
      </c>
      <c r="I1090" s="154">
        <f t="shared" si="33"/>
        <v>-4.3556630282916078E-2</v>
      </c>
      <c r="J1090" s="134">
        <v>4.6124701424923309E-3</v>
      </c>
    </row>
    <row r="1091" spans="2:10" ht="14.4">
      <c r="B1091" s="132">
        <v>43894</v>
      </c>
      <c r="C1091" s="153">
        <v>283.12</v>
      </c>
      <c r="D1091" s="154">
        <f t="shared" si="32"/>
        <v>8.8693950713581941E-3</v>
      </c>
      <c r="E1091" s="134">
        <v>8.7375657717863042E-2</v>
      </c>
      <c r="G1091" s="132">
        <v>43894</v>
      </c>
      <c r="H1091" s="153">
        <v>127.4</v>
      </c>
      <c r="I1091" s="154">
        <f t="shared" si="33"/>
        <v>2.3990347462319803E-2</v>
      </c>
      <c r="J1091" s="134">
        <v>4.4519144051816006E-2</v>
      </c>
    </row>
    <row r="1092" spans="2:10" ht="14.4">
      <c r="B1092" s="132">
        <v>43893</v>
      </c>
      <c r="C1092" s="153">
        <v>280.62</v>
      </c>
      <c r="D1092" s="154">
        <f t="shared" si="32"/>
        <v>-3.0359067056383676E-2</v>
      </c>
      <c r="E1092" s="134">
        <v>-8.8301780163888566E-3</v>
      </c>
      <c r="G1092" s="132">
        <v>43893</v>
      </c>
      <c r="H1092" s="153">
        <v>124.38</v>
      </c>
      <c r="I1092" s="154">
        <f t="shared" si="33"/>
        <v>-2.55589752349463E-2</v>
      </c>
      <c r="J1092" s="134">
        <v>-2.3704866562009541E-2</v>
      </c>
    </row>
    <row r="1093" spans="2:10" ht="14.4">
      <c r="B1093" s="132">
        <v>43892</v>
      </c>
      <c r="C1093" s="153">
        <v>289.27</v>
      </c>
      <c r="D1093" s="154">
        <f t="shared" ref="D1093:D1156" si="34">LN(C1093/C1094)</f>
        <v>5.018949033433532E-2</v>
      </c>
      <c r="E1093" s="134">
        <v>3.0824602665526335E-2</v>
      </c>
      <c r="G1093" s="132">
        <v>43892</v>
      </c>
      <c r="H1093" s="153">
        <v>127.6</v>
      </c>
      <c r="I1093" s="154">
        <f t="shared" ref="I1093:I1156" si="35">LN(H1093/H1094)</f>
        <v>2.66851920702579E-2</v>
      </c>
      <c r="J1093" s="134">
        <v>2.5888406496221261E-2</v>
      </c>
    </row>
    <row r="1094" spans="2:10" ht="14.4">
      <c r="B1094" s="132">
        <v>43889</v>
      </c>
      <c r="C1094" s="153">
        <v>275.11</v>
      </c>
      <c r="D1094" s="154">
        <f t="shared" si="34"/>
        <v>-4.4955781699470156E-2</v>
      </c>
      <c r="E1094" s="134">
        <v>-4.8950807204341862E-2</v>
      </c>
      <c r="G1094" s="132">
        <v>43889</v>
      </c>
      <c r="H1094" s="153">
        <v>124.24</v>
      </c>
      <c r="I1094" s="154">
        <f t="shared" si="35"/>
        <v>7.838107277003575E-3</v>
      </c>
      <c r="J1094" s="134">
        <v>-2.63322884012539E-2</v>
      </c>
    </row>
    <row r="1095" spans="2:10" ht="14.4">
      <c r="B1095" s="132">
        <v>43888</v>
      </c>
      <c r="C1095" s="153">
        <v>287.76</v>
      </c>
      <c r="D1095" s="154">
        <f t="shared" si="34"/>
        <v>-6.0117534856514818E-2</v>
      </c>
      <c r="E1095" s="134">
        <v>4.5981607357057142E-2</v>
      </c>
      <c r="G1095" s="132">
        <v>43888</v>
      </c>
      <c r="H1095" s="153">
        <v>123.27</v>
      </c>
      <c r="I1095" s="154">
        <f t="shared" si="35"/>
        <v>-3.9604412487450912E-2</v>
      </c>
      <c r="J1095" s="134">
        <v>-7.8074694140373158E-3</v>
      </c>
    </row>
    <row r="1096" spans="2:10" ht="14.4">
      <c r="B1096" s="132">
        <v>43887</v>
      </c>
      <c r="C1096" s="153">
        <v>305.58999999999997</v>
      </c>
      <c r="D1096" s="154">
        <f t="shared" si="34"/>
        <v>4.7562125315703616E-3</v>
      </c>
      <c r="E1096" s="134">
        <v>6.1961356686127234E-2</v>
      </c>
      <c r="G1096" s="132">
        <v>43887</v>
      </c>
      <c r="H1096" s="153">
        <v>128.25</v>
      </c>
      <c r="I1096" s="154">
        <f t="shared" si="35"/>
        <v>-5.8309203107932096E-3</v>
      </c>
      <c r="J1096" s="134">
        <v>4.0399123874422127E-2</v>
      </c>
    </row>
    <row r="1097" spans="2:10" ht="14.4">
      <c r="B1097" s="132">
        <v>43886</v>
      </c>
      <c r="C1097" s="153">
        <v>304.14</v>
      </c>
      <c r="D1097" s="154">
        <f t="shared" si="34"/>
        <v>-4.4248746204444037E-2</v>
      </c>
      <c r="E1097" s="134">
        <v>-4.7449196636014657E-3</v>
      </c>
      <c r="G1097" s="132">
        <v>43886</v>
      </c>
      <c r="H1097" s="153">
        <v>129</v>
      </c>
      <c r="I1097" s="154">
        <f t="shared" si="35"/>
        <v>-2.4276568408043136E-2</v>
      </c>
      <c r="J1097" s="134">
        <v>5.8479532163742132E-3</v>
      </c>
    </row>
    <row r="1098" spans="2:10" ht="14.4">
      <c r="B1098" s="132">
        <v>43885</v>
      </c>
      <c r="C1098" s="153">
        <v>317.89999999999998</v>
      </c>
      <c r="D1098" s="154">
        <f t="shared" si="34"/>
        <v>-3.8506639210237621E-2</v>
      </c>
      <c r="E1098" s="134">
        <v>4.5242322614585273E-2</v>
      </c>
      <c r="G1098" s="132">
        <v>43885</v>
      </c>
      <c r="H1098" s="153">
        <v>132.16999999999999</v>
      </c>
      <c r="I1098" s="154">
        <f t="shared" si="35"/>
        <v>-3.7423626163368591E-2</v>
      </c>
      <c r="J1098" s="134">
        <v>2.4573643410852553E-2</v>
      </c>
    </row>
    <row r="1099" spans="2:10" ht="14.4">
      <c r="B1099" s="132">
        <v>43882</v>
      </c>
      <c r="C1099" s="153">
        <v>330.38</v>
      </c>
      <c r="D1099" s="154">
        <f t="shared" si="34"/>
        <v>-1.7700639140101487E-2</v>
      </c>
      <c r="E1099" s="134">
        <v>3.9257628184963922E-2</v>
      </c>
      <c r="G1099" s="132">
        <v>43882</v>
      </c>
      <c r="H1099" s="153">
        <v>137.21</v>
      </c>
      <c r="I1099" s="154">
        <f t="shared" si="35"/>
        <v>2.042752588941486E-3</v>
      </c>
      <c r="J1099" s="134">
        <v>3.813270787622014E-2</v>
      </c>
    </row>
    <row r="1100" spans="2:10" ht="14.4">
      <c r="B1100" s="132">
        <v>43881</v>
      </c>
      <c r="C1100" s="153">
        <v>336.28</v>
      </c>
      <c r="D1100" s="154">
        <f t="shared" si="34"/>
        <v>-5.9889295195668275E-3</v>
      </c>
      <c r="E1100" s="134">
        <v>1.7858223863429945E-2</v>
      </c>
      <c r="G1100" s="132">
        <v>43881</v>
      </c>
      <c r="H1100" s="153">
        <v>136.93</v>
      </c>
      <c r="I1100" s="154">
        <f t="shared" si="35"/>
        <v>5.1134081979059163E-4</v>
      </c>
      <c r="J1100" s="134">
        <v>-2.0406675898257953E-3</v>
      </c>
    </row>
    <row r="1101" spans="2:10" ht="14.4">
      <c r="B1101" s="132">
        <v>43880</v>
      </c>
      <c r="C1101" s="153">
        <v>338.3</v>
      </c>
      <c r="D1101" s="154">
        <f t="shared" si="34"/>
        <v>-1.7129866263787953E-3</v>
      </c>
      <c r="E1101" s="134">
        <v>6.0068990127275512E-3</v>
      </c>
      <c r="G1101" s="132">
        <v>43880</v>
      </c>
      <c r="H1101" s="153">
        <v>136.86000000000001</v>
      </c>
      <c r="I1101" s="154">
        <f t="shared" si="35"/>
        <v>2.0479819914084926E-3</v>
      </c>
      <c r="J1101" s="134">
        <v>-5.1121010735410977E-4</v>
      </c>
    </row>
    <row r="1102" spans="2:10" ht="14.4">
      <c r="B1102" s="132">
        <v>43879</v>
      </c>
      <c r="C1102" s="153">
        <v>338.88</v>
      </c>
      <c r="D1102" s="154">
        <f t="shared" si="34"/>
        <v>-4.7396941696362712E-3</v>
      </c>
      <c r="E1102" s="134">
        <v>1.7144546260714488E-3</v>
      </c>
      <c r="G1102" s="132">
        <v>43879</v>
      </c>
      <c r="H1102" s="153">
        <v>136.58000000000001</v>
      </c>
      <c r="I1102" s="154">
        <f t="shared" si="35"/>
        <v>-1.0270695230519784E-2</v>
      </c>
      <c r="J1102" s="134">
        <v>-2.0458863071751709E-3</v>
      </c>
    </row>
    <row r="1103" spans="2:10" ht="14.4">
      <c r="B1103" s="132">
        <v>43875</v>
      </c>
      <c r="C1103" s="153">
        <v>340.49</v>
      </c>
      <c r="D1103" s="154">
        <f t="shared" si="34"/>
        <v>-6.8197714962330144E-3</v>
      </c>
      <c r="E1103" s="134">
        <v>4.7509442870632412E-3</v>
      </c>
      <c r="G1103" s="132">
        <v>43875</v>
      </c>
      <c r="H1103" s="153">
        <v>137.99</v>
      </c>
      <c r="I1103" s="154">
        <f t="shared" si="35"/>
        <v>-1.2459201175168111E-2</v>
      </c>
      <c r="J1103" s="134">
        <v>1.0323619856494437E-2</v>
      </c>
    </row>
    <row r="1104" spans="2:10" ht="14.4">
      <c r="B1104" s="132">
        <v>43874</v>
      </c>
      <c r="C1104" s="153">
        <v>342.82</v>
      </c>
      <c r="D1104" s="154">
        <f t="shared" si="34"/>
        <v>-1.3415241681425386E-2</v>
      </c>
      <c r="E1104" s="134">
        <v>6.8430790918969642E-3</v>
      </c>
      <c r="G1104" s="132">
        <v>43874</v>
      </c>
      <c r="H1104" s="153">
        <v>139.72</v>
      </c>
      <c r="I1104" s="154">
        <f t="shared" si="35"/>
        <v>9.3086541396433505E-4</v>
      </c>
      <c r="J1104" s="134">
        <v>1.2537140372490763E-2</v>
      </c>
    </row>
    <row r="1105" spans="2:10" ht="14.4">
      <c r="B1105" s="132">
        <v>43873</v>
      </c>
      <c r="C1105" s="153">
        <v>347.45</v>
      </c>
      <c r="D1105" s="154">
        <f t="shared" si="34"/>
        <v>8.7589268835827922E-3</v>
      </c>
      <c r="E1105" s="134">
        <v>1.3505629776559225E-2</v>
      </c>
      <c r="G1105" s="132">
        <v>43873</v>
      </c>
      <c r="H1105" s="153">
        <v>139.59</v>
      </c>
      <c r="I1105" s="154">
        <f t="shared" si="35"/>
        <v>2.4658584943800781E-2</v>
      </c>
      <c r="J1105" s="134">
        <v>-9.3043229315770137E-4</v>
      </c>
    </row>
    <row r="1106" spans="2:10" ht="14.4">
      <c r="B1106" s="132">
        <v>43872</v>
      </c>
      <c r="C1106" s="153">
        <v>344.42</v>
      </c>
      <c r="D1106" s="154">
        <f t="shared" si="34"/>
        <v>-7.2559465662977224E-4</v>
      </c>
      <c r="E1106" s="134">
        <v>-8.7206792344221018E-3</v>
      </c>
      <c r="G1106" s="132">
        <v>43872</v>
      </c>
      <c r="H1106" s="153">
        <v>136.19</v>
      </c>
      <c r="I1106" s="154">
        <f t="shared" si="35"/>
        <v>1.3825956811580544E-2</v>
      </c>
      <c r="J1106" s="134">
        <v>-2.4357045633641383E-2</v>
      </c>
    </row>
    <row r="1107" spans="2:10" ht="14.4">
      <c r="B1107" s="132">
        <v>43871</v>
      </c>
      <c r="C1107" s="153">
        <v>344.67</v>
      </c>
      <c r="D1107" s="154">
        <f t="shared" si="34"/>
        <v>2.3246622242909788E-2</v>
      </c>
      <c r="E1107" s="134">
        <v>7.2585796411361869E-4</v>
      </c>
      <c r="G1107" s="132">
        <v>43871</v>
      </c>
      <c r="H1107" s="153">
        <v>134.32</v>
      </c>
      <c r="I1107" s="154">
        <f t="shared" si="35"/>
        <v>7.0977921349822445E-3</v>
      </c>
      <c r="J1107" s="134">
        <v>-1.3730817240619753E-2</v>
      </c>
    </row>
    <row r="1108" spans="2:10" ht="14.4">
      <c r="B1108" s="132">
        <v>43868</v>
      </c>
      <c r="C1108" s="153">
        <v>336.75</v>
      </c>
      <c r="D1108" s="154">
        <f t="shared" si="34"/>
        <v>-1.3801864671434818E-2</v>
      </c>
      <c r="E1108" s="134">
        <v>-2.297850117503708E-2</v>
      </c>
      <c r="G1108" s="132">
        <v>43868</v>
      </c>
      <c r="H1108" s="153">
        <v>133.37</v>
      </c>
      <c r="I1108" s="154">
        <f t="shared" si="35"/>
        <v>-2.8676859755336816E-2</v>
      </c>
      <c r="J1108" s="134">
        <v>-7.0726622989873977E-3</v>
      </c>
    </row>
    <row r="1109" spans="2:10" ht="14.4">
      <c r="B1109" s="132">
        <v>43867</v>
      </c>
      <c r="C1109" s="153">
        <v>341.43</v>
      </c>
      <c r="D1109" s="154">
        <f t="shared" si="34"/>
        <v>3.5414592463179122E-2</v>
      </c>
      <c r="E1109" s="134">
        <v>1.3897550111358514E-2</v>
      </c>
      <c r="G1109" s="132">
        <v>43867</v>
      </c>
      <c r="H1109" s="153">
        <v>137.25</v>
      </c>
      <c r="I1109" s="154">
        <f t="shared" si="35"/>
        <v>-1.3833778463052467E-3</v>
      </c>
      <c r="J1109" s="134">
        <v>2.9091999700082471E-2</v>
      </c>
    </row>
    <row r="1110" spans="2:10" ht="14.4">
      <c r="B1110" s="132">
        <v>43866</v>
      </c>
      <c r="C1110" s="153">
        <v>329.55</v>
      </c>
      <c r="D1110" s="154">
        <f t="shared" si="34"/>
        <v>3.5865401766003134E-2</v>
      </c>
      <c r="E1110" s="134">
        <v>-3.4794833494420474E-2</v>
      </c>
      <c r="G1110" s="132">
        <v>43866</v>
      </c>
      <c r="H1110" s="153">
        <v>137.44</v>
      </c>
      <c r="I1110" s="154">
        <f t="shared" si="35"/>
        <v>2.9011076833941593E-2</v>
      </c>
      <c r="J1110" s="134">
        <v>1.3843351548268323E-3</v>
      </c>
    </row>
    <row r="1111" spans="2:10" ht="14.4">
      <c r="B1111" s="132">
        <v>43865</v>
      </c>
      <c r="C1111" s="153">
        <v>317.94</v>
      </c>
      <c r="D1111" s="154">
        <f t="shared" si="34"/>
        <v>6.120472145813678E-3</v>
      </c>
      <c r="E1111" s="134">
        <v>-3.5229858898497945E-2</v>
      </c>
      <c r="G1111" s="132">
        <v>43865</v>
      </c>
      <c r="H1111" s="153">
        <v>133.51</v>
      </c>
      <c r="I1111" s="154">
        <f t="shared" si="35"/>
        <v>2.8412728652864202E-2</v>
      </c>
      <c r="J1111" s="134">
        <v>-2.8594295692665916E-2</v>
      </c>
    </row>
    <row r="1112" spans="2:10" ht="14.4">
      <c r="B1112" s="132">
        <v>43864</v>
      </c>
      <c r="C1112" s="153">
        <v>316</v>
      </c>
      <c r="D1112" s="154">
        <f t="shared" si="34"/>
        <v>-7.1578655523776716E-3</v>
      </c>
      <c r="E1112" s="134">
        <v>-6.1017802101025476E-3</v>
      </c>
      <c r="G1112" s="132">
        <v>43864</v>
      </c>
      <c r="H1112" s="153">
        <v>129.77000000000001</v>
      </c>
      <c r="I1112" s="154">
        <f t="shared" si="35"/>
        <v>-1.21018633824096E-2</v>
      </c>
      <c r="J1112" s="134">
        <v>-2.80128829301175E-2</v>
      </c>
    </row>
    <row r="1113" spans="2:10" ht="14.4">
      <c r="B1113" s="132">
        <v>43861</v>
      </c>
      <c r="C1113" s="153">
        <v>318.27</v>
      </c>
      <c r="D1113" s="154">
        <f t="shared" si="34"/>
        <v>-1.5680605592097666E-2</v>
      </c>
      <c r="E1113" s="134">
        <v>7.1835443037973068E-3</v>
      </c>
      <c r="G1113" s="132">
        <v>43861</v>
      </c>
      <c r="H1113" s="153">
        <v>131.35</v>
      </c>
      <c r="I1113" s="154">
        <f t="shared" si="35"/>
        <v>-3.0146254066146065E-2</v>
      </c>
      <c r="J1113" s="134">
        <v>1.2175387223549272E-2</v>
      </c>
    </row>
    <row r="1114" spans="2:10" ht="14.4">
      <c r="B1114" s="132">
        <v>43860</v>
      </c>
      <c r="C1114" s="153">
        <v>323.3</v>
      </c>
      <c r="D1114" s="154">
        <f t="shared" si="34"/>
        <v>3.9670293145949165E-3</v>
      </c>
      <c r="E1114" s="134">
        <v>1.5804191409809265E-2</v>
      </c>
      <c r="G1114" s="132">
        <v>43860</v>
      </c>
      <c r="H1114" s="153">
        <v>135.37</v>
      </c>
      <c r="I1114" s="154">
        <f t="shared" si="35"/>
        <v>-3.0241586758061618E-3</v>
      </c>
      <c r="J1114" s="134">
        <v>3.0605253140464583E-2</v>
      </c>
    </row>
    <row r="1115" spans="2:10" ht="14.4">
      <c r="B1115" s="132">
        <v>43859</v>
      </c>
      <c r="C1115" s="153">
        <v>322.02</v>
      </c>
      <c r="D1115" s="154">
        <f t="shared" si="34"/>
        <v>1.710085833962352E-2</v>
      </c>
      <c r="E1115" s="134">
        <v>-3.9591710485618048E-3</v>
      </c>
      <c r="G1115" s="132">
        <v>43859</v>
      </c>
      <c r="H1115" s="153">
        <v>135.78</v>
      </c>
      <c r="I1115" s="154">
        <f t="shared" si="35"/>
        <v>-7.0453836121468884E-3</v>
      </c>
      <c r="J1115" s="134">
        <v>3.0287360567333721E-3</v>
      </c>
    </row>
    <row r="1116" spans="2:10" ht="14.4">
      <c r="B1116" s="132">
        <v>43858</v>
      </c>
      <c r="C1116" s="153">
        <v>316.56</v>
      </c>
      <c r="D1116" s="154">
        <f t="shared" si="34"/>
        <v>-1.2635036974302939E-4</v>
      </c>
      <c r="E1116" s="134">
        <v>-1.695546860443442E-2</v>
      </c>
      <c r="G1116" s="132">
        <v>43858</v>
      </c>
      <c r="H1116" s="153">
        <v>136.74</v>
      </c>
      <c r="I1116" s="154">
        <f t="shared" si="35"/>
        <v>7.4136941757742356E-3</v>
      </c>
      <c r="J1116" s="134">
        <v>7.0702607158639186E-3</v>
      </c>
    </row>
    <row r="1117" spans="2:10" ht="14.4">
      <c r="B1117" s="132">
        <v>43857</v>
      </c>
      <c r="C1117" s="153">
        <v>316.60000000000002</v>
      </c>
      <c r="D1117" s="154">
        <f t="shared" si="34"/>
        <v>-2.0167962557262602E-2</v>
      </c>
      <c r="E1117" s="134">
        <v>1.2635835228724801E-4</v>
      </c>
      <c r="G1117" s="132">
        <v>43857</v>
      </c>
      <c r="H1117" s="153">
        <v>135.72999999999999</v>
      </c>
      <c r="I1117" s="154">
        <f t="shared" si="35"/>
        <v>-3.3685412992401666E-2</v>
      </c>
      <c r="J1117" s="134">
        <v>-7.3862805323974268E-3</v>
      </c>
    </row>
    <row r="1118" spans="2:10" ht="14.4">
      <c r="B1118" s="132">
        <v>43854</v>
      </c>
      <c r="C1118" s="153">
        <v>323.05</v>
      </c>
      <c r="D1118" s="154">
        <f t="shared" si="34"/>
        <v>1.6416322727660068E-2</v>
      </c>
      <c r="E1118" s="134">
        <v>2.03727100442197E-2</v>
      </c>
      <c r="G1118" s="132">
        <v>43854</v>
      </c>
      <c r="H1118" s="153">
        <v>140.38</v>
      </c>
      <c r="I1118" s="154">
        <f t="shared" si="35"/>
        <v>-1.6741817233844224E-2</v>
      </c>
      <c r="J1118" s="134">
        <v>3.4259191041037473E-2</v>
      </c>
    </row>
    <row r="1119" spans="2:10" ht="14.4">
      <c r="B1119" s="132">
        <v>43853</v>
      </c>
      <c r="C1119" s="153">
        <v>317.79000000000002</v>
      </c>
      <c r="D1119" s="154">
        <f t="shared" si="34"/>
        <v>2.8049510378768919E-2</v>
      </c>
      <c r="E1119" s="134">
        <v>-1.6282309240055692E-2</v>
      </c>
      <c r="G1119" s="132">
        <v>43853</v>
      </c>
      <c r="H1119" s="153">
        <v>142.75</v>
      </c>
      <c r="I1119" s="154">
        <f t="shared" si="35"/>
        <v>8.409840007888253E-4</v>
      </c>
      <c r="J1119" s="134">
        <v>1.6882746830032769E-2</v>
      </c>
    </row>
    <row r="1120" spans="2:10" ht="14.4">
      <c r="B1120" s="132">
        <v>43852</v>
      </c>
      <c r="C1120" s="153">
        <v>309</v>
      </c>
      <c r="D1120" s="154">
        <f t="shared" si="34"/>
        <v>-1.4043324128334681E-2</v>
      </c>
      <c r="E1120" s="134">
        <v>-2.7659775323326752E-2</v>
      </c>
      <c r="G1120" s="132">
        <v>43852</v>
      </c>
      <c r="H1120" s="153">
        <v>142.63</v>
      </c>
      <c r="I1120" s="154">
        <f t="shared" si="35"/>
        <v>-2.2324831778399532E-2</v>
      </c>
      <c r="J1120" s="134">
        <v>-8.406304728546532E-4</v>
      </c>
    </row>
    <row r="1121" spans="2:10" ht="14.4">
      <c r="B1121" s="132">
        <v>43851</v>
      </c>
      <c r="C1121" s="153">
        <v>313.37</v>
      </c>
      <c r="D1121" s="154">
        <f t="shared" si="34"/>
        <v>-3.3821770594924444E-2</v>
      </c>
      <c r="E1121" s="134">
        <v>1.4142394822006521E-2</v>
      </c>
      <c r="G1121" s="132">
        <v>43851</v>
      </c>
      <c r="H1121" s="153">
        <v>145.85</v>
      </c>
      <c r="I1121" s="154">
        <f t="shared" si="35"/>
        <v>-1.3145985046771174E-2</v>
      </c>
      <c r="J1121" s="134">
        <v>2.2575895674121771E-2</v>
      </c>
    </row>
    <row r="1122" spans="2:10" ht="14.4">
      <c r="B1122" s="132">
        <v>43847</v>
      </c>
      <c r="C1122" s="153">
        <v>324.14999999999998</v>
      </c>
      <c r="D1122" s="154">
        <f t="shared" si="34"/>
        <v>-2.3928597295483921E-2</v>
      </c>
      <c r="E1122" s="134">
        <v>3.4400229760347178E-2</v>
      </c>
      <c r="G1122" s="132">
        <v>43847</v>
      </c>
      <c r="H1122" s="153">
        <v>147.78</v>
      </c>
      <c r="I1122" s="154">
        <f t="shared" si="35"/>
        <v>-6.088280248945883E-4</v>
      </c>
      <c r="J1122" s="134">
        <v>1.3232773397326092E-2</v>
      </c>
    </row>
    <row r="1123" spans="2:10" ht="14.4">
      <c r="B1123" s="132">
        <v>43846</v>
      </c>
      <c r="C1123" s="153">
        <v>332</v>
      </c>
      <c r="D1123" s="154">
        <f t="shared" si="34"/>
        <v>6.6485587909899911E-3</v>
      </c>
      <c r="E1123" s="134">
        <v>2.4217183402745812E-2</v>
      </c>
      <c r="G1123" s="132">
        <v>43846</v>
      </c>
      <c r="H1123" s="153">
        <v>147.87</v>
      </c>
      <c r="I1123" s="154">
        <f t="shared" si="35"/>
        <v>1.5676438808826632E-2</v>
      </c>
      <c r="J1123" s="134">
        <v>6.0901339829477763E-4</v>
      </c>
    </row>
    <row r="1124" spans="2:10" ht="14.4">
      <c r="B1124" s="132">
        <v>43845</v>
      </c>
      <c r="C1124" s="153">
        <v>329.8</v>
      </c>
      <c r="D1124" s="154">
        <f t="shared" si="34"/>
        <v>-7.702220362092351E-3</v>
      </c>
      <c r="E1124" s="134">
        <v>-6.6265060240963125E-3</v>
      </c>
      <c r="G1124" s="132">
        <v>43845</v>
      </c>
      <c r="H1124" s="153">
        <v>145.57</v>
      </c>
      <c r="I1124" s="154">
        <f t="shared" si="35"/>
        <v>-7.596272626555935E-3</v>
      </c>
      <c r="J1124" s="134">
        <v>-1.5554203016162949E-2</v>
      </c>
    </row>
    <row r="1125" spans="2:10" ht="14.4">
      <c r="B1125" s="132">
        <v>43844</v>
      </c>
      <c r="C1125" s="153">
        <v>332.35</v>
      </c>
      <c r="D1125" s="154">
        <f t="shared" si="34"/>
        <v>6.4295314839043181E-3</v>
      </c>
      <c r="E1125" s="134">
        <v>7.7319587628865705E-3</v>
      </c>
      <c r="G1125" s="132">
        <v>43844</v>
      </c>
      <c r="H1125" s="153">
        <v>146.68</v>
      </c>
      <c r="I1125" s="154">
        <f t="shared" si="35"/>
        <v>-9.5400347950994036E-4</v>
      </c>
      <c r="J1125" s="134">
        <v>7.6251974994849814E-3</v>
      </c>
    </row>
    <row r="1126" spans="2:10" ht="14.4">
      <c r="B1126" s="132">
        <v>43843</v>
      </c>
      <c r="C1126" s="153">
        <v>330.22</v>
      </c>
      <c r="D1126" s="154">
        <f t="shared" si="34"/>
        <v>9.0889817509141988E-4</v>
      </c>
      <c r="E1126" s="134">
        <v>-6.4089062735068758E-3</v>
      </c>
      <c r="G1126" s="132">
        <v>43843</v>
      </c>
      <c r="H1126" s="153">
        <v>146.82</v>
      </c>
      <c r="I1126" s="154">
        <f t="shared" si="35"/>
        <v>4.7107101960742487E-3</v>
      </c>
      <c r="J1126" s="134">
        <v>9.5445868557386682E-4</v>
      </c>
    </row>
    <row r="1127" spans="2:10" ht="14.4">
      <c r="B1127" s="132">
        <v>43840</v>
      </c>
      <c r="C1127" s="153">
        <v>329.92</v>
      </c>
      <c r="D1127" s="154">
        <f t="shared" si="34"/>
        <v>-1.9272352266008701E-2</v>
      </c>
      <c r="E1127" s="134">
        <v>-9.084852522560638E-4</v>
      </c>
      <c r="G1127" s="132">
        <v>43840</v>
      </c>
      <c r="H1127" s="153">
        <v>146.13</v>
      </c>
      <c r="I1127" s="154">
        <f t="shared" si="35"/>
        <v>-8.0425733402860241E-3</v>
      </c>
      <c r="J1127" s="134">
        <v>-4.6996322026972015E-3</v>
      </c>
    </row>
    <row r="1128" spans="2:10" ht="14.4">
      <c r="B1128" s="132">
        <v>43839</v>
      </c>
      <c r="C1128" s="153">
        <v>336.34</v>
      </c>
      <c r="D1128" s="154">
        <f t="shared" si="34"/>
        <v>1.4886977245043077E-2</v>
      </c>
      <c r="E1128" s="134">
        <v>1.9459262851600156E-2</v>
      </c>
      <c r="G1128" s="132">
        <v>43839</v>
      </c>
      <c r="H1128" s="153">
        <v>147.31</v>
      </c>
      <c r="I1128" s="154">
        <f t="shared" si="35"/>
        <v>-2.5085609276950388E-3</v>
      </c>
      <c r="J1128" s="134">
        <v>8.0750017108055516E-3</v>
      </c>
    </row>
    <row r="1129" spans="2:10" ht="14.4">
      <c r="B1129" s="132">
        <v>43838</v>
      </c>
      <c r="C1129" s="153">
        <v>331.37</v>
      </c>
      <c r="D1129" s="154">
        <f t="shared" si="34"/>
        <v>-1.7677870063381944E-2</v>
      </c>
      <c r="E1129" s="134">
        <v>-1.4776714039364869E-2</v>
      </c>
      <c r="G1129" s="132">
        <v>43838</v>
      </c>
      <c r="H1129" s="153">
        <v>147.68</v>
      </c>
      <c r="I1129" s="154">
        <f t="shared" si="35"/>
        <v>8.8417905814610117E-3</v>
      </c>
      <c r="J1129" s="134">
        <v>2.5117099993212655E-3</v>
      </c>
    </row>
    <row r="1130" spans="2:10" ht="14.4">
      <c r="B1130" s="132">
        <v>43837</v>
      </c>
      <c r="C1130" s="153">
        <v>337.28</v>
      </c>
      <c r="D1130" s="154">
        <f t="shared" si="34"/>
        <v>1.0551199194186024E-2</v>
      </c>
      <c r="E1130" s="134">
        <v>1.7835048435283829E-2</v>
      </c>
      <c r="G1130" s="132">
        <v>43837</v>
      </c>
      <c r="H1130" s="153">
        <v>146.38</v>
      </c>
      <c r="I1130" s="154">
        <f t="shared" si="35"/>
        <v>-1.3300956135331004E-2</v>
      </c>
      <c r="J1130" s="134">
        <v>-8.8028169014084945E-3</v>
      </c>
    </row>
    <row r="1131" spans="2:10" ht="14.4">
      <c r="B1131" s="132">
        <v>43836</v>
      </c>
      <c r="C1131" s="153">
        <v>333.74</v>
      </c>
      <c r="D1131" s="154">
        <f t="shared" si="34"/>
        <v>2.9407373030698623E-3</v>
      </c>
      <c r="E1131" s="134">
        <v>-1.0495730550284521E-2</v>
      </c>
      <c r="G1131" s="132">
        <v>43836</v>
      </c>
      <c r="H1131" s="153">
        <v>148.34</v>
      </c>
      <c r="I1131" s="154">
        <f t="shared" si="35"/>
        <v>-6.7389988398477367E-4</v>
      </c>
      <c r="J1131" s="134">
        <v>1.3389807350731031E-2</v>
      </c>
    </row>
    <row r="1132" spans="2:10" ht="14.4">
      <c r="B1132" s="132">
        <v>43833</v>
      </c>
      <c r="C1132" s="153">
        <v>332.76</v>
      </c>
      <c r="D1132" s="154">
        <f t="shared" si="34"/>
        <v>-1.6814800983190354E-3</v>
      </c>
      <c r="E1132" s="134">
        <v>-2.9364175705639539E-3</v>
      </c>
      <c r="G1132" s="132">
        <v>43833</v>
      </c>
      <c r="H1132" s="153">
        <v>148.44</v>
      </c>
      <c r="I1132" s="154">
        <f t="shared" si="35"/>
        <v>-1.3981563680015709E-2</v>
      </c>
      <c r="J1132" s="134">
        <v>6.7412700552771376E-4</v>
      </c>
    </row>
    <row r="1133" spans="2:10" ht="14.4">
      <c r="B1133" s="132">
        <v>43832</v>
      </c>
      <c r="C1133" s="153">
        <v>333.32</v>
      </c>
      <c r="D1133" s="154">
        <f t="shared" si="34"/>
        <v>2.2942075591902832E-2</v>
      </c>
      <c r="E1133" s="134">
        <v>1.6828945786753202E-3</v>
      </c>
      <c r="G1133" s="132">
        <v>43832</v>
      </c>
      <c r="H1133" s="153">
        <v>150.53</v>
      </c>
      <c r="I1133" s="154">
        <f t="shared" si="35"/>
        <v>1.9114629117870475E-2</v>
      </c>
      <c r="J1133" s="134">
        <v>1.4079762867151624E-2</v>
      </c>
    </row>
    <row r="1134" spans="2:10" ht="14.4">
      <c r="B1134" s="132">
        <v>43830</v>
      </c>
      <c r="C1134" s="153">
        <v>325.76</v>
      </c>
      <c r="D1134" s="154">
        <f t="shared" si="34"/>
        <v>-1.9627091678487058E-3</v>
      </c>
      <c r="E1134" s="134">
        <v>-2.268090723628946E-2</v>
      </c>
      <c r="G1134" s="132">
        <v>43830</v>
      </c>
      <c r="H1134" s="153">
        <v>147.68</v>
      </c>
      <c r="I1134" s="154">
        <f t="shared" si="35"/>
        <v>1.0840109462583103E-3</v>
      </c>
      <c r="J1134" s="134">
        <v>-1.8933103035939647E-2</v>
      </c>
    </row>
    <row r="1135" spans="2:10" ht="14.4">
      <c r="B1135" s="132">
        <v>43829</v>
      </c>
      <c r="C1135" s="153">
        <v>326.39999999999998</v>
      </c>
      <c r="D1135" s="154">
        <f t="shared" si="34"/>
        <v>-1.1393183829443052E-2</v>
      </c>
      <c r="E1135" s="134">
        <v>1.9646365422396617E-3</v>
      </c>
      <c r="G1135" s="132">
        <v>43829</v>
      </c>
      <c r="H1135" s="153">
        <v>147.52000000000001</v>
      </c>
      <c r="I1135" s="154">
        <f t="shared" si="35"/>
        <v>-5.1386184742477766E-3</v>
      </c>
      <c r="J1135" s="134">
        <v>-1.0834236186348933E-3</v>
      </c>
    </row>
    <row r="1136" spans="2:10" ht="14.4">
      <c r="B1136" s="132">
        <v>43826</v>
      </c>
      <c r="C1136" s="153">
        <v>330.14</v>
      </c>
      <c r="D1136" s="154">
        <f t="shared" si="34"/>
        <v>6.6660609079984619E-4</v>
      </c>
      <c r="E1136" s="134">
        <v>1.1458333333333348E-2</v>
      </c>
      <c r="G1136" s="132">
        <v>43826</v>
      </c>
      <c r="H1136" s="153">
        <v>148.28</v>
      </c>
      <c r="I1136" s="154">
        <f t="shared" si="35"/>
        <v>4.0472175931876474E-4</v>
      </c>
      <c r="J1136" s="134">
        <v>5.1518438177873271E-3</v>
      </c>
    </row>
    <row r="1137" spans="2:10" ht="14.4">
      <c r="B1137" s="132">
        <v>43825</v>
      </c>
      <c r="C1137" s="153">
        <v>329.92</v>
      </c>
      <c r="D1137" s="154">
        <f t="shared" si="34"/>
        <v>-9.2922891518486643E-3</v>
      </c>
      <c r="E1137" s="134">
        <v>-6.6638395832063768E-4</v>
      </c>
      <c r="G1137" s="132">
        <v>43825</v>
      </c>
      <c r="H1137" s="153">
        <v>148.22</v>
      </c>
      <c r="I1137" s="154">
        <f t="shared" si="35"/>
        <v>5.0050831572690888E-3</v>
      </c>
      <c r="J1137" s="134">
        <v>-4.0463987051531092E-4</v>
      </c>
    </row>
    <row r="1138" spans="2:10" ht="14.4">
      <c r="B1138" s="132">
        <v>43823</v>
      </c>
      <c r="C1138" s="153">
        <v>333</v>
      </c>
      <c r="D1138" s="154">
        <f t="shared" si="34"/>
        <v>-1.3571157507435641E-2</v>
      </c>
      <c r="E1138" s="134">
        <v>9.3355965082444481E-3</v>
      </c>
      <c r="G1138" s="132">
        <v>43823</v>
      </c>
      <c r="H1138" s="153">
        <v>147.47999999999999</v>
      </c>
      <c r="I1138" s="154">
        <f t="shared" si="35"/>
        <v>-6.8923848768105899E-3</v>
      </c>
      <c r="J1138" s="134">
        <v>-4.9925785993794047E-3</v>
      </c>
    </row>
    <row r="1139" spans="2:10" ht="14.4">
      <c r="B1139" s="132">
        <v>43822</v>
      </c>
      <c r="C1139" s="153">
        <v>337.55</v>
      </c>
      <c r="D1139" s="154">
        <f t="shared" si="34"/>
        <v>2.8700039103735701E-2</v>
      </c>
      <c r="E1139" s="134">
        <v>1.3663663663663783E-2</v>
      </c>
      <c r="G1139" s="132">
        <v>43822</v>
      </c>
      <c r="H1139" s="153">
        <v>148.5</v>
      </c>
      <c r="I1139" s="154">
        <f t="shared" si="35"/>
        <v>6.2823187673962154E-3</v>
      </c>
      <c r="J1139" s="134">
        <v>6.9161920260374377E-3</v>
      </c>
    </row>
    <row r="1140" spans="2:10" ht="14.4">
      <c r="B1140" s="132">
        <v>43819</v>
      </c>
      <c r="C1140" s="153">
        <v>328</v>
      </c>
      <c r="D1140" s="154">
        <f t="shared" si="34"/>
        <v>-1.6629256971534719E-2</v>
      </c>
      <c r="E1140" s="134">
        <v>-2.8292104873352097E-2</v>
      </c>
      <c r="G1140" s="132">
        <v>43819</v>
      </c>
      <c r="H1140" s="153">
        <v>147.57</v>
      </c>
      <c r="I1140" s="154">
        <f t="shared" si="35"/>
        <v>1.7430975531911436E-2</v>
      </c>
      <c r="J1140" s="134">
        <v>-6.262626262626303E-3</v>
      </c>
    </row>
    <row r="1141" spans="2:10" ht="14.4">
      <c r="B1141" s="132">
        <v>43818</v>
      </c>
      <c r="C1141" s="153">
        <v>333.5</v>
      </c>
      <c r="D1141" s="154">
        <f t="shared" si="34"/>
        <v>8.4917249712035438E-3</v>
      </c>
      <c r="E1141" s="134">
        <v>1.67682926829269E-2</v>
      </c>
      <c r="G1141" s="132">
        <v>43818</v>
      </c>
      <c r="H1141" s="153">
        <v>145.02000000000001</v>
      </c>
      <c r="I1141" s="154">
        <f t="shared" si="35"/>
        <v>-1.4376916352619019E-2</v>
      </c>
      <c r="J1141" s="134">
        <v>-1.7279934946127118E-2</v>
      </c>
    </row>
    <row r="1142" spans="2:10" ht="14.4">
      <c r="B1142" s="132">
        <v>43817</v>
      </c>
      <c r="C1142" s="153">
        <v>330.68</v>
      </c>
      <c r="D1142" s="154">
        <f t="shared" si="34"/>
        <v>1.1190969487221484E-2</v>
      </c>
      <c r="E1142" s="134">
        <v>-8.4557721139429942E-3</v>
      </c>
      <c r="G1142" s="132">
        <v>43817</v>
      </c>
      <c r="H1142" s="153">
        <v>147.12</v>
      </c>
      <c r="I1142" s="154">
        <f t="shared" si="35"/>
        <v>5.1109178002101095E-3</v>
      </c>
      <c r="J1142" s="134">
        <v>1.4480761274306975E-2</v>
      </c>
    </row>
    <row r="1143" spans="2:10" ht="14.4">
      <c r="B1143" s="132">
        <v>43816</v>
      </c>
      <c r="C1143" s="153">
        <v>327</v>
      </c>
      <c r="D1143" s="154">
        <f t="shared" si="34"/>
        <v>0</v>
      </c>
      <c r="E1143" s="134">
        <v>-1.1128583524857905E-2</v>
      </c>
      <c r="G1143" s="132">
        <v>43816</v>
      </c>
      <c r="H1143" s="153">
        <v>146.37</v>
      </c>
      <c r="I1143" s="154">
        <f t="shared" si="35"/>
        <v>6.9242384079396127E-3</v>
      </c>
      <c r="J1143" s="134">
        <v>-5.0978792822186092E-3</v>
      </c>
    </row>
    <row r="1144" spans="2:10" ht="14.4">
      <c r="B1144" s="132">
        <v>43815</v>
      </c>
      <c r="C1144" s="153">
        <v>327</v>
      </c>
      <c r="D1144" s="154">
        <f t="shared" si="34"/>
        <v>-4.3885188057116033E-2</v>
      </c>
      <c r="E1144" s="134">
        <v>0</v>
      </c>
      <c r="G1144" s="132">
        <v>43815</v>
      </c>
      <c r="H1144" s="153">
        <v>145.36000000000001</v>
      </c>
      <c r="I1144" s="154">
        <f t="shared" si="35"/>
        <v>-1.1688268373189873E-3</v>
      </c>
      <c r="J1144" s="134">
        <v>-6.9003211040513657E-3</v>
      </c>
    </row>
    <row r="1145" spans="2:10" ht="14.4">
      <c r="B1145" s="132">
        <v>43812</v>
      </c>
      <c r="C1145" s="153">
        <v>341.67</v>
      </c>
      <c r="D1145" s="154">
        <f t="shared" si="34"/>
        <v>-1.3431215340561168E-2</v>
      </c>
      <c r="E1145" s="134">
        <v>4.4862385321100984E-2</v>
      </c>
      <c r="G1145" s="132">
        <v>43812</v>
      </c>
      <c r="H1145" s="153">
        <v>145.53</v>
      </c>
      <c r="I1145" s="154">
        <f t="shared" si="35"/>
        <v>-8.5526161916819211E-3</v>
      </c>
      <c r="J1145" s="134">
        <v>1.1695101816180387E-3</v>
      </c>
    </row>
    <row r="1146" spans="2:10" ht="14.4">
      <c r="B1146" s="132">
        <v>43811</v>
      </c>
      <c r="C1146" s="153">
        <v>346.29</v>
      </c>
      <c r="D1146" s="154">
        <f t="shared" si="34"/>
        <v>-1.0656580188528775E-2</v>
      </c>
      <c r="E1146" s="134">
        <v>1.3521819299323834E-2</v>
      </c>
      <c r="G1146" s="132">
        <v>43811</v>
      </c>
      <c r="H1146" s="153">
        <v>146.78</v>
      </c>
      <c r="I1146" s="154">
        <f t="shared" si="35"/>
        <v>1.9121567540916033E-2</v>
      </c>
      <c r="J1146" s="134">
        <v>8.5892943035799085E-3</v>
      </c>
    </row>
    <row r="1147" spans="2:10" ht="14.4">
      <c r="B1147" s="132">
        <v>43810</v>
      </c>
      <c r="C1147" s="153">
        <v>350</v>
      </c>
      <c r="D1147" s="154">
        <f t="shared" si="34"/>
        <v>6.018072325563166E-3</v>
      </c>
      <c r="E1147" s="134">
        <v>1.0713563776025836E-2</v>
      </c>
      <c r="G1147" s="132">
        <v>43810</v>
      </c>
      <c r="H1147" s="153">
        <v>144</v>
      </c>
      <c r="I1147" s="154">
        <f t="shared" si="35"/>
        <v>7.8781736989338765E-3</v>
      </c>
      <c r="J1147" s="134">
        <v>-1.8939910069491805E-2</v>
      </c>
    </row>
    <row r="1148" spans="2:10" ht="14.4">
      <c r="B1148" s="132">
        <v>43809</v>
      </c>
      <c r="C1148" s="153">
        <v>347.9</v>
      </c>
      <c r="D1148" s="154">
        <f t="shared" si="34"/>
        <v>-9.4692530017944643E-3</v>
      </c>
      <c r="E1148" s="134">
        <v>-6.0000000000001164E-3</v>
      </c>
      <c r="G1148" s="132">
        <v>43809</v>
      </c>
      <c r="H1148" s="153">
        <v>142.87</v>
      </c>
      <c r="I1148" s="154">
        <f t="shared" si="35"/>
        <v>2.8001400252965366E-4</v>
      </c>
      <c r="J1148" s="134">
        <v>-7.8472222222222276E-3</v>
      </c>
    </row>
    <row r="1149" spans="2:10" ht="14.4">
      <c r="B1149" s="132">
        <v>43808</v>
      </c>
      <c r="C1149" s="153">
        <v>351.21</v>
      </c>
      <c r="D1149" s="154">
        <f t="shared" si="34"/>
        <v>-8.1667829493965345E-3</v>
      </c>
      <c r="E1149" s="134">
        <v>9.5142282265019418E-3</v>
      </c>
      <c r="G1149" s="132">
        <v>43808</v>
      </c>
      <c r="H1149" s="153">
        <v>142.83000000000001</v>
      </c>
      <c r="I1149" s="154">
        <f t="shared" si="35"/>
        <v>7.7044304283800582E-4</v>
      </c>
      <c r="J1149" s="134">
        <v>-2.7997480226771287E-4</v>
      </c>
    </row>
    <row r="1150" spans="2:10" ht="14.4">
      <c r="B1150" s="132">
        <v>43805</v>
      </c>
      <c r="C1150" s="153">
        <v>354.09</v>
      </c>
      <c r="D1150" s="154">
        <f t="shared" si="34"/>
        <v>2.4037626485409427E-2</v>
      </c>
      <c r="E1150" s="134">
        <v>8.2002220893482303E-3</v>
      </c>
      <c r="G1150" s="132">
        <v>43805</v>
      </c>
      <c r="H1150" s="153">
        <v>142.72</v>
      </c>
      <c r="I1150" s="154">
        <f t="shared" si="35"/>
        <v>1.1770231383693897E-2</v>
      </c>
      <c r="J1150" s="134">
        <v>-7.7014632780236791E-4</v>
      </c>
    </row>
    <row r="1151" spans="2:10" ht="14.4">
      <c r="B1151" s="132">
        <v>43804</v>
      </c>
      <c r="C1151" s="153">
        <v>345.68</v>
      </c>
      <c r="D1151" s="154">
        <f t="shared" si="34"/>
        <v>-9.0998727351070466E-3</v>
      </c>
      <c r="E1151" s="134">
        <v>-2.375102375102367E-2</v>
      </c>
      <c r="G1151" s="132">
        <v>43804</v>
      </c>
      <c r="H1151" s="153">
        <v>141.05000000000001</v>
      </c>
      <c r="I1151" s="154">
        <f t="shared" si="35"/>
        <v>6.6152391187191831E-3</v>
      </c>
      <c r="J1151" s="134">
        <v>-1.1701233183856408E-2</v>
      </c>
    </row>
    <row r="1152" spans="2:10" ht="14.4">
      <c r="B1152" s="132">
        <v>43803</v>
      </c>
      <c r="C1152" s="153">
        <v>348.84</v>
      </c>
      <c r="D1152" s="154">
        <f t="shared" si="34"/>
        <v>-9.2450581440511621E-3</v>
      </c>
      <c r="E1152" s="134">
        <v>9.1414024531357718E-3</v>
      </c>
      <c r="G1152" s="132">
        <v>43803</v>
      </c>
      <c r="H1152" s="153">
        <v>140.12</v>
      </c>
      <c r="I1152" s="154">
        <f t="shared" si="35"/>
        <v>4.2829610191450173E-4</v>
      </c>
      <c r="J1152" s="134">
        <v>-6.593406593406681E-3</v>
      </c>
    </row>
    <row r="1153" spans="2:10" ht="14.4">
      <c r="B1153" s="132">
        <v>43802</v>
      </c>
      <c r="C1153" s="153">
        <v>352.08</v>
      </c>
      <c r="D1153" s="154">
        <f t="shared" si="34"/>
        <v>-8.7662807236132644E-3</v>
      </c>
      <c r="E1153" s="134">
        <v>9.2879256965945345E-3</v>
      </c>
      <c r="G1153" s="132">
        <v>43802</v>
      </c>
      <c r="H1153" s="153">
        <v>140.06</v>
      </c>
      <c r="I1153" s="154">
        <f t="shared" si="35"/>
        <v>-2.0493968623800991E-2</v>
      </c>
      <c r="J1153" s="134">
        <v>-4.2820439623181272E-4</v>
      </c>
    </row>
    <row r="1154" spans="2:10" ht="14.4">
      <c r="B1154" s="132">
        <v>43801</v>
      </c>
      <c r="C1154" s="153">
        <v>355.18</v>
      </c>
      <c r="D1154" s="154">
        <f t="shared" si="34"/>
        <v>-3.0500312558009432E-2</v>
      </c>
      <c r="E1154" s="134">
        <v>8.8048170870258513E-3</v>
      </c>
      <c r="G1154" s="132">
        <v>43801</v>
      </c>
      <c r="H1154" s="153">
        <v>142.96</v>
      </c>
      <c r="I1154" s="154">
        <f t="shared" si="35"/>
        <v>-1.2305066798340461E-2</v>
      </c>
      <c r="J1154" s="134">
        <v>2.0705411966300158E-2</v>
      </c>
    </row>
    <row r="1155" spans="2:10" ht="14.4">
      <c r="B1155" s="132">
        <v>43798</v>
      </c>
      <c r="C1155" s="153">
        <v>366.18</v>
      </c>
      <c r="D1155" s="154">
        <f t="shared" si="34"/>
        <v>-4.9579223844723724E-3</v>
      </c>
      <c r="E1155" s="134">
        <v>3.0970212286727916E-2</v>
      </c>
      <c r="G1155" s="132">
        <v>43798</v>
      </c>
      <c r="H1155" s="153">
        <v>144.72999999999999</v>
      </c>
      <c r="I1155" s="154">
        <f t="shared" si="35"/>
        <v>-6.6111390163914006E-3</v>
      </c>
      <c r="J1155" s="134">
        <v>1.2381085618354604E-2</v>
      </c>
    </row>
    <row r="1156" spans="2:10" ht="14.4">
      <c r="B1156" s="132">
        <v>43796</v>
      </c>
      <c r="C1156" s="153">
        <v>368</v>
      </c>
      <c r="D1156" s="154">
        <f t="shared" si="34"/>
        <v>-1.4861839807243805E-2</v>
      </c>
      <c r="E1156" s="134">
        <v>4.9702332186356557E-3</v>
      </c>
      <c r="G1156" s="132">
        <v>43796</v>
      </c>
      <c r="H1156" s="153">
        <v>145.69</v>
      </c>
      <c r="I1156" s="154">
        <f t="shared" si="35"/>
        <v>-2.7417934785182521E-3</v>
      </c>
      <c r="J1156" s="134">
        <v>6.6330408346577663E-3</v>
      </c>
    </row>
    <row r="1157" spans="2:10" ht="14.4">
      <c r="B1157" s="132">
        <v>43795</v>
      </c>
      <c r="C1157" s="153">
        <v>373.51</v>
      </c>
      <c r="D1157" s="154">
        <f t="shared" ref="D1157:D1220" si="36">LN(C1157/C1158)</f>
        <v>1.0178935840834784E-3</v>
      </c>
      <c r="E1157" s="134">
        <v>1.4972826086956603E-2</v>
      </c>
      <c r="G1157" s="132">
        <v>43795</v>
      </c>
      <c r="H1157" s="153">
        <v>146.09</v>
      </c>
      <c r="I1157" s="154">
        <f t="shared" ref="I1157:I1220" si="37">LN(H1157/H1158)</f>
        <v>-2.2563340740737931E-3</v>
      </c>
      <c r="J1157" s="134">
        <v>2.745555631820995E-3</v>
      </c>
    </row>
    <row r="1158" spans="2:10" ht="14.4">
      <c r="B1158" s="132">
        <v>43794</v>
      </c>
      <c r="C1158" s="153">
        <v>373.13</v>
      </c>
      <c r="D1158" s="154">
        <f t="shared" si="36"/>
        <v>4.8087994127661441E-3</v>
      </c>
      <c r="E1158" s="134">
        <v>-1.0173757061390232E-3</v>
      </c>
      <c r="G1158" s="132">
        <v>43794</v>
      </c>
      <c r="H1158" s="153">
        <v>146.41999999999999</v>
      </c>
      <c r="I1158" s="154">
        <f t="shared" si="37"/>
        <v>1.7499585391073345E-2</v>
      </c>
      <c r="J1158" s="134">
        <v>2.2588815113970817E-3</v>
      </c>
    </row>
    <row r="1159" spans="2:10" ht="14.4">
      <c r="B1159" s="132">
        <v>43791</v>
      </c>
      <c r="C1159" s="153">
        <v>371.34</v>
      </c>
      <c r="D1159" s="154">
        <f t="shared" si="36"/>
        <v>1.3283287832317154E-2</v>
      </c>
      <c r="E1159" s="134">
        <v>-4.797255648165577E-3</v>
      </c>
      <c r="G1159" s="132">
        <v>43791</v>
      </c>
      <c r="H1159" s="153">
        <v>143.88</v>
      </c>
      <c r="I1159" s="154">
        <f t="shared" si="37"/>
        <v>3.620669600802688E-3</v>
      </c>
      <c r="J1159" s="134">
        <v>-1.7347356918453682E-2</v>
      </c>
    </row>
    <row r="1160" spans="2:10" ht="14.4">
      <c r="B1160" s="132">
        <v>43790</v>
      </c>
      <c r="C1160" s="153">
        <v>366.44</v>
      </c>
      <c r="D1160" s="154">
        <f t="shared" si="36"/>
        <v>-1.2124648430217553E-2</v>
      </c>
      <c r="E1160" s="134">
        <v>-1.3195454300640841E-2</v>
      </c>
      <c r="G1160" s="132">
        <v>43790</v>
      </c>
      <c r="H1160" s="153">
        <v>143.36000000000001</v>
      </c>
      <c r="I1160" s="154">
        <f t="shared" si="37"/>
        <v>1.2917899375090459E-2</v>
      </c>
      <c r="J1160" s="134">
        <v>-3.6141228801778169E-3</v>
      </c>
    </row>
    <row r="1161" spans="2:10" ht="14.4">
      <c r="B1161" s="132">
        <v>43789</v>
      </c>
      <c r="C1161" s="153">
        <v>370.91</v>
      </c>
      <c r="D1161" s="154">
        <f t="shared" si="36"/>
        <v>1.0597597522655097E-2</v>
      </c>
      <c r="E1161" s="134">
        <v>1.2198449950878709E-2</v>
      </c>
      <c r="G1161" s="132">
        <v>43789</v>
      </c>
      <c r="H1161" s="153">
        <v>141.52000000000001</v>
      </c>
      <c r="I1161" s="154">
        <f t="shared" si="37"/>
        <v>-1.1661530116509118E-2</v>
      </c>
      <c r="J1161" s="134">
        <v>-1.2834821428571397E-2</v>
      </c>
    </row>
    <row r="1162" spans="2:10" ht="14.4">
      <c r="B1162" s="132">
        <v>43788</v>
      </c>
      <c r="C1162" s="153">
        <v>367</v>
      </c>
      <c r="D1162" s="154">
        <f t="shared" si="36"/>
        <v>-6.6806320759209637E-3</v>
      </c>
      <c r="E1162" s="134">
        <v>-1.0541640829311749E-2</v>
      </c>
      <c r="G1162" s="132">
        <v>43788</v>
      </c>
      <c r="H1162" s="153">
        <v>143.18</v>
      </c>
      <c r="I1162" s="154">
        <f t="shared" si="37"/>
        <v>-2.8594363382465544E-3</v>
      </c>
      <c r="J1162" s="134">
        <v>1.172979084228376E-2</v>
      </c>
    </row>
    <row r="1163" spans="2:10" ht="14.4">
      <c r="B1163" s="132">
        <v>43787</v>
      </c>
      <c r="C1163" s="153">
        <v>369.46</v>
      </c>
      <c r="D1163" s="154">
        <f t="shared" si="36"/>
        <v>-5.990788891607755E-3</v>
      </c>
      <c r="E1163" s="134">
        <v>6.7029972752044031E-3</v>
      </c>
      <c r="G1163" s="132">
        <v>43787</v>
      </c>
      <c r="H1163" s="153">
        <v>143.59</v>
      </c>
      <c r="I1163" s="154">
        <f t="shared" si="37"/>
        <v>-1.1907375026318967E-2</v>
      </c>
      <c r="J1163" s="134">
        <v>2.8635284257576554E-3</v>
      </c>
    </row>
    <row r="1164" spans="2:10" ht="14.4">
      <c r="B1164" s="132">
        <v>43784</v>
      </c>
      <c r="C1164" s="153">
        <v>371.68</v>
      </c>
      <c r="D1164" s="154">
        <f t="shared" si="36"/>
        <v>1.1473229004560933E-2</v>
      </c>
      <c r="E1164" s="134">
        <v>6.0087695555677278E-3</v>
      </c>
      <c r="G1164" s="132">
        <v>43784</v>
      </c>
      <c r="H1164" s="153">
        <v>145.31</v>
      </c>
      <c r="I1164" s="154">
        <f t="shared" si="37"/>
        <v>1.2952562035727146E-2</v>
      </c>
      <c r="J1164" s="134">
        <v>1.1978550038303393E-2</v>
      </c>
    </row>
    <row r="1165" spans="2:10" ht="14.4">
      <c r="B1165" s="132">
        <v>43783</v>
      </c>
      <c r="C1165" s="153">
        <v>367.44</v>
      </c>
      <c r="D1165" s="154">
        <f t="shared" si="36"/>
        <v>1.3535565722808621E-2</v>
      </c>
      <c r="E1165" s="134">
        <v>-1.1407662505380944E-2</v>
      </c>
      <c r="G1165" s="132">
        <v>43783</v>
      </c>
      <c r="H1165" s="153">
        <v>143.44</v>
      </c>
      <c r="I1165" s="154">
        <f t="shared" si="37"/>
        <v>-7.2934717086425484E-3</v>
      </c>
      <c r="J1165" s="134">
        <v>-1.2869038607115857E-2</v>
      </c>
    </row>
    <row r="1166" spans="2:10" ht="14.4">
      <c r="B1166" s="132">
        <v>43782</v>
      </c>
      <c r="C1166" s="153">
        <v>362.5</v>
      </c>
      <c r="D1166" s="154">
        <f t="shared" si="36"/>
        <v>-1.0477268046031009E-3</v>
      </c>
      <c r="E1166" s="134">
        <v>-1.3444371870237282E-2</v>
      </c>
      <c r="G1166" s="132">
        <v>43782</v>
      </c>
      <c r="H1166" s="153">
        <v>144.49</v>
      </c>
      <c r="I1166" s="154">
        <f t="shared" si="37"/>
        <v>-1.2722380450363967E-2</v>
      </c>
      <c r="J1166" s="134">
        <v>7.3201338538761984E-3</v>
      </c>
    </row>
    <row r="1167" spans="2:10" ht="14.4">
      <c r="B1167" s="132">
        <v>43781</v>
      </c>
      <c r="C1167" s="153">
        <v>362.88</v>
      </c>
      <c r="D1167" s="154">
        <f t="shared" si="36"/>
        <v>-1.1180649189583974E-2</v>
      </c>
      <c r="E1167" s="134">
        <v>1.0482758620689037E-3</v>
      </c>
      <c r="G1167" s="132">
        <v>43781</v>
      </c>
      <c r="H1167" s="153">
        <v>146.34</v>
      </c>
      <c r="I1167" s="154">
        <f t="shared" si="37"/>
        <v>-1.1279592308231088E-2</v>
      </c>
      <c r="J1167" s="134">
        <v>1.2803654232126815E-2</v>
      </c>
    </row>
    <row r="1168" spans="2:10" ht="14.4">
      <c r="B1168" s="132">
        <v>43780</v>
      </c>
      <c r="C1168" s="153">
        <v>366.96</v>
      </c>
      <c r="D1168" s="154">
        <f t="shared" si="36"/>
        <v>4.446662682305063E-2</v>
      </c>
      <c r="E1168" s="134">
        <v>1.1243386243386277E-2</v>
      </c>
      <c r="G1168" s="132">
        <v>43780</v>
      </c>
      <c r="H1168" s="153">
        <v>148</v>
      </c>
      <c r="I1168" s="154">
        <f t="shared" si="37"/>
        <v>-1.0804971337541407E-3</v>
      </c>
      <c r="J1168" s="134">
        <v>1.134344676780108E-2</v>
      </c>
    </row>
    <row r="1169" spans="2:10" ht="14.4">
      <c r="B1169" s="132">
        <v>43777</v>
      </c>
      <c r="C1169" s="153">
        <v>351</v>
      </c>
      <c r="D1169" s="154">
        <f t="shared" si="36"/>
        <v>-1.7817528857268755E-2</v>
      </c>
      <c r="E1169" s="134">
        <v>-4.3492478744277308E-2</v>
      </c>
      <c r="G1169" s="132">
        <v>43777</v>
      </c>
      <c r="H1169" s="153">
        <v>148.16</v>
      </c>
      <c r="I1169" s="154">
        <f t="shared" si="37"/>
        <v>7.7921592219943056E-3</v>
      </c>
      <c r="J1169" s="134">
        <v>1.08108108108107E-3</v>
      </c>
    </row>
    <row r="1170" spans="2:10" ht="14.4">
      <c r="B1170" s="132">
        <v>43776</v>
      </c>
      <c r="C1170" s="153">
        <v>357.31</v>
      </c>
      <c r="D1170" s="154">
        <f t="shared" si="36"/>
        <v>8.7702600098780482E-3</v>
      </c>
      <c r="E1170" s="134">
        <v>1.7977207977208032E-2</v>
      </c>
      <c r="G1170" s="132">
        <v>43776</v>
      </c>
      <c r="H1170" s="153">
        <v>147.01</v>
      </c>
      <c r="I1170" s="154">
        <f t="shared" si="37"/>
        <v>1.0393255948577412E-2</v>
      </c>
      <c r="J1170" s="134">
        <v>-7.7618790496760681E-3</v>
      </c>
    </row>
    <row r="1171" spans="2:10" ht="14.4">
      <c r="B1171" s="132">
        <v>43775</v>
      </c>
      <c r="C1171" s="153">
        <v>354.19</v>
      </c>
      <c r="D1171" s="154">
        <f t="shared" si="36"/>
        <v>-1.1509222035188772E-2</v>
      </c>
      <c r="E1171" s="134">
        <v>-8.7319134644986418E-3</v>
      </c>
      <c r="G1171" s="132">
        <v>43775</v>
      </c>
      <c r="H1171" s="153">
        <v>145.49</v>
      </c>
      <c r="I1171" s="154">
        <f t="shared" si="37"/>
        <v>-6.0303067685581148E-3</v>
      </c>
      <c r="J1171" s="134">
        <v>-1.0339432691653494E-2</v>
      </c>
    </row>
    <row r="1172" spans="2:10" ht="14.4">
      <c r="B1172" s="132">
        <v>43774</v>
      </c>
      <c r="C1172" s="153">
        <v>358.29</v>
      </c>
      <c r="D1172" s="154">
        <f t="shared" si="36"/>
        <v>2.0300113493660867E-2</v>
      </c>
      <c r="E1172" s="134">
        <v>1.1575707953358494E-2</v>
      </c>
      <c r="G1172" s="132">
        <v>43774</v>
      </c>
      <c r="H1172" s="153">
        <v>146.37</v>
      </c>
      <c r="I1172" s="154">
        <f t="shared" si="37"/>
        <v>-3.7505584556109125E-3</v>
      </c>
      <c r="J1172" s="134">
        <v>6.0485256718674218E-3</v>
      </c>
    </row>
    <row r="1173" spans="2:10" ht="14.4">
      <c r="B1173" s="132">
        <v>43773</v>
      </c>
      <c r="C1173" s="153">
        <v>351.09</v>
      </c>
      <c r="D1173" s="154">
        <f t="shared" si="36"/>
        <v>1.6947610778902007E-2</v>
      </c>
      <c r="E1173" s="134">
        <v>-2.0095453403667585E-2</v>
      </c>
      <c r="G1173" s="132">
        <v>43773</v>
      </c>
      <c r="H1173" s="153">
        <v>146.91999999999999</v>
      </c>
      <c r="I1173" s="154">
        <f t="shared" si="37"/>
        <v>1.6677919945946505E-2</v>
      </c>
      <c r="J1173" s="134">
        <v>3.7576006012158825E-3</v>
      </c>
    </row>
    <row r="1174" spans="2:10" ht="14.4">
      <c r="B1174" s="132">
        <v>43770</v>
      </c>
      <c r="C1174" s="153">
        <v>345.19</v>
      </c>
      <c r="D1174" s="154">
        <f t="shared" si="36"/>
        <v>1.5414113388814226E-2</v>
      </c>
      <c r="E1174" s="134">
        <v>-1.680480788401828E-2</v>
      </c>
      <c r="G1174" s="132">
        <v>43770</v>
      </c>
      <c r="H1174" s="153">
        <v>144.49</v>
      </c>
      <c r="I1174" s="154">
        <f t="shared" si="37"/>
        <v>4.7406942425961766E-2</v>
      </c>
      <c r="J1174" s="134">
        <v>-1.6539613395044728E-2</v>
      </c>
    </row>
    <row r="1175" spans="2:10" ht="14.4">
      <c r="B1175" s="132">
        <v>43769</v>
      </c>
      <c r="C1175" s="153">
        <v>339.91</v>
      </c>
      <c r="D1175" s="154">
        <f t="shared" si="36"/>
        <v>-1.7931293741434016E-2</v>
      </c>
      <c r="E1175" s="134">
        <v>-1.5295923983892901E-2</v>
      </c>
      <c r="G1175" s="132">
        <v>43769</v>
      </c>
      <c r="H1175" s="153">
        <v>137.80000000000001</v>
      </c>
      <c r="I1175" s="154">
        <f t="shared" si="37"/>
        <v>-1.8264691244584436E-2</v>
      </c>
      <c r="J1175" s="134">
        <v>-4.6300782061042267E-2</v>
      </c>
    </row>
    <row r="1176" spans="2:10" ht="14.4">
      <c r="B1176" s="132">
        <v>43768</v>
      </c>
      <c r="C1176" s="153">
        <v>346.06</v>
      </c>
      <c r="D1176" s="154">
        <f t="shared" si="36"/>
        <v>-8.2591585905548073E-3</v>
      </c>
      <c r="E1176" s="134">
        <v>1.8093024624165066E-2</v>
      </c>
      <c r="G1176" s="132">
        <v>43768</v>
      </c>
      <c r="H1176" s="153">
        <v>140.34</v>
      </c>
      <c r="I1176" s="154">
        <f t="shared" si="37"/>
        <v>-7.0295315559168615E-3</v>
      </c>
      <c r="J1176" s="134">
        <v>1.8432510885340925E-2</v>
      </c>
    </row>
    <row r="1177" spans="2:10" ht="14.4">
      <c r="B1177" s="132">
        <v>43767</v>
      </c>
      <c r="C1177" s="153">
        <v>348.93</v>
      </c>
      <c r="D1177" s="154">
        <f t="shared" si="36"/>
        <v>2.3340819827400505E-2</v>
      </c>
      <c r="E1177" s="134">
        <v>8.29335953302901E-3</v>
      </c>
      <c r="G1177" s="132">
        <v>43767</v>
      </c>
      <c r="H1177" s="153">
        <v>141.33000000000001</v>
      </c>
      <c r="I1177" s="154">
        <f t="shared" si="37"/>
        <v>9.0266791526878894E-3</v>
      </c>
      <c r="J1177" s="134">
        <v>7.0542967079949559E-3</v>
      </c>
    </row>
    <row r="1178" spans="2:10" ht="14.4">
      <c r="B1178" s="132">
        <v>43766</v>
      </c>
      <c r="C1178" s="153">
        <v>340.88</v>
      </c>
      <c r="D1178" s="154">
        <f t="shared" si="36"/>
        <v>3.0850166231318663E-3</v>
      </c>
      <c r="E1178" s="134">
        <v>-2.307052990571179E-2</v>
      </c>
      <c r="G1178" s="132">
        <v>43766</v>
      </c>
      <c r="H1178" s="153">
        <v>140.06</v>
      </c>
      <c r="I1178" s="154">
        <f t="shared" si="37"/>
        <v>2.3589131350152206E-3</v>
      </c>
      <c r="J1178" s="134">
        <v>-8.9860609920046075E-3</v>
      </c>
    </row>
    <row r="1179" spans="2:10" ht="14.4">
      <c r="B1179" s="132">
        <v>43763</v>
      </c>
      <c r="C1179" s="153">
        <v>339.83</v>
      </c>
      <c r="D1179" s="154">
        <f t="shared" si="36"/>
        <v>-1.3793725234692199E-2</v>
      </c>
      <c r="E1179" s="134">
        <v>-3.0802628490964601E-3</v>
      </c>
      <c r="G1179" s="132">
        <v>43763</v>
      </c>
      <c r="H1179" s="153">
        <v>139.72999999999999</v>
      </c>
      <c r="I1179" s="154">
        <f t="shared" si="37"/>
        <v>4.2992219125994879E-2</v>
      </c>
      <c r="J1179" s="134">
        <v>-2.3561330858204999E-3</v>
      </c>
    </row>
    <row r="1180" spans="2:10" ht="14.4">
      <c r="B1180" s="132">
        <v>43762</v>
      </c>
      <c r="C1180" s="153">
        <v>344.55</v>
      </c>
      <c r="D1180" s="154">
        <f t="shared" si="36"/>
        <v>1.1824092213649962E-2</v>
      </c>
      <c r="E1180" s="134">
        <v>1.3889297589971594E-2</v>
      </c>
      <c r="G1180" s="132">
        <v>43762</v>
      </c>
      <c r="H1180" s="153">
        <v>133.85</v>
      </c>
      <c r="I1180" s="154">
        <f t="shared" si="37"/>
        <v>-1.107036083771795E-2</v>
      </c>
      <c r="J1180" s="134">
        <v>-4.2081156516138196E-2</v>
      </c>
    </row>
    <row r="1181" spans="2:10" ht="14.4">
      <c r="B1181" s="132">
        <v>43761</v>
      </c>
      <c r="C1181" s="153">
        <v>340.5</v>
      </c>
      <c r="D1181" s="154">
        <f t="shared" si="36"/>
        <v>1.0332195237205412E-2</v>
      </c>
      <c r="E1181" s="134">
        <v>-1.1754462342185468E-2</v>
      </c>
      <c r="G1181" s="132">
        <v>43761</v>
      </c>
      <c r="H1181" s="153">
        <v>135.34</v>
      </c>
      <c r="I1181" s="154">
        <f t="shared" si="37"/>
        <v>1.2266443809048323E-2</v>
      </c>
      <c r="J1181" s="134">
        <v>1.113186402689581E-2</v>
      </c>
    </row>
    <row r="1182" spans="2:10" ht="14.4">
      <c r="B1182" s="132">
        <v>43760</v>
      </c>
      <c r="C1182" s="153">
        <v>337</v>
      </c>
      <c r="D1182" s="154">
        <f t="shared" si="36"/>
        <v>1.7783302520342357E-2</v>
      </c>
      <c r="E1182" s="134">
        <v>-1.027900146842875E-2</v>
      </c>
      <c r="G1182" s="132">
        <v>43760</v>
      </c>
      <c r="H1182" s="153">
        <v>133.69</v>
      </c>
      <c r="I1182" s="154">
        <f t="shared" si="37"/>
        <v>1.0980856426299732E-2</v>
      </c>
      <c r="J1182" s="134">
        <v>-1.2191517659228657E-2</v>
      </c>
    </row>
    <row r="1183" spans="2:10" ht="14.4">
      <c r="B1183" s="132">
        <v>43759</v>
      </c>
      <c r="C1183" s="153">
        <v>331.06</v>
      </c>
      <c r="D1183" s="154">
        <f t="shared" si="36"/>
        <v>-3.8342029541378858E-2</v>
      </c>
      <c r="E1183" s="134">
        <v>-1.7626112759643875E-2</v>
      </c>
      <c r="G1183" s="132">
        <v>43759</v>
      </c>
      <c r="H1183" s="153">
        <v>132.22999999999999</v>
      </c>
      <c r="I1183" s="154">
        <f t="shared" si="37"/>
        <v>1.1561701771270826E-2</v>
      </c>
      <c r="J1183" s="134">
        <v>-1.0920786895055823E-2</v>
      </c>
    </row>
    <row r="1184" spans="2:10" ht="14.4">
      <c r="B1184" s="132">
        <v>43756</v>
      </c>
      <c r="C1184" s="153">
        <v>344</v>
      </c>
      <c r="D1184" s="154">
        <f t="shared" si="36"/>
        <v>-7.0317575074933497E-2</v>
      </c>
      <c r="E1184" s="134">
        <v>3.9086570410197474E-2</v>
      </c>
      <c r="G1184" s="132">
        <v>43756</v>
      </c>
      <c r="H1184" s="153">
        <v>130.71</v>
      </c>
      <c r="I1184" s="154">
        <f t="shared" si="37"/>
        <v>-1.0350956258252454E-2</v>
      </c>
      <c r="J1184" s="134">
        <v>-1.1495122135672609E-2</v>
      </c>
    </row>
    <row r="1185" spans="2:10" ht="14.4">
      <c r="B1185" s="132">
        <v>43755</v>
      </c>
      <c r="C1185" s="153">
        <v>369.06</v>
      </c>
      <c r="D1185" s="154">
        <f t="shared" si="36"/>
        <v>-9.0898682491204093E-3</v>
      </c>
      <c r="E1185" s="134">
        <v>7.2848837209302353E-2</v>
      </c>
      <c r="G1185" s="132">
        <v>43755</v>
      </c>
      <c r="H1185" s="153">
        <v>132.07</v>
      </c>
      <c r="I1185" s="154">
        <f t="shared" si="37"/>
        <v>1.4337163146407249E-2</v>
      </c>
      <c r="J1185" s="134">
        <v>1.0404712722821507E-2</v>
      </c>
    </row>
    <row r="1186" spans="2:10" ht="14.4">
      <c r="B1186" s="132">
        <v>43754</v>
      </c>
      <c r="C1186" s="153">
        <v>372.43</v>
      </c>
      <c r="D1186" s="154">
        <f t="shared" si="36"/>
        <v>3.9548606142470336E-3</v>
      </c>
      <c r="E1186" s="134">
        <v>9.1313065626186241E-3</v>
      </c>
      <c r="G1186" s="132">
        <v>43754</v>
      </c>
      <c r="H1186" s="153">
        <v>130.19</v>
      </c>
      <c r="I1186" s="154">
        <f t="shared" si="37"/>
        <v>-6.431382707188218E-3</v>
      </c>
      <c r="J1186" s="134">
        <v>-1.4234875444839812E-2</v>
      </c>
    </row>
    <row r="1187" spans="2:10" ht="14.4">
      <c r="B1187" s="132">
        <v>43753</v>
      </c>
      <c r="C1187" s="153">
        <v>370.96</v>
      </c>
      <c r="D1187" s="154">
        <f t="shared" si="36"/>
        <v>-5.9666368858976625E-3</v>
      </c>
      <c r="E1187" s="134">
        <v>-3.9470504524340422E-3</v>
      </c>
      <c r="G1187" s="132">
        <v>43753</v>
      </c>
      <c r="H1187" s="153">
        <v>131.03</v>
      </c>
      <c r="I1187" s="154">
        <f t="shared" si="37"/>
        <v>2.0431688732861903E-2</v>
      </c>
      <c r="J1187" s="134">
        <v>6.4521084568707199E-3</v>
      </c>
    </row>
    <row r="1188" spans="2:10" ht="14.4">
      <c r="B1188" s="132">
        <v>43752</v>
      </c>
      <c r="C1188" s="153">
        <v>373.18</v>
      </c>
      <c r="D1188" s="154">
        <f t="shared" si="36"/>
        <v>-4.6517929091821619E-3</v>
      </c>
      <c r="E1188" s="134">
        <v>5.9844727194307001E-3</v>
      </c>
      <c r="G1188" s="132">
        <v>43752</v>
      </c>
      <c r="H1188" s="153">
        <v>128.38</v>
      </c>
      <c r="I1188" s="154">
        <f t="shared" si="37"/>
        <v>-1.5577537222874265E-4</v>
      </c>
      <c r="J1188" s="134">
        <v>-2.0224376097077057E-2</v>
      </c>
    </row>
    <row r="1189" spans="2:10" ht="14.4">
      <c r="B1189" s="132">
        <v>43749</v>
      </c>
      <c r="C1189" s="153">
        <v>374.92</v>
      </c>
      <c r="D1189" s="154">
        <f t="shared" si="36"/>
        <v>1.0510607270850052E-2</v>
      </c>
      <c r="E1189" s="134">
        <v>4.6626292941744918E-3</v>
      </c>
      <c r="G1189" s="132">
        <v>43749</v>
      </c>
      <c r="H1189" s="153">
        <v>128.4</v>
      </c>
      <c r="I1189" s="154">
        <f t="shared" si="37"/>
        <v>4.5489542452769476E-2</v>
      </c>
      <c r="J1189" s="134">
        <v>1.5578750584221979E-4</v>
      </c>
    </row>
    <row r="1190" spans="2:10" ht="14.4">
      <c r="B1190" s="132">
        <v>43748</v>
      </c>
      <c r="C1190" s="153">
        <v>371</v>
      </c>
      <c r="D1190" s="154">
        <f t="shared" si="36"/>
        <v>-1.061729100701545E-2</v>
      </c>
      <c r="E1190" s="134">
        <v>-1.0455563853622118E-2</v>
      </c>
      <c r="G1190" s="132">
        <v>43748</v>
      </c>
      <c r="H1190" s="153">
        <v>122.69</v>
      </c>
      <c r="I1190" s="154">
        <f t="shared" si="37"/>
        <v>2.6846695572156479E-2</v>
      </c>
      <c r="J1190" s="134">
        <v>-4.4470404984423784E-2</v>
      </c>
    </row>
    <row r="1191" spans="2:10" ht="14.4">
      <c r="B1191" s="132">
        <v>43747</v>
      </c>
      <c r="C1191" s="153">
        <v>374.96</v>
      </c>
      <c r="D1191" s="154">
        <f t="shared" si="36"/>
        <v>2.296212260350157E-3</v>
      </c>
      <c r="E1191" s="134">
        <v>1.0673854447439401E-2</v>
      </c>
      <c r="G1191" s="132">
        <v>43747</v>
      </c>
      <c r="H1191" s="153">
        <v>119.44</v>
      </c>
      <c r="I1191" s="154">
        <f t="shared" si="37"/>
        <v>1.2383798377183834E-2</v>
      </c>
      <c r="J1191" s="134">
        <v>-2.6489526448773337E-2</v>
      </c>
    </row>
    <row r="1192" spans="2:10" ht="14.4">
      <c r="B1192" s="132">
        <v>43746</v>
      </c>
      <c r="C1192" s="153">
        <v>374.1</v>
      </c>
      <c r="D1192" s="154">
        <f t="shared" si="36"/>
        <v>-6.5011419424653568E-3</v>
      </c>
      <c r="E1192" s="134">
        <v>-2.2935779816513069E-3</v>
      </c>
      <c r="G1192" s="132">
        <v>43746</v>
      </c>
      <c r="H1192" s="153">
        <v>117.97</v>
      </c>
      <c r="I1192" s="154">
        <f t="shared" si="37"/>
        <v>-1.9142554132119502E-2</v>
      </c>
      <c r="J1192" s="134">
        <v>-1.2307434695244424E-2</v>
      </c>
    </row>
    <row r="1193" spans="2:10" ht="14.4">
      <c r="B1193" s="132">
        <v>43745</v>
      </c>
      <c r="C1193" s="153">
        <v>376.54</v>
      </c>
      <c r="D1193" s="154">
        <f t="shared" si="36"/>
        <v>2.2333307166427412E-3</v>
      </c>
      <c r="E1193" s="134">
        <v>6.5223202352311382E-3</v>
      </c>
      <c r="G1193" s="132">
        <v>43745</v>
      </c>
      <c r="H1193" s="153">
        <v>120.25</v>
      </c>
      <c r="I1193" s="154">
        <f t="shared" si="37"/>
        <v>-6.5481604942299581E-3</v>
      </c>
      <c r="J1193" s="134">
        <v>1.9326947529032745E-2</v>
      </c>
    </row>
    <row r="1194" spans="2:10" ht="14.4">
      <c r="B1194" s="132">
        <v>43742</v>
      </c>
      <c r="C1194" s="153">
        <v>375.7</v>
      </c>
      <c r="D1194" s="154">
        <f t="shared" si="36"/>
        <v>9.7089439659042015E-3</v>
      </c>
      <c r="E1194" s="134">
        <v>-2.2308386891167764E-3</v>
      </c>
      <c r="G1194" s="132">
        <v>43742</v>
      </c>
      <c r="H1194" s="153">
        <v>121.04</v>
      </c>
      <c r="I1194" s="154">
        <f t="shared" si="37"/>
        <v>8.296048907934039E-3</v>
      </c>
      <c r="J1194" s="134">
        <v>6.5696465696465367E-3</v>
      </c>
    </row>
    <row r="1195" spans="2:10" ht="14.4">
      <c r="B1195" s="132">
        <v>43741</v>
      </c>
      <c r="C1195" s="153">
        <v>372.07</v>
      </c>
      <c r="D1195" s="154">
        <f t="shared" si="36"/>
        <v>1.2739714922872099E-2</v>
      </c>
      <c r="E1195" s="134">
        <v>-9.6619643332446215E-3</v>
      </c>
      <c r="G1195" s="132">
        <v>43741</v>
      </c>
      <c r="H1195" s="153">
        <v>120.04</v>
      </c>
      <c r="I1195" s="154">
        <f t="shared" si="37"/>
        <v>6.6666669135808548E-4</v>
      </c>
      <c r="J1195" s="134">
        <v>-8.2617316589557177E-3</v>
      </c>
    </row>
    <row r="1196" spans="2:10" ht="14.4">
      <c r="B1196" s="132">
        <v>43740</v>
      </c>
      <c r="C1196" s="153">
        <v>367.36</v>
      </c>
      <c r="D1196" s="154">
        <f t="shared" si="36"/>
        <v>-2.0423719477898391E-2</v>
      </c>
      <c r="E1196" s="134">
        <v>-1.2658908269949198E-2</v>
      </c>
      <c r="G1196" s="132">
        <v>43740</v>
      </c>
      <c r="H1196" s="153">
        <v>119.96</v>
      </c>
      <c r="I1196" s="154">
        <f t="shared" si="37"/>
        <v>-1.9890888116768483E-2</v>
      </c>
      <c r="J1196" s="134">
        <v>-6.6644451849395825E-4</v>
      </c>
    </row>
    <row r="1197" spans="2:10" ht="14.4">
      <c r="B1197" s="132">
        <v>43739</v>
      </c>
      <c r="C1197" s="153">
        <v>374.94</v>
      </c>
      <c r="D1197" s="154">
        <f t="shared" si="36"/>
        <v>-1.4641317397566363E-2</v>
      </c>
      <c r="E1197" s="134">
        <v>2.0633710801393645E-2</v>
      </c>
      <c r="G1197" s="132">
        <v>43739</v>
      </c>
      <c r="H1197" s="153">
        <v>122.37</v>
      </c>
      <c r="I1197" s="154">
        <f t="shared" si="37"/>
        <v>-3.1689960788307076E-2</v>
      </c>
      <c r="J1197" s="134">
        <v>2.0090030010003534E-2</v>
      </c>
    </row>
    <row r="1198" spans="2:10" ht="14.4">
      <c r="B1198" s="132">
        <v>43738</v>
      </c>
      <c r="C1198" s="153">
        <v>380.47</v>
      </c>
      <c r="D1198" s="154">
        <f t="shared" si="36"/>
        <v>-6.2620565416989368E-3</v>
      </c>
      <c r="E1198" s="134">
        <v>1.4749026510908481E-2</v>
      </c>
      <c r="G1198" s="132">
        <v>43738</v>
      </c>
      <c r="H1198" s="153">
        <v>126.31</v>
      </c>
      <c r="I1198" s="154">
        <f t="shared" si="37"/>
        <v>-2.2143148628530622E-3</v>
      </c>
      <c r="J1198" s="134">
        <v>3.2197434011604242E-2</v>
      </c>
    </row>
    <row r="1199" spans="2:10" ht="14.4">
      <c r="B1199" s="132">
        <v>43735</v>
      </c>
      <c r="C1199" s="153">
        <v>382.86</v>
      </c>
      <c r="D1199" s="154">
        <f t="shared" si="36"/>
        <v>-1.0471027792174355E-2</v>
      </c>
      <c r="E1199" s="134">
        <v>6.2817042079532648E-3</v>
      </c>
      <c r="G1199" s="132">
        <v>43735</v>
      </c>
      <c r="H1199" s="153">
        <v>126.59</v>
      </c>
      <c r="I1199" s="154">
        <f t="shared" si="37"/>
        <v>1.581152989701982E-3</v>
      </c>
      <c r="J1199" s="134">
        <v>2.2167682685456658E-3</v>
      </c>
    </row>
    <row r="1200" spans="2:10" ht="14.4">
      <c r="B1200" s="132">
        <v>43734</v>
      </c>
      <c r="C1200" s="153">
        <v>386.89</v>
      </c>
      <c r="D1200" s="154">
        <f t="shared" si="36"/>
        <v>1.7850449060707073E-3</v>
      </c>
      <c r="E1200" s="134">
        <v>1.0526040850441287E-2</v>
      </c>
      <c r="G1200" s="132">
        <v>43734</v>
      </c>
      <c r="H1200" s="153">
        <v>126.39</v>
      </c>
      <c r="I1200" s="154">
        <f t="shared" si="37"/>
        <v>-1.7391308731269869E-3</v>
      </c>
      <c r="J1200" s="134">
        <v>-1.5799036258788979E-3</v>
      </c>
    </row>
    <row r="1201" spans="2:10" ht="14.4">
      <c r="B1201" s="132">
        <v>43733</v>
      </c>
      <c r="C1201" s="153">
        <v>386.2</v>
      </c>
      <c r="D1201" s="154">
        <f t="shared" si="36"/>
        <v>1.1851411749934685E-2</v>
      </c>
      <c r="E1201" s="134">
        <v>-1.7834526609630252E-3</v>
      </c>
      <c r="G1201" s="132">
        <v>43733</v>
      </c>
      <c r="H1201" s="153">
        <v>126.61</v>
      </c>
      <c r="I1201" s="154">
        <f t="shared" si="37"/>
        <v>4.9089568096235053E-3</v>
      </c>
      <c r="J1201" s="134">
        <v>1.7406440382941035E-3</v>
      </c>
    </row>
    <row r="1202" spans="2:10" ht="14.4">
      <c r="B1202" s="132">
        <v>43732</v>
      </c>
      <c r="C1202" s="153">
        <v>381.65</v>
      </c>
      <c r="D1202" s="154">
        <f t="shared" si="36"/>
        <v>1.2179198365621483E-2</v>
      </c>
      <c r="E1202" s="134">
        <v>-1.1781460383221143E-2</v>
      </c>
      <c r="G1202" s="132">
        <v>43732</v>
      </c>
      <c r="H1202" s="153">
        <v>125.99</v>
      </c>
      <c r="I1202" s="154">
        <f t="shared" si="37"/>
        <v>-1.910360364336389E-2</v>
      </c>
      <c r="J1202" s="134">
        <v>-4.8969275728615314E-3</v>
      </c>
    </row>
    <row r="1203" spans="2:10" ht="14.4">
      <c r="B1203" s="132">
        <v>43731</v>
      </c>
      <c r="C1203" s="153">
        <v>377.03</v>
      </c>
      <c r="D1203" s="154">
        <f t="shared" si="36"/>
        <v>-6.2399398682622164E-3</v>
      </c>
      <c r="E1203" s="134">
        <v>-1.210533211057252E-2</v>
      </c>
      <c r="G1203" s="132">
        <v>43731</v>
      </c>
      <c r="H1203" s="153">
        <v>128.41999999999999</v>
      </c>
      <c r="I1203" s="154">
        <f t="shared" si="37"/>
        <v>2.0266590458532545E-3</v>
      </c>
      <c r="J1203" s="134">
        <v>1.9287245019445898E-2</v>
      </c>
    </row>
    <row r="1204" spans="2:10" ht="14.4">
      <c r="B1204" s="132">
        <v>43728</v>
      </c>
      <c r="C1204" s="153">
        <v>379.39</v>
      </c>
      <c r="D1204" s="154">
        <f t="shared" si="36"/>
        <v>-1.3223030207963579E-2</v>
      </c>
      <c r="E1204" s="134">
        <v>6.2594488502241141E-3</v>
      </c>
      <c r="G1204" s="132">
        <v>43728</v>
      </c>
      <c r="H1204" s="153">
        <v>128.16</v>
      </c>
      <c r="I1204" s="154">
        <f t="shared" si="37"/>
        <v>-1.5177618285101712E-2</v>
      </c>
      <c r="J1204" s="134">
        <v>-2.0246067590716788E-3</v>
      </c>
    </row>
    <row r="1205" spans="2:10" ht="14.4">
      <c r="B1205" s="132">
        <v>43727</v>
      </c>
      <c r="C1205" s="153">
        <v>384.44</v>
      </c>
      <c r="D1205" s="154">
        <f t="shared" si="36"/>
        <v>-5.1112519655844291E-3</v>
      </c>
      <c r="E1205" s="134">
        <v>1.3310841087008196E-2</v>
      </c>
      <c r="G1205" s="132">
        <v>43727</v>
      </c>
      <c r="H1205" s="153">
        <v>130.12</v>
      </c>
      <c r="I1205" s="154">
        <f t="shared" si="37"/>
        <v>-7.2744300263033581E-3</v>
      </c>
      <c r="J1205" s="134">
        <v>1.5293383270911454E-2</v>
      </c>
    </row>
    <row r="1206" spans="2:10" ht="14.4">
      <c r="B1206" s="132">
        <v>43726</v>
      </c>
      <c r="C1206" s="153">
        <v>386.41</v>
      </c>
      <c r="D1206" s="154">
        <f t="shared" si="36"/>
        <v>5.7357315862118395E-3</v>
      </c>
      <c r="E1206" s="134">
        <v>5.1243366975342042E-3</v>
      </c>
      <c r="G1206" s="132">
        <v>43726</v>
      </c>
      <c r="H1206" s="153">
        <v>131.07</v>
      </c>
      <c r="I1206" s="154">
        <f t="shared" si="37"/>
        <v>-8.3574411382611076E-3</v>
      </c>
      <c r="J1206" s="134">
        <v>7.3009529664924688E-3</v>
      </c>
    </row>
    <row r="1207" spans="2:10" ht="14.4">
      <c r="B1207" s="132">
        <v>43725</v>
      </c>
      <c r="C1207" s="153">
        <v>384.2</v>
      </c>
      <c r="D1207" s="154">
        <f t="shared" si="36"/>
        <v>1.4022901957073822E-2</v>
      </c>
      <c r="E1207" s="134">
        <v>-5.7193136823582291E-3</v>
      </c>
      <c r="G1207" s="132">
        <v>43725</v>
      </c>
      <c r="H1207" s="153">
        <v>132.16999999999999</v>
      </c>
      <c r="I1207" s="154">
        <f t="shared" si="37"/>
        <v>-7.3873394902260652E-3</v>
      </c>
      <c r="J1207" s="134">
        <v>8.3924620431830022E-3</v>
      </c>
    </row>
    <row r="1208" spans="2:10" ht="14.4">
      <c r="B1208" s="132">
        <v>43724</v>
      </c>
      <c r="C1208" s="153">
        <v>378.85</v>
      </c>
      <c r="D1208" s="154">
        <f t="shared" si="36"/>
        <v>-2.3991258656801315E-3</v>
      </c>
      <c r="E1208" s="134">
        <v>-1.3925039042165466E-2</v>
      </c>
      <c r="G1208" s="132">
        <v>43724</v>
      </c>
      <c r="H1208" s="153">
        <v>133.15</v>
      </c>
      <c r="I1208" s="154">
        <f t="shared" si="37"/>
        <v>-4.7203474303207319E-3</v>
      </c>
      <c r="J1208" s="134">
        <v>7.4146931981540209E-3</v>
      </c>
    </row>
    <row r="1209" spans="2:10" ht="14.4">
      <c r="B1209" s="132">
        <v>43721</v>
      </c>
      <c r="C1209" s="153">
        <v>379.76</v>
      </c>
      <c r="D1209" s="154">
        <f t="shared" si="36"/>
        <v>1.0934857894096657E-2</v>
      </c>
      <c r="E1209" s="134">
        <v>2.4020060710043811E-3</v>
      </c>
      <c r="G1209" s="132">
        <v>43721</v>
      </c>
      <c r="H1209" s="153">
        <v>133.78</v>
      </c>
      <c r="I1209" s="154">
        <f t="shared" si="37"/>
        <v>1.5290472268790252E-2</v>
      </c>
      <c r="J1209" s="134">
        <v>4.7315058205030791E-3</v>
      </c>
    </row>
    <row r="1210" spans="2:10" ht="14.4">
      <c r="B1210" s="132">
        <v>43720</v>
      </c>
      <c r="C1210" s="153">
        <v>375.63</v>
      </c>
      <c r="D1210" s="154">
        <f t="shared" si="36"/>
        <v>-1.9273702596093109E-2</v>
      </c>
      <c r="E1210" s="134">
        <v>-1.0875289656625209E-2</v>
      </c>
      <c r="G1210" s="132">
        <v>43720</v>
      </c>
      <c r="H1210" s="153">
        <v>131.75</v>
      </c>
      <c r="I1210" s="154">
        <f t="shared" si="37"/>
        <v>-1.011940367699311E-2</v>
      </c>
      <c r="J1210" s="134">
        <v>-1.5174166542084033E-2</v>
      </c>
    </row>
    <row r="1211" spans="2:10" ht="14.4">
      <c r="B1211" s="132">
        <v>43719</v>
      </c>
      <c r="C1211" s="153">
        <v>382.94</v>
      </c>
      <c r="D1211" s="154">
        <f t="shared" si="36"/>
        <v>3.5754642522487189E-2</v>
      </c>
      <c r="E1211" s="134">
        <v>1.9460639459042195E-2</v>
      </c>
      <c r="G1211" s="132">
        <v>43719</v>
      </c>
      <c r="H1211" s="153">
        <v>133.09</v>
      </c>
      <c r="I1211" s="154">
        <f t="shared" si="37"/>
        <v>2.1262855883624737E-2</v>
      </c>
      <c r="J1211" s="134">
        <v>1.0170777988614876E-2</v>
      </c>
    </row>
    <row r="1212" spans="2:10" ht="14.4">
      <c r="B1212" s="132">
        <v>43718</v>
      </c>
      <c r="C1212" s="153">
        <v>369.49</v>
      </c>
      <c r="D1212" s="154">
        <f t="shared" si="36"/>
        <v>2.9414289151627589E-2</v>
      </c>
      <c r="E1212" s="134">
        <v>-3.5122995769572229E-2</v>
      </c>
      <c r="G1212" s="132">
        <v>43718</v>
      </c>
      <c r="H1212" s="153">
        <v>130.29</v>
      </c>
      <c r="I1212" s="154">
        <f t="shared" si="37"/>
        <v>2.360907978420804E-2</v>
      </c>
      <c r="J1212" s="134">
        <v>-2.103839507100469E-2</v>
      </c>
    </row>
    <row r="1213" spans="2:10" ht="14.4">
      <c r="B1213" s="132">
        <v>43717</v>
      </c>
      <c r="C1213" s="153">
        <v>358.78</v>
      </c>
      <c r="D1213" s="154">
        <f t="shared" si="36"/>
        <v>-1.1693446993906375E-2</v>
      </c>
      <c r="E1213" s="134">
        <v>-2.8985899483071398E-2</v>
      </c>
      <c r="G1213" s="132">
        <v>43717</v>
      </c>
      <c r="H1213" s="153">
        <v>127.25</v>
      </c>
      <c r="I1213" s="154">
        <f t="shared" si="37"/>
        <v>3.641130371376624E-2</v>
      </c>
      <c r="J1213" s="134">
        <v>-2.3332565814720985E-2</v>
      </c>
    </row>
    <row r="1214" spans="2:10" ht="14.4">
      <c r="B1214" s="132">
        <v>43714</v>
      </c>
      <c r="C1214" s="153">
        <v>363</v>
      </c>
      <c r="D1214" s="154">
        <f t="shared" si="36"/>
        <v>7.4658165108032054E-3</v>
      </c>
      <c r="E1214" s="134">
        <v>1.1762082613300695E-2</v>
      </c>
      <c r="G1214" s="132">
        <v>43714</v>
      </c>
      <c r="H1214" s="153">
        <v>122.7</v>
      </c>
      <c r="I1214" s="154">
        <f t="shared" si="37"/>
        <v>-2.3606995374533483E-3</v>
      </c>
      <c r="J1214" s="134">
        <v>-3.575638506876222E-2</v>
      </c>
    </row>
    <row r="1215" spans="2:10" ht="14.4">
      <c r="B1215" s="132">
        <v>43713</v>
      </c>
      <c r="C1215" s="153">
        <v>360.3</v>
      </c>
      <c r="D1215" s="154">
        <f t="shared" si="36"/>
        <v>1.0518629967582913E-2</v>
      </c>
      <c r="E1215" s="134">
        <v>-7.4380165289256173E-3</v>
      </c>
      <c r="G1215" s="132">
        <v>43713</v>
      </c>
      <c r="H1215" s="153">
        <v>122.99</v>
      </c>
      <c r="I1215" s="154">
        <f t="shared" si="37"/>
        <v>3.2139574893064633E-2</v>
      </c>
      <c r="J1215" s="134">
        <v>2.3634881825589371E-3</v>
      </c>
    </row>
    <row r="1216" spans="2:10" ht="14.4">
      <c r="B1216" s="132">
        <v>43712</v>
      </c>
      <c r="C1216" s="153">
        <v>356.53</v>
      </c>
      <c r="D1216" s="154">
        <f t="shared" si="36"/>
        <v>5.9357372392658666E-3</v>
      </c>
      <c r="E1216" s="134">
        <v>-1.0463502636691713E-2</v>
      </c>
      <c r="G1216" s="132">
        <v>43712</v>
      </c>
      <c r="H1216" s="153">
        <v>119.1</v>
      </c>
      <c r="I1216" s="154">
        <f t="shared" si="37"/>
        <v>1.7533164174579608E-2</v>
      </c>
      <c r="J1216" s="134">
        <v>-3.1628587690056054E-2</v>
      </c>
    </row>
    <row r="1217" spans="2:10" ht="14.4">
      <c r="B1217" s="132">
        <v>43711</v>
      </c>
      <c r="C1217" s="153">
        <v>354.42</v>
      </c>
      <c r="D1217" s="154">
        <f t="shared" si="36"/>
        <v>-2.6918439274871503E-2</v>
      </c>
      <c r="E1217" s="134">
        <v>-5.9181555549321363E-3</v>
      </c>
      <c r="G1217" s="132">
        <v>43711</v>
      </c>
      <c r="H1217" s="153">
        <v>117.03</v>
      </c>
      <c r="I1217" s="154">
        <f t="shared" si="37"/>
        <v>-1.6693180924854514E-2</v>
      </c>
      <c r="J1217" s="134">
        <v>-1.7380352644836172E-2</v>
      </c>
    </row>
    <row r="1218" spans="2:10" ht="14.4">
      <c r="B1218" s="132">
        <v>43707</v>
      </c>
      <c r="C1218" s="153">
        <v>364.09</v>
      </c>
      <c r="D1218" s="154">
        <f t="shared" si="36"/>
        <v>3.7147656327931205E-3</v>
      </c>
      <c r="E1218" s="134">
        <v>2.7284013317532718E-2</v>
      </c>
      <c r="G1218" s="132">
        <v>43707</v>
      </c>
      <c r="H1218" s="153">
        <v>119</v>
      </c>
      <c r="I1218" s="154">
        <f t="shared" si="37"/>
        <v>1.0389923258072409E-2</v>
      </c>
      <c r="J1218" s="134">
        <v>1.6833290609245433E-2</v>
      </c>
    </row>
    <row r="1219" spans="2:10" ht="14.4">
      <c r="B1219" s="132">
        <v>43706</v>
      </c>
      <c r="C1219" s="153">
        <v>362.74</v>
      </c>
      <c r="D1219" s="154">
        <f t="shared" si="36"/>
        <v>7.6656295448700373E-3</v>
      </c>
      <c r="E1219" s="134">
        <v>-3.7078744266526575E-3</v>
      </c>
      <c r="G1219" s="132">
        <v>43706</v>
      </c>
      <c r="H1219" s="153">
        <v>117.77</v>
      </c>
      <c r="I1219" s="154">
        <f t="shared" si="37"/>
        <v>2.5019574417306636E-2</v>
      </c>
      <c r="J1219" s="134">
        <v>-1.0336134453781565E-2</v>
      </c>
    </row>
    <row r="1220" spans="2:10" ht="14.4">
      <c r="B1220" s="132">
        <v>43705</v>
      </c>
      <c r="C1220" s="153">
        <v>359.97</v>
      </c>
      <c r="D1220" s="154">
        <f t="shared" si="36"/>
        <v>1.466375792433545E-2</v>
      </c>
      <c r="E1220" s="134">
        <v>-7.6363235375199734E-3</v>
      </c>
      <c r="G1220" s="132">
        <v>43705</v>
      </c>
      <c r="H1220" s="153">
        <v>114.86</v>
      </c>
      <c r="I1220" s="154">
        <f t="shared" si="37"/>
        <v>1.2968986539992814E-2</v>
      </c>
      <c r="J1220" s="134">
        <v>-2.470917890804103E-2</v>
      </c>
    </row>
    <row r="1221" spans="2:10" ht="14.4">
      <c r="B1221" s="132">
        <v>43704</v>
      </c>
      <c r="C1221" s="153">
        <v>354.73</v>
      </c>
      <c r="D1221" s="154">
        <f t="shared" ref="D1221:D1260" si="38">LN(C1221/C1222)</f>
        <v>-1.207686617420506E-2</v>
      </c>
      <c r="E1221" s="134">
        <v>-1.4556768619607197E-2</v>
      </c>
      <c r="G1221" s="132">
        <v>43704</v>
      </c>
      <c r="H1221" s="153">
        <v>113.38</v>
      </c>
      <c r="I1221" s="154">
        <f t="shared" ref="I1221:I1260" si="39">LN(H1221/H1222)</f>
        <v>-9.1308799442251527E-3</v>
      </c>
      <c r="J1221" s="134">
        <v>-1.2885251610656456E-2</v>
      </c>
    </row>
    <row r="1222" spans="2:10" ht="14.4">
      <c r="B1222" s="132">
        <v>43703</v>
      </c>
      <c r="C1222" s="153">
        <v>359.04</v>
      </c>
      <c r="D1222" s="154">
        <f t="shared" si="38"/>
        <v>8.4749825491195595E-3</v>
      </c>
      <c r="E1222" s="134">
        <v>1.215008598088696E-2</v>
      </c>
      <c r="G1222" s="132">
        <v>43703</v>
      </c>
      <c r="H1222" s="153">
        <v>114.42</v>
      </c>
      <c r="I1222" s="154">
        <f t="shared" si="39"/>
        <v>3.151263111989953E-3</v>
      </c>
      <c r="J1222" s="134">
        <v>9.1726935967544332E-3</v>
      </c>
    </row>
    <row r="1223" spans="2:10" ht="14.4">
      <c r="B1223" s="132">
        <v>43700</v>
      </c>
      <c r="C1223" s="153">
        <v>356.01</v>
      </c>
      <c r="D1223" s="154">
        <f t="shared" si="38"/>
        <v>4.5043853080261181E-3</v>
      </c>
      <c r="E1223" s="134">
        <v>-8.4391711229947486E-3</v>
      </c>
      <c r="G1223" s="132">
        <v>43700</v>
      </c>
      <c r="H1223" s="153">
        <v>114.06</v>
      </c>
      <c r="I1223" s="154">
        <f t="shared" si="39"/>
        <v>-3.3027360575643316E-2</v>
      </c>
      <c r="J1223" s="134">
        <v>-3.1463030938646552E-3</v>
      </c>
    </row>
    <row r="1224" spans="2:10" ht="14.4">
      <c r="B1224" s="132">
        <v>43699</v>
      </c>
      <c r="C1224" s="153">
        <v>354.41</v>
      </c>
      <c r="D1224" s="154">
        <f t="shared" si="38"/>
        <v>4.1538229624164466E-2</v>
      </c>
      <c r="E1224" s="134">
        <v>-4.4942557793319349E-3</v>
      </c>
      <c r="G1224" s="132">
        <v>43699</v>
      </c>
      <c r="H1224" s="153">
        <v>117.89</v>
      </c>
      <c r="I1224" s="154">
        <f t="shared" si="39"/>
        <v>1.7829100108540264E-3</v>
      </c>
      <c r="J1224" s="134">
        <v>3.35788181658776E-2</v>
      </c>
    </row>
    <row r="1225" spans="2:10" ht="14.4">
      <c r="B1225" s="132">
        <v>43698</v>
      </c>
      <c r="C1225" s="153">
        <v>339.99</v>
      </c>
      <c r="D1225" s="154">
        <f t="shared" si="38"/>
        <v>2.4534532200649904E-2</v>
      </c>
      <c r="E1225" s="134">
        <v>-4.0687339522022525E-2</v>
      </c>
      <c r="G1225" s="132">
        <v>43698</v>
      </c>
      <c r="H1225" s="153">
        <v>117.68</v>
      </c>
      <c r="I1225" s="154">
        <f t="shared" si="39"/>
        <v>8.6196394574165336E-3</v>
      </c>
      <c r="J1225" s="134">
        <v>-1.781321570955896E-3</v>
      </c>
    </row>
    <row r="1226" spans="2:10" ht="14.4">
      <c r="B1226" s="132">
        <v>43697</v>
      </c>
      <c r="C1226" s="153">
        <v>331.75</v>
      </c>
      <c r="D1226" s="154">
        <f t="shared" si="38"/>
        <v>-6.1004201029399227E-3</v>
      </c>
      <c r="E1226" s="134">
        <v>-2.4236006941380617E-2</v>
      </c>
      <c r="G1226" s="132">
        <v>43697</v>
      </c>
      <c r="H1226" s="153">
        <v>116.67</v>
      </c>
      <c r="I1226" s="154">
        <f t="shared" si="39"/>
        <v>-5.8966969989606519E-3</v>
      </c>
      <c r="J1226" s="134">
        <v>-8.5825968728756585E-3</v>
      </c>
    </row>
    <row r="1227" spans="2:10" ht="14.4">
      <c r="B1227" s="132">
        <v>43696</v>
      </c>
      <c r="C1227" s="153">
        <v>333.78</v>
      </c>
      <c r="D1227" s="154">
        <f t="shared" si="38"/>
        <v>1.0026731398794954E-2</v>
      </c>
      <c r="E1227" s="134">
        <v>6.1190655614167255E-3</v>
      </c>
      <c r="G1227" s="132">
        <v>43696</v>
      </c>
      <c r="H1227" s="153">
        <v>117.36</v>
      </c>
      <c r="I1227" s="154">
        <f t="shared" si="39"/>
        <v>7.9558997858015321E-3</v>
      </c>
      <c r="J1227" s="134">
        <v>5.9141167395218019E-3</v>
      </c>
    </row>
    <row r="1228" spans="2:10" ht="14.4">
      <c r="B1228" s="132">
        <v>43693</v>
      </c>
      <c r="C1228" s="153">
        <v>330.45</v>
      </c>
      <c r="D1228" s="154">
        <f t="shared" si="38"/>
        <v>7.4417535323179585E-3</v>
      </c>
      <c r="E1228" s="134">
        <v>-9.9766313140391416E-3</v>
      </c>
      <c r="G1228" s="132">
        <v>43693</v>
      </c>
      <c r="H1228" s="153">
        <v>116.43</v>
      </c>
      <c r="I1228" s="154">
        <f t="shared" si="39"/>
        <v>1.0186552172166699E-2</v>
      </c>
      <c r="J1228" s="134">
        <v>-7.9243353783230441E-3</v>
      </c>
    </row>
    <row r="1229" spans="2:10" ht="14.4">
      <c r="B1229" s="132">
        <v>43692</v>
      </c>
      <c r="C1229" s="153">
        <v>328</v>
      </c>
      <c r="D1229" s="154">
        <f t="shared" si="38"/>
        <v>2.3380973165575407E-2</v>
      </c>
      <c r="E1229" s="134">
        <v>-7.4141322439097435E-3</v>
      </c>
      <c r="G1229" s="132">
        <v>43692</v>
      </c>
      <c r="H1229" s="153">
        <v>115.25</v>
      </c>
      <c r="I1229" s="154">
        <f t="shared" si="39"/>
        <v>3.4713182679577869E-4</v>
      </c>
      <c r="J1229" s="134">
        <v>-1.0134844971227408E-2</v>
      </c>
    </row>
    <row r="1230" spans="2:10" ht="14.4">
      <c r="B1230" s="132">
        <v>43691</v>
      </c>
      <c r="C1230" s="153">
        <v>320.42</v>
      </c>
      <c r="D1230" s="154">
        <f t="shared" si="38"/>
        <v>-3.8089345940012162E-2</v>
      </c>
      <c r="E1230" s="134">
        <v>-2.3109756097560941E-2</v>
      </c>
      <c r="G1230" s="132">
        <v>43691</v>
      </c>
      <c r="H1230" s="153">
        <v>115.21</v>
      </c>
      <c r="I1230" s="154">
        <f t="shared" si="39"/>
        <v>-3.2450973144386379E-2</v>
      </c>
      <c r="J1230" s="134">
        <v>-3.470715835141025E-4</v>
      </c>
    </row>
    <row r="1231" spans="2:10" ht="14.4">
      <c r="B1231" s="132">
        <v>43690</v>
      </c>
      <c r="C1231" s="153">
        <v>332.86</v>
      </c>
      <c r="D1231" s="154">
        <f t="shared" si="38"/>
        <v>-2.4031240728440614E-4</v>
      </c>
      <c r="E1231" s="134">
        <v>3.8824043442981182E-2</v>
      </c>
      <c r="G1231" s="132">
        <v>43690</v>
      </c>
      <c r="H1231" s="153">
        <v>119.01</v>
      </c>
      <c r="I1231" s="154">
        <f t="shared" si="39"/>
        <v>1.942961897981834E-2</v>
      </c>
      <c r="J1231" s="134">
        <v>3.2983247981946073E-2</v>
      </c>
    </row>
    <row r="1232" spans="2:10" ht="14.4">
      <c r="B1232" s="132">
        <v>43689</v>
      </c>
      <c r="C1232" s="153">
        <v>332.94</v>
      </c>
      <c r="D1232" s="154">
        <f t="shared" si="38"/>
        <v>-1.3751353922014599E-2</v>
      </c>
      <c r="E1232" s="134">
        <v>2.4034128462413484E-4</v>
      </c>
      <c r="G1232" s="132">
        <v>43689</v>
      </c>
      <c r="H1232" s="153">
        <v>116.72</v>
      </c>
      <c r="I1232" s="154">
        <f t="shared" si="39"/>
        <v>-2.2533778525973512E-2</v>
      </c>
      <c r="J1232" s="134">
        <v>-1.9242080497437253E-2</v>
      </c>
    </row>
    <row r="1233" spans="2:10" ht="14.4">
      <c r="B1233" s="132">
        <v>43686</v>
      </c>
      <c r="C1233" s="153">
        <v>337.55</v>
      </c>
      <c r="D1233" s="154">
        <f t="shared" si="38"/>
        <v>3.5613630162646187E-3</v>
      </c>
      <c r="E1233" s="134">
        <v>1.3846338679641912E-2</v>
      </c>
      <c r="G1233" s="132">
        <v>43686</v>
      </c>
      <c r="H1233" s="153">
        <v>119.38</v>
      </c>
      <c r="I1233" s="154">
        <f t="shared" si="39"/>
        <v>-2.1873282983202645E-2</v>
      </c>
      <c r="J1233" s="134">
        <v>2.2789581905414691E-2</v>
      </c>
    </row>
    <row r="1234" spans="2:10" ht="14.4">
      <c r="B1234" s="132">
        <v>43685</v>
      </c>
      <c r="C1234" s="153">
        <v>336.35</v>
      </c>
      <c r="D1234" s="154">
        <f t="shared" si="38"/>
        <v>1.488653133046367E-2</v>
      </c>
      <c r="E1234" s="134">
        <v>-3.5550288846096789E-3</v>
      </c>
      <c r="G1234" s="132">
        <v>43685</v>
      </c>
      <c r="H1234" s="153">
        <v>122.02</v>
      </c>
      <c r="I1234" s="154">
        <f t="shared" si="39"/>
        <v>1.0214256843951146E-2</v>
      </c>
      <c r="J1234" s="134">
        <v>2.2114256994471448E-2</v>
      </c>
    </row>
    <row r="1235" spans="2:10" ht="14.4">
      <c r="B1235" s="132">
        <v>43684</v>
      </c>
      <c r="C1235" s="153">
        <v>331.38</v>
      </c>
      <c r="D1235" s="154">
        <f t="shared" si="38"/>
        <v>-3.2237197073127707E-3</v>
      </c>
      <c r="E1235" s="134">
        <v>-1.4776274713839799E-2</v>
      </c>
      <c r="G1235" s="132">
        <v>43684</v>
      </c>
      <c r="H1235" s="153">
        <v>120.78</v>
      </c>
      <c r="I1235" s="154">
        <f t="shared" si="39"/>
        <v>-1.0705858656391785E-2</v>
      </c>
      <c r="J1235" s="134">
        <v>-1.0162268480576886E-2</v>
      </c>
    </row>
    <row r="1236" spans="2:10" ht="14.4">
      <c r="B1236" s="132">
        <v>43683</v>
      </c>
      <c r="C1236" s="153">
        <v>332.45</v>
      </c>
      <c r="D1236" s="154">
        <f t="shared" si="38"/>
        <v>4.1898450164444935E-3</v>
      </c>
      <c r="E1236" s="134">
        <v>3.2289214798719712E-3</v>
      </c>
      <c r="G1236" s="132">
        <v>43683</v>
      </c>
      <c r="H1236" s="153">
        <v>122.08</v>
      </c>
      <c r="I1236" s="154">
        <f t="shared" si="39"/>
        <v>3.5284983066152845E-3</v>
      </c>
      <c r="J1236" s="134">
        <v>1.0763371419109102E-2</v>
      </c>
    </row>
    <row r="1237" spans="2:10" ht="14.4">
      <c r="B1237" s="132">
        <v>43682</v>
      </c>
      <c r="C1237" s="153">
        <v>331.06</v>
      </c>
      <c r="D1237" s="154">
        <f t="shared" si="38"/>
        <v>-2.535103403774764E-2</v>
      </c>
      <c r="E1237" s="134">
        <v>-4.1810798616332967E-3</v>
      </c>
      <c r="G1237" s="132">
        <v>43682</v>
      </c>
      <c r="H1237" s="153">
        <v>121.65</v>
      </c>
      <c r="I1237" s="154">
        <f t="shared" si="39"/>
        <v>-2.3478880214774296E-2</v>
      </c>
      <c r="J1237" s="134">
        <v>-3.5222804718216816E-3</v>
      </c>
    </row>
    <row r="1238" spans="2:10" ht="14.4">
      <c r="B1238" s="132">
        <v>43679</v>
      </c>
      <c r="C1238" s="153">
        <v>339.56</v>
      </c>
      <c r="D1238" s="154">
        <f t="shared" si="38"/>
        <v>1.5641782142694668E-2</v>
      </c>
      <c r="E1238" s="134">
        <v>2.5675104210717059E-2</v>
      </c>
      <c r="G1238" s="132">
        <v>43679</v>
      </c>
      <c r="H1238" s="153">
        <v>124.54</v>
      </c>
      <c r="I1238" s="154">
        <f t="shared" si="39"/>
        <v>-1.7905225095550724E-2</v>
      </c>
      <c r="J1238" s="134">
        <v>2.375667899712286E-2</v>
      </c>
    </row>
    <row r="1239" spans="2:10" ht="14.4">
      <c r="B1239" s="132">
        <v>43678</v>
      </c>
      <c r="C1239" s="153">
        <v>334.29</v>
      </c>
      <c r="D1239" s="154">
        <f t="shared" si="38"/>
        <v>-2.0401317525301225E-2</v>
      </c>
      <c r="E1239" s="134">
        <v>-1.5520084815643709E-2</v>
      </c>
      <c r="G1239" s="132">
        <v>43678</v>
      </c>
      <c r="H1239" s="153">
        <v>126.79</v>
      </c>
      <c r="I1239" s="154">
        <f t="shared" si="39"/>
        <v>-3.7766617828395507E-2</v>
      </c>
      <c r="J1239" s="134">
        <v>1.8066484663561866E-2</v>
      </c>
    </row>
    <row r="1240" spans="2:10" ht="14.4">
      <c r="B1240" s="132">
        <v>43677</v>
      </c>
      <c r="C1240" s="153">
        <v>341.18</v>
      </c>
      <c r="D1240" s="154">
        <f t="shared" si="38"/>
        <v>-1.8239353213379873E-2</v>
      </c>
      <c r="E1240" s="134">
        <v>2.0610846869484556E-2</v>
      </c>
      <c r="G1240" s="132">
        <v>43677</v>
      </c>
      <c r="H1240" s="153">
        <v>131.66999999999999</v>
      </c>
      <c r="I1240" s="154">
        <f t="shared" si="39"/>
        <v>-9.6743253207765504E-3</v>
      </c>
      <c r="J1240" s="134">
        <v>3.8488839813865194E-2</v>
      </c>
    </row>
    <row r="1241" spans="2:10" ht="14.4">
      <c r="B1241" s="132">
        <v>43676</v>
      </c>
      <c r="C1241" s="153">
        <v>347.46</v>
      </c>
      <c r="D1241" s="154">
        <f t="shared" si="38"/>
        <v>2.1086476462162166E-2</v>
      </c>
      <c r="E1241" s="134">
        <v>1.8406706137522599E-2</v>
      </c>
      <c r="G1241" s="132">
        <v>43676</v>
      </c>
      <c r="H1241" s="153">
        <v>132.94999999999999</v>
      </c>
      <c r="I1241" s="154">
        <f t="shared" si="39"/>
        <v>-1.1293639351862002E-2</v>
      </c>
      <c r="J1241" s="134">
        <v>9.7212728791675751E-3</v>
      </c>
    </row>
    <row r="1242" spans="2:10" ht="14.4">
      <c r="B1242" s="132">
        <v>43675</v>
      </c>
      <c r="C1242" s="153">
        <v>340.21</v>
      </c>
      <c r="D1242" s="154">
        <f t="shared" si="38"/>
        <v>-1.3981343027768591E-2</v>
      </c>
      <c r="E1242" s="134">
        <v>-2.0865711160997003E-2</v>
      </c>
      <c r="G1242" s="132">
        <v>43675</v>
      </c>
      <c r="H1242" s="153">
        <v>134.46</v>
      </c>
      <c r="I1242" s="154">
        <f t="shared" si="39"/>
        <v>1.1519313554497264E-2</v>
      </c>
      <c r="J1242" s="134">
        <v>1.1357653253102784E-2</v>
      </c>
    </row>
    <row r="1243" spans="2:10" ht="14.4">
      <c r="B1243" s="132">
        <v>43672</v>
      </c>
      <c r="C1243" s="153">
        <v>345</v>
      </c>
      <c r="D1243" s="154">
        <f t="shared" si="38"/>
        <v>-8.9166499962039653E-3</v>
      </c>
      <c r="E1243" s="134">
        <v>1.4079539108198036E-2</v>
      </c>
      <c r="G1243" s="132">
        <v>43672</v>
      </c>
      <c r="H1243" s="153">
        <v>132.91999999999999</v>
      </c>
      <c r="I1243" s="154">
        <f t="shared" si="39"/>
        <v>-1.3376876224083258E-2</v>
      </c>
      <c r="J1243" s="134">
        <v>-1.1453220288561772E-2</v>
      </c>
    </row>
    <row r="1244" spans="2:10" ht="14.4">
      <c r="B1244" s="132">
        <v>43671</v>
      </c>
      <c r="C1244" s="153">
        <v>348.09</v>
      </c>
      <c r="D1244" s="154">
        <f t="shared" si="38"/>
        <v>-3.7607318200047563E-2</v>
      </c>
      <c r="E1244" s="134">
        <v>8.9565217391303076E-3</v>
      </c>
      <c r="G1244" s="132">
        <v>43671</v>
      </c>
      <c r="H1244" s="153">
        <v>134.71</v>
      </c>
      <c r="I1244" s="154">
        <f t="shared" si="39"/>
        <v>2.1004447849648146E-2</v>
      </c>
      <c r="J1244" s="134">
        <v>1.3466746915437922E-2</v>
      </c>
    </row>
    <row r="1245" spans="2:10" ht="14.4">
      <c r="B1245" s="132">
        <v>43670</v>
      </c>
      <c r="C1245" s="153">
        <v>361.43</v>
      </c>
      <c r="D1245" s="154">
        <f t="shared" si="38"/>
        <v>-3.1697684369172294E-2</v>
      </c>
      <c r="E1245" s="134">
        <v>3.8323422103479166E-2</v>
      </c>
      <c r="G1245" s="132">
        <v>43670</v>
      </c>
      <c r="H1245" s="153">
        <v>131.91</v>
      </c>
      <c r="I1245" s="154">
        <f t="shared" si="39"/>
        <v>-4.5858188554417936E-2</v>
      </c>
      <c r="J1245" s="134">
        <v>-2.0785390839581419E-2</v>
      </c>
    </row>
    <row r="1246" spans="2:10" ht="14.4">
      <c r="B1246" s="132">
        <v>43669</v>
      </c>
      <c r="C1246" s="153">
        <v>373.07</v>
      </c>
      <c r="D1246" s="154">
        <f t="shared" si="38"/>
        <v>-9.3772194040628841E-4</v>
      </c>
      <c r="E1246" s="134">
        <v>3.2205406302741935E-2</v>
      </c>
      <c r="G1246" s="132">
        <v>43669</v>
      </c>
      <c r="H1246" s="153">
        <v>138.1</v>
      </c>
      <c r="I1246" s="154">
        <f t="shared" si="39"/>
        <v>2.0927082575561182E-2</v>
      </c>
      <c r="J1246" s="134">
        <v>4.6925934349177467E-2</v>
      </c>
    </row>
    <row r="1247" spans="2:10" ht="14.4">
      <c r="B1247" s="132">
        <v>43668</v>
      </c>
      <c r="C1247" s="153">
        <v>373.42</v>
      </c>
      <c r="D1247" s="154">
        <f t="shared" si="38"/>
        <v>-1.0495847438816576E-2</v>
      </c>
      <c r="E1247" s="134">
        <v>9.3816173908378708E-4</v>
      </c>
      <c r="G1247" s="132">
        <v>43668</v>
      </c>
      <c r="H1247" s="153">
        <v>135.24</v>
      </c>
      <c r="I1247" s="154">
        <f t="shared" si="39"/>
        <v>-7.293655938284082E-3</v>
      </c>
      <c r="J1247" s="134">
        <v>-2.0709630702389514E-2</v>
      </c>
    </row>
    <row r="1248" spans="2:10" ht="14.4">
      <c r="B1248" s="132">
        <v>43665</v>
      </c>
      <c r="C1248" s="153">
        <v>377.36</v>
      </c>
      <c r="D1248" s="154">
        <f t="shared" si="38"/>
        <v>4.40170179162531E-2</v>
      </c>
      <c r="E1248" s="134">
        <v>1.0551122060950213E-2</v>
      </c>
      <c r="G1248" s="132">
        <v>43665</v>
      </c>
      <c r="H1248" s="153">
        <v>136.22999999999999</v>
      </c>
      <c r="I1248" s="154">
        <f t="shared" si="39"/>
        <v>9.8850022963811301E-3</v>
      </c>
      <c r="J1248" s="134">
        <v>7.3203194321205256E-3</v>
      </c>
    </row>
    <row r="1249" spans="2:10" ht="14.4">
      <c r="B1249" s="132">
        <v>43664</v>
      </c>
      <c r="C1249" s="153">
        <v>361.11</v>
      </c>
      <c r="D1249" s="154">
        <f t="shared" si="38"/>
        <v>-2.3022245062596761E-2</v>
      </c>
      <c r="E1249" s="134">
        <v>-4.3062327750688967E-2</v>
      </c>
      <c r="G1249" s="132">
        <v>43664</v>
      </c>
      <c r="H1249" s="153">
        <v>134.88999999999999</v>
      </c>
      <c r="I1249" s="154">
        <f t="shared" si="39"/>
        <v>-6.2079868282854389E-3</v>
      </c>
      <c r="J1249" s="134">
        <v>-9.8363062467885509E-3</v>
      </c>
    </row>
    <row r="1250" spans="2:10" ht="14.4">
      <c r="B1250" s="132">
        <v>43663</v>
      </c>
      <c r="C1250" s="153">
        <v>369.52</v>
      </c>
      <c r="D1250" s="154">
        <f t="shared" si="38"/>
        <v>1.8490974358052602E-2</v>
      </c>
      <c r="E1250" s="134">
        <v>2.3289302428622705E-2</v>
      </c>
      <c r="G1250" s="132">
        <v>43663</v>
      </c>
      <c r="H1250" s="153">
        <v>135.72999999999999</v>
      </c>
      <c r="I1250" s="154">
        <f t="shared" si="39"/>
        <v>-2.4453587309165092E-2</v>
      </c>
      <c r="J1250" s="134">
        <v>6.2272963155163286E-3</v>
      </c>
    </row>
    <row r="1251" spans="2:10" ht="14.4">
      <c r="B1251" s="132">
        <v>43662</v>
      </c>
      <c r="C1251" s="153">
        <v>362.75</v>
      </c>
      <c r="D1251" s="154">
        <f t="shared" si="38"/>
        <v>3.1476087614079901E-3</v>
      </c>
      <c r="E1251" s="134">
        <v>-1.8321065165620265E-2</v>
      </c>
      <c r="G1251" s="132">
        <v>43662</v>
      </c>
      <c r="H1251" s="153">
        <v>139.09</v>
      </c>
      <c r="I1251" s="154">
        <f t="shared" si="39"/>
        <v>-3.946476617796367E-3</v>
      </c>
      <c r="J1251" s="134">
        <v>2.4755028365136766E-2</v>
      </c>
    </row>
    <row r="1252" spans="2:10" ht="14.4">
      <c r="B1252" s="132">
        <v>43661</v>
      </c>
      <c r="C1252" s="153">
        <v>361.61</v>
      </c>
      <c r="D1252" s="154">
        <f t="shared" si="38"/>
        <v>-1.0234771707745774E-2</v>
      </c>
      <c r="E1252" s="134">
        <v>-3.1426602343210819E-3</v>
      </c>
      <c r="G1252" s="132">
        <v>43661</v>
      </c>
      <c r="H1252" s="153">
        <v>139.63999999999999</v>
      </c>
      <c r="I1252" s="154">
        <f t="shared" si="39"/>
        <v>9.2086981678670896E-3</v>
      </c>
      <c r="J1252" s="134">
        <v>3.9542742109424101E-3</v>
      </c>
    </row>
    <row r="1253" spans="2:10" ht="14.4">
      <c r="B1253" s="132">
        <v>43658</v>
      </c>
      <c r="C1253" s="153">
        <v>365.33</v>
      </c>
      <c r="D1253" s="154">
        <f t="shared" si="38"/>
        <v>1.7478666222356175E-2</v>
      </c>
      <c r="E1253" s="134">
        <v>1.0287326124830631E-2</v>
      </c>
      <c r="G1253" s="132">
        <v>43658</v>
      </c>
      <c r="H1253" s="153">
        <v>138.36000000000001</v>
      </c>
      <c r="I1253" s="154">
        <f t="shared" si="39"/>
        <v>3.2317736142964099E-2</v>
      </c>
      <c r="J1253" s="134">
        <v>-9.1664279576050278E-3</v>
      </c>
    </row>
    <row r="1254" spans="2:10" ht="14.4">
      <c r="B1254" s="132">
        <v>43657</v>
      </c>
      <c r="C1254" s="153">
        <v>359</v>
      </c>
      <c r="D1254" s="154">
        <f t="shared" si="38"/>
        <v>1.8839303141086786E-2</v>
      </c>
      <c r="E1254" s="134">
        <v>-1.732680042701118E-2</v>
      </c>
      <c r="G1254" s="132">
        <v>43657</v>
      </c>
      <c r="H1254" s="153">
        <v>133.96</v>
      </c>
      <c r="I1254" s="154">
        <f t="shared" si="39"/>
        <v>9.9025565390190706E-3</v>
      </c>
      <c r="J1254" s="134">
        <v>-3.1801098583405629E-2</v>
      </c>
    </row>
    <row r="1255" spans="2:10" ht="14.4">
      <c r="B1255" s="132">
        <v>43656</v>
      </c>
      <c r="C1255" s="153">
        <v>352.3</v>
      </c>
      <c r="D1255" s="154">
        <f t="shared" si="38"/>
        <v>-2.2398965970450058E-3</v>
      </c>
      <c r="E1255" s="134">
        <v>-1.8662952646239517E-2</v>
      </c>
      <c r="G1255" s="132">
        <v>43656</v>
      </c>
      <c r="H1255" s="153">
        <v>132.63999999999999</v>
      </c>
      <c r="I1255" s="154">
        <f t="shared" si="39"/>
        <v>-1.2362949206099155E-2</v>
      </c>
      <c r="J1255" s="134">
        <v>-9.8536876679607976E-3</v>
      </c>
    </row>
    <row r="1256" spans="2:10" ht="14.4">
      <c r="B1256" s="132">
        <v>43655</v>
      </c>
      <c r="C1256" s="153">
        <v>353.09</v>
      </c>
      <c r="D1256" s="154">
        <f t="shared" si="38"/>
        <v>5.5949365642583631E-3</v>
      </c>
      <c r="E1256" s="134">
        <v>2.2424070394548856E-3</v>
      </c>
      <c r="G1256" s="132">
        <v>43655</v>
      </c>
      <c r="H1256" s="153">
        <v>134.29</v>
      </c>
      <c r="I1256" s="154">
        <f t="shared" si="39"/>
        <v>-4.0872497727761506E-3</v>
      </c>
      <c r="J1256" s="134">
        <v>1.2439686369119407E-2</v>
      </c>
    </row>
    <row r="1257" spans="2:10" ht="14.4">
      <c r="B1257" s="132">
        <v>43654</v>
      </c>
      <c r="C1257" s="153">
        <v>351.12</v>
      </c>
      <c r="D1257" s="154">
        <f t="shared" si="38"/>
        <v>-1.3409349698711709E-2</v>
      </c>
      <c r="E1257" s="134">
        <v>-5.5793140559063925E-3</v>
      </c>
      <c r="G1257" s="132">
        <v>43654</v>
      </c>
      <c r="H1257" s="153">
        <v>134.84</v>
      </c>
      <c r="I1257" s="154">
        <f t="shared" si="39"/>
        <v>-4.8089464924798171E-3</v>
      </c>
      <c r="J1257" s="134">
        <v>4.0956139697669869E-3</v>
      </c>
    </row>
    <row r="1258" spans="2:10" ht="14.4">
      <c r="B1258" s="132">
        <v>43651</v>
      </c>
      <c r="C1258" s="153">
        <v>355.86</v>
      </c>
      <c r="D1258" s="154">
        <f t="shared" si="38"/>
        <v>3.9136789216423756E-3</v>
      </c>
      <c r="E1258" s="134">
        <v>1.3499658236500345E-2</v>
      </c>
      <c r="G1258" s="132">
        <v>43651</v>
      </c>
      <c r="H1258" s="153">
        <v>135.49</v>
      </c>
      <c r="I1258" s="154">
        <f t="shared" si="39"/>
        <v>-7.3778961587806521E-4</v>
      </c>
      <c r="J1258" s="134">
        <v>4.8205280332245248E-3</v>
      </c>
    </row>
    <row r="1259" spans="2:10" ht="14.4">
      <c r="B1259" s="132">
        <v>43649</v>
      </c>
      <c r="C1259" s="153">
        <v>354.47</v>
      </c>
      <c r="D1259" s="154">
        <f t="shared" si="38"/>
        <v>8.7492773316221416E-4</v>
      </c>
      <c r="E1259" s="134">
        <v>-3.9060304614173535E-3</v>
      </c>
      <c r="G1259" s="132">
        <v>43649</v>
      </c>
      <c r="H1259" s="153">
        <v>135.59</v>
      </c>
      <c r="I1259" s="154">
        <f t="shared" si="39"/>
        <v>-1.9157093981388982E-3</v>
      </c>
      <c r="J1259" s="134">
        <v>7.380618495829161E-4</v>
      </c>
    </row>
    <row r="1260" spans="2:10" ht="14.4">
      <c r="B1260" s="132">
        <v>43648</v>
      </c>
      <c r="C1260" s="153">
        <v>354.16</v>
      </c>
      <c r="D1260" s="154">
        <f t="shared" si="38"/>
        <v>-6.473243171819347E-3</v>
      </c>
      <c r="E1260" s="134">
        <v>-8.7454509549467208E-4</v>
      </c>
      <c r="G1260" s="132">
        <v>43648</v>
      </c>
      <c r="H1260" s="153">
        <v>135.85</v>
      </c>
      <c r="I1260" s="154">
        <f t="shared" si="39"/>
        <v>-5.5056112643329632E-3</v>
      </c>
      <c r="J1260" s="134">
        <v>1.9175455417066445E-3</v>
      </c>
    </row>
    <row r="1261" spans="2:10" ht="14.4">
      <c r="B1261" s="132">
        <v>43647</v>
      </c>
      <c r="C1261" s="133">
        <v>356.46</v>
      </c>
      <c r="E1261" s="134">
        <v>6.4942398915743826E-3</v>
      </c>
      <c r="G1261" s="132">
        <v>43647</v>
      </c>
      <c r="H1261" s="133">
        <v>136.6</v>
      </c>
      <c r="J1261" s="134">
        <v>5.5207949944791057E-3</v>
      </c>
    </row>
  </sheetData>
  <mergeCells count="2">
    <mergeCell ref="G2:J2"/>
    <mergeCell ref="B2:E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276"/>
  <sheetViews>
    <sheetView workbookViewId="0">
      <selection activeCell="G12" sqref="G12"/>
    </sheetView>
  </sheetViews>
  <sheetFormatPr defaultRowHeight="15" customHeight="1"/>
  <cols>
    <col min="1" max="1" width="2.109375" style="130" customWidth="1"/>
    <col min="2" max="2" width="13.88671875" style="130" bestFit="1" customWidth="1"/>
    <col min="3" max="3" width="29.109375" style="130" bestFit="1" customWidth="1"/>
    <col min="4" max="4" width="9.6640625" style="130" customWidth="1"/>
    <col min="5" max="5" width="10.33203125" style="130" customWidth="1"/>
    <col min="6" max="6" width="12.33203125" style="130" customWidth="1"/>
    <col min="7" max="16384" width="8.88671875" style="130"/>
  </cols>
  <sheetData>
    <row r="1" spans="2:6" ht="15.6">
      <c r="B1" s="135" t="s">
        <v>3143</v>
      </c>
      <c r="C1" s="136" t="s">
        <v>3144</v>
      </c>
      <c r="D1" s="136" t="s">
        <v>3145</v>
      </c>
      <c r="E1" s="136" t="s">
        <v>3146</v>
      </c>
      <c r="F1" s="137"/>
    </row>
    <row r="2" spans="2:6" ht="15.6">
      <c r="B2" s="138" t="s">
        <v>3</v>
      </c>
      <c r="C2" s="139">
        <v>4.58</v>
      </c>
      <c r="D2" s="140">
        <f>C2/100</f>
        <v>4.58E-2</v>
      </c>
      <c r="E2" s="141" cm="1">
        <f t="array" ref="E2:E1259">(1+D2:D1259)^(1/252)-1</f>
        <v>1.7772270657090417E-4</v>
      </c>
      <c r="F2" s="143"/>
    </row>
    <row r="3" spans="2:6" ht="15.6">
      <c r="B3" s="138" t="s">
        <v>6</v>
      </c>
      <c r="C3" s="139">
        <v>4.5</v>
      </c>
      <c r="D3" s="140">
        <f t="shared" ref="D2:D182" si="0">C3/100</f>
        <v>4.4999999999999998E-2</v>
      </c>
      <c r="E3" s="141">
        <v>1.7468543594945096E-4</v>
      </c>
      <c r="F3" s="143"/>
    </row>
    <row r="4" spans="2:6" ht="15.6">
      <c r="B4" s="138" t="s">
        <v>9</v>
      </c>
      <c r="C4" s="139">
        <v>4.5199999999999996</v>
      </c>
      <c r="D4" s="140">
        <f t="shared" si="0"/>
        <v>4.5199999999999997E-2</v>
      </c>
      <c r="E4" s="141">
        <v>1.7544497067034648E-4</v>
      </c>
      <c r="F4" s="143"/>
    </row>
    <row r="5" spans="2:6" ht="15.6">
      <c r="B5" s="138" t="s">
        <v>12</v>
      </c>
      <c r="C5" s="139">
        <v>4.43</v>
      </c>
      <c r="D5" s="140">
        <f t="shared" si="0"/>
        <v>4.4299999999999999E-2</v>
      </c>
      <c r="E5" s="141">
        <v>1.7202592374410131E-4</v>
      </c>
      <c r="F5" s="143"/>
    </row>
    <row r="6" spans="2:6" ht="15.6">
      <c r="B6" s="138" t="s">
        <v>15</v>
      </c>
      <c r="C6" s="139">
        <v>4.45</v>
      </c>
      <c r="D6" s="140">
        <f t="shared" si="0"/>
        <v>4.4500000000000005E-2</v>
      </c>
      <c r="E6" s="141">
        <v>1.7278596551562053E-4</v>
      </c>
      <c r="F6" s="143"/>
    </row>
    <row r="7" spans="2:6" ht="15.6">
      <c r="B7" s="138" t="s">
        <v>18</v>
      </c>
      <c r="C7" s="139">
        <v>4.46</v>
      </c>
      <c r="D7" s="140">
        <f t="shared" si="0"/>
        <v>4.4600000000000001E-2</v>
      </c>
      <c r="E7" s="141">
        <v>1.7316593204519393E-4</v>
      </c>
      <c r="F7" s="143"/>
    </row>
    <row r="8" spans="2:6" ht="15.6">
      <c r="B8" s="138" t="s">
        <v>21</v>
      </c>
      <c r="C8" s="139">
        <v>4.46</v>
      </c>
      <c r="D8" s="140">
        <f t="shared" si="0"/>
        <v>4.4600000000000001E-2</v>
      </c>
      <c r="E8" s="141">
        <v>1.7316593204519393E-4</v>
      </c>
      <c r="F8" s="143"/>
    </row>
    <row r="9" spans="2:6" ht="15.6">
      <c r="B9" s="138" t="s">
        <v>24</v>
      </c>
      <c r="C9" s="139">
        <v>4.43</v>
      </c>
      <c r="D9" s="140">
        <f t="shared" si="0"/>
        <v>4.4299999999999999E-2</v>
      </c>
      <c r="E9" s="141">
        <v>1.7202592374410131E-4</v>
      </c>
      <c r="F9" s="143"/>
    </row>
    <row r="10" spans="2:6" ht="15.6">
      <c r="B10" s="138" t="s">
        <v>27</v>
      </c>
      <c r="C10" s="139">
        <v>4.4800000000000004</v>
      </c>
      <c r="D10" s="140">
        <f t="shared" si="0"/>
        <v>4.4800000000000006E-2</v>
      </c>
      <c r="E10" s="141">
        <v>1.7392575642616315E-4</v>
      </c>
      <c r="F10" s="143"/>
    </row>
    <row r="11" spans="2:6" ht="15.6">
      <c r="B11" s="138" t="s">
        <v>30</v>
      </c>
      <c r="C11" s="139">
        <v>4.42</v>
      </c>
      <c r="D11" s="140">
        <f t="shared" si="0"/>
        <v>4.4199999999999996E-2</v>
      </c>
      <c r="E11" s="141">
        <v>1.7164584848816666E-4</v>
      </c>
      <c r="F11" s="143"/>
    </row>
    <row r="12" spans="2:6" ht="15.6">
      <c r="B12" s="138" t="s">
        <v>33</v>
      </c>
      <c r="C12" s="139">
        <v>4.46</v>
      </c>
      <c r="D12" s="140">
        <f t="shared" si="0"/>
        <v>4.4600000000000001E-2</v>
      </c>
      <c r="E12" s="141">
        <v>1.7316593204519393E-4</v>
      </c>
      <c r="F12" s="143"/>
    </row>
    <row r="13" spans="2:6" ht="15.6">
      <c r="B13" s="138">
        <v>45632</v>
      </c>
      <c r="C13" s="139">
        <v>4.53</v>
      </c>
      <c r="D13" s="140">
        <f t="shared" si="0"/>
        <v>4.53E-2</v>
      </c>
      <c r="E13" s="141">
        <v>1.7582468374710558E-4</v>
      </c>
      <c r="F13" s="143"/>
    </row>
    <row r="14" spans="2:6" ht="15.6">
      <c r="B14" s="138">
        <v>45602</v>
      </c>
      <c r="C14" s="139">
        <v>4.59</v>
      </c>
      <c r="D14" s="140">
        <f t="shared" si="0"/>
        <v>4.5899999999999996E-2</v>
      </c>
      <c r="E14" s="141">
        <v>1.7810220267189258E-4</v>
      </c>
      <c r="F14" s="143"/>
    </row>
    <row r="15" spans="2:6" ht="15.6">
      <c r="B15" s="138">
        <v>45571</v>
      </c>
      <c r="C15" s="139">
        <v>4.66</v>
      </c>
      <c r="D15" s="140">
        <f t="shared" si="0"/>
        <v>4.6600000000000003E-2</v>
      </c>
      <c r="E15" s="141">
        <v>1.8075766388858661E-4</v>
      </c>
      <c r="F15" s="143"/>
    </row>
    <row r="16" spans="2:6" ht="15.6">
      <c r="B16" s="138">
        <v>45479</v>
      </c>
      <c r="C16" s="139">
        <v>4.6100000000000003</v>
      </c>
      <c r="D16" s="140">
        <f t="shared" si="0"/>
        <v>4.6100000000000002E-2</v>
      </c>
      <c r="E16" s="141">
        <v>1.7886108646547605E-4</v>
      </c>
      <c r="F16" s="143"/>
    </row>
    <row r="17" spans="2:6" ht="15.6">
      <c r="B17" s="138">
        <v>45449</v>
      </c>
      <c r="C17" s="139">
        <v>4.4800000000000004</v>
      </c>
      <c r="D17" s="140">
        <f t="shared" si="0"/>
        <v>4.4800000000000006E-2</v>
      </c>
      <c r="E17" s="141">
        <v>1.7392575642616315E-4</v>
      </c>
      <c r="F17" s="143"/>
    </row>
    <row r="18" spans="2:6" ht="15.6">
      <c r="B18" s="138">
        <v>45418</v>
      </c>
      <c r="C18" s="139">
        <v>4.5</v>
      </c>
      <c r="D18" s="140">
        <f t="shared" si="0"/>
        <v>4.4999999999999998E-2</v>
      </c>
      <c r="E18" s="141">
        <v>1.7468543594945096E-4</v>
      </c>
      <c r="F18" s="143"/>
    </row>
    <row r="19" spans="2:6" ht="15.6">
      <c r="B19" s="138">
        <v>45388</v>
      </c>
      <c r="C19" s="139">
        <v>4.54</v>
      </c>
      <c r="D19" s="140">
        <f t="shared" si="0"/>
        <v>4.5400000000000003E-2</v>
      </c>
      <c r="E19" s="141">
        <v>1.7620436064391676E-4</v>
      </c>
      <c r="F19" s="143"/>
    </row>
    <row r="20" spans="2:6" ht="15.6">
      <c r="B20" s="138">
        <v>45357</v>
      </c>
      <c r="C20" s="139">
        <v>4.6100000000000003</v>
      </c>
      <c r="D20" s="140">
        <f t="shared" si="0"/>
        <v>4.6100000000000002E-2</v>
      </c>
      <c r="E20" s="141">
        <v>1.7886108646547605E-4</v>
      </c>
      <c r="F20" s="143"/>
    </row>
    <row r="21" spans="2:6" ht="15.6">
      <c r="B21" s="138" t="s">
        <v>52</v>
      </c>
      <c r="C21" s="139">
        <v>4.71</v>
      </c>
      <c r="D21" s="140">
        <f t="shared" si="0"/>
        <v>4.7100000000000003E-2</v>
      </c>
      <c r="E21" s="141">
        <v>1.8265333905564951E-4</v>
      </c>
      <c r="F21" s="143"/>
    </row>
    <row r="22" spans="2:6" ht="15.6">
      <c r="B22" s="138" t="s">
        <v>55</v>
      </c>
      <c r="C22" s="139">
        <v>4.75</v>
      </c>
      <c r="D22" s="140">
        <f t="shared" si="0"/>
        <v>4.7500000000000001E-2</v>
      </c>
      <c r="E22" s="141">
        <v>1.8416923014275E-4</v>
      </c>
      <c r="F22" s="143"/>
    </row>
    <row r="23" spans="2:6" ht="15.6">
      <c r="B23" s="138" t="s">
        <v>58</v>
      </c>
      <c r="C23" s="139">
        <v>4.8</v>
      </c>
      <c r="D23" s="140">
        <f t="shared" si="0"/>
        <v>4.8000000000000001E-2</v>
      </c>
      <c r="E23" s="141">
        <v>1.8606328341497225E-4</v>
      </c>
      <c r="F23" s="143"/>
    </row>
    <row r="24" spans="2:6" ht="15.6">
      <c r="B24" s="138" t="s">
        <v>61</v>
      </c>
      <c r="C24" s="139">
        <v>4.7300000000000004</v>
      </c>
      <c r="D24" s="140">
        <f t="shared" si="0"/>
        <v>4.7300000000000002E-2</v>
      </c>
      <c r="E24" s="141">
        <v>1.8341135668342723E-4</v>
      </c>
      <c r="F24" s="143"/>
    </row>
    <row r="25" spans="2:6" ht="15.6">
      <c r="B25" s="138" t="s">
        <v>64</v>
      </c>
      <c r="C25" s="139">
        <v>4.6399999999999997</v>
      </c>
      <c r="D25" s="140">
        <f t="shared" si="0"/>
        <v>4.6399999999999997E-2</v>
      </c>
      <c r="E25" s="141">
        <v>1.7999914123811855E-4</v>
      </c>
      <c r="F25" s="143"/>
    </row>
    <row r="26" spans="2:6" ht="15.6">
      <c r="B26" s="138" t="s">
        <v>67</v>
      </c>
      <c r="C26" s="139">
        <v>4.6500000000000004</v>
      </c>
      <c r="D26" s="140">
        <f t="shared" si="0"/>
        <v>4.6500000000000007E-2</v>
      </c>
      <c r="E26" s="141">
        <v>1.803784206118042E-4</v>
      </c>
      <c r="F26" s="143"/>
    </row>
    <row r="27" spans="2:6" ht="15.6">
      <c r="B27" s="138" t="s">
        <v>70</v>
      </c>
      <c r="C27" s="139">
        <v>4.6100000000000003</v>
      </c>
      <c r="D27" s="140">
        <f t="shared" si="0"/>
        <v>4.6100000000000002E-2</v>
      </c>
      <c r="E27" s="141">
        <v>1.7886108646547605E-4</v>
      </c>
      <c r="F27" s="143"/>
    </row>
    <row r="28" spans="2:6" ht="15.6">
      <c r="B28" s="138" t="s">
        <v>73</v>
      </c>
      <c r="C28" s="139">
        <v>4.62</v>
      </c>
      <c r="D28" s="140">
        <f t="shared" si="0"/>
        <v>4.6199999999999998E-2</v>
      </c>
      <c r="E28" s="141">
        <v>1.7924047417183786E-4</v>
      </c>
      <c r="F28" s="143"/>
    </row>
    <row r="29" spans="2:6" ht="15.6">
      <c r="B29" s="138" t="s">
        <v>76</v>
      </c>
      <c r="C29" s="139">
        <v>4.6399999999999997</v>
      </c>
      <c r="D29" s="140">
        <f t="shared" si="0"/>
        <v>4.6399999999999997E-2</v>
      </c>
      <c r="E29" s="141">
        <v>1.7999914123811855E-4</v>
      </c>
      <c r="F29" s="143"/>
    </row>
    <row r="30" spans="2:6" ht="15.6">
      <c r="B30" s="138" t="s">
        <v>79</v>
      </c>
      <c r="C30" s="139">
        <v>4.62</v>
      </c>
      <c r="D30" s="140">
        <f t="shared" si="0"/>
        <v>4.6199999999999998E-2</v>
      </c>
      <c r="E30" s="141">
        <v>1.7924047417183786E-4</v>
      </c>
      <c r="F30" s="143"/>
    </row>
    <row r="31" spans="2:6" ht="15.6">
      <c r="B31" s="138" t="s">
        <v>82</v>
      </c>
      <c r="C31" s="139">
        <v>4.58</v>
      </c>
      <c r="D31" s="140">
        <f t="shared" si="0"/>
        <v>4.58E-2</v>
      </c>
      <c r="E31" s="141">
        <v>1.7772270657090417E-4</v>
      </c>
      <c r="F31" s="143"/>
    </row>
    <row r="32" spans="2:6" ht="15.6">
      <c r="B32" s="138" t="s">
        <v>85</v>
      </c>
      <c r="C32" s="139">
        <v>4.57</v>
      </c>
      <c r="D32" s="140">
        <f t="shared" si="0"/>
        <v>4.5700000000000005E-2</v>
      </c>
      <c r="E32" s="141">
        <v>1.7734317432438473E-4</v>
      </c>
      <c r="F32" s="143"/>
    </row>
    <row r="33" spans="2:6" ht="15.6">
      <c r="B33" s="138" t="s">
        <v>88</v>
      </c>
      <c r="C33" s="139">
        <v>4.66</v>
      </c>
      <c r="D33" s="140">
        <f t="shared" si="0"/>
        <v>4.6600000000000003E-2</v>
      </c>
      <c r="E33" s="141">
        <v>1.8075766388858661E-4</v>
      </c>
      <c r="F33" s="143"/>
    </row>
    <row r="34" spans="2:6" ht="15.6">
      <c r="B34" s="138" t="s">
        <v>91</v>
      </c>
      <c r="C34" s="139">
        <v>4.6900000000000004</v>
      </c>
      <c r="D34" s="140">
        <f t="shared" si="0"/>
        <v>4.6900000000000004E-2</v>
      </c>
      <c r="E34" s="141">
        <v>1.8189517720434978E-4</v>
      </c>
      <c r="F34" s="143"/>
    </row>
    <row r="35" spans="2:6" ht="15.6">
      <c r="B35" s="138">
        <v>45570</v>
      </c>
      <c r="C35" s="139">
        <v>4.71</v>
      </c>
      <c r="D35" s="140">
        <f t="shared" si="0"/>
        <v>4.7100000000000003E-2</v>
      </c>
      <c r="E35" s="141">
        <v>1.8265333905564951E-4</v>
      </c>
      <c r="F35" s="143"/>
    </row>
    <row r="36" spans="2:6" ht="15.6">
      <c r="B36" s="138">
        <v>45540</v>
      </c>
      <c r="C36" s="139">
        <v>4.67</v>
      </c>
      <c r="D36" s="140">
        <f t="shared" si="0"/>
        <v>4.6699999999999998E-2</v>
      </c>
      <c r="E36" s="141">
        <v>1.8113687107490506E-4</v>
      </c>
      <c r="F36" s="143"/>
    </row>
    <row r="37" spans="2:6" ht="15.6">
      <c r="B37" s="138">
        <v>45509</v>
      </c>
      <c r="C37" s="139">
        <v>4.7</v>
      </c>
      <c r="D37" s="140">
        <f t="shared" si="0"/>
        <v>4.7E-2</v>
      </c>
      <c r="E37" s="141">
        <v>1.8227427616124281E-4</v>
      </c>
      <c r="F37" s="143"/>
    </row>
    <row r="38" spans="2:6" ht="15.6">
      <c r="B38" s="138">
        <v>45478</v>
      </c>
      <c r="C38" s="139">
        <v>4.67</v>
      </c>
      <c r="D38" s="140">
        <f t="shared" si="0"/>
        <v>4.6699999999999998E-2</v>
      </c>
      <c r="E38" s="141">
        <v>1.8113687107490506E-4</v>
      </c>
      <c r="F38" s="143"/>
    </row>
    <row r="39" spans="2:6" ht="15.6">
      <c r="B39" s="138">
        <v>45448</v>
      </c>
      <c r="C39" s="139">
        <v>4.7</v>
      </c>
      <c r="D39" s="140">
        <f t="shared" si="0"/>
        <v>4.7E-2</v>
      </c>
      <c r="E39" s="141">
        <v>1.8227427616124281E-4</v>
      </c>
      <c r="F39" s="143"/>
    </row>
    <row r="40" spans="2:6" ht="15.6">
      <c r="B40" s="138">
        <v>45356</v>
      </c>
      <c r="C40" s="139">
        <v>4.72</v>
      </c>
      <c r="D40" s="140">
        <f t="shared" si="0"/>
        <v>4.7199999999999999E-2</v>
      </c>
      <c r="E40" s="141">
        <v>1.8303236589400917E-4</v>
      </c>
      <c r="F40" s="143"/>
    </row>
    <row r="41" spans="2:6" ht="15.6">
      <c r="B41" s="138">
        <v>45327</v>
      </c>
      <c r="C41" s="139">
        <v>4.79</v>
      </c>
      <c r="D41" s="140">
        <f t="shared" si="0"/>
        <v>4.7899999999999998E-2</v>
      </c>
      <c r="E41" s="141">
        <v>1.8568454477607688E-4</v>
      </c>
      <c r="F41" s="143"/>
    </row>
    <row r="42" spans="2:6" ht="15.6">
      <c r="B42" s="138">
        <v>45296</v>
      </c>
      <c r="C42" s="139">
        <v>4.8099999999999996</v>
      </c>
      <c r="D42" s="140">
        <f t="shared" si="0"/>
        <v>4.8099999999999997E-2</v>
      </c>
      <c r="E42" s="141">
        <v>1.8644198605977103E-4</v>
      </c>
      <c r="F42" s="143"/>
    </row>
    <row r="43" spans="2:6" ht="15.6">
      <c r="B43" s="138" t="s">
        <v>110</v>
      </c>
      <c r="C43" s="139">
        <v>4.87</v>
      </c>
      <c r="D43" s="140">
        <f t="shared" si="0"/>
        <v>4.87E-2</v>
      </c>
      <c r="E43" s="141">
        <v>1.8871344643711652E-4</v>
      </c>
      <c r="F43" s="143"/>
    </row>
    <row r="44" spans="2:6" ht="15.6">
      <c r="B44" s="138" t="s">
        <v>113</v>
      </c>
      <c r="C44" s="139">
        <v>4.82</v>
      </c>
      <c r="D44" s="140">
        <f t="shared" si="0"/>
        <v>4.82E-2</v>
      </c>
      <c r="E44" s="141">
        <v>1.8682065271735659E-4</v>
      </c>
      <c r="F44" s="143"/>
    </row>
    <row r="45" spans="2:6" ht="15.6">
      <c r="B45" s="138" t="s">
        <v>116</v>
      </c>
      <c r="C45" s="139">
        <v>4.8600000000000003</v>
      </c>
      <c r="D45" s="140">
        <f t="shared" si="0"/>
        <v>4.8600000000000004E-2</v>
      </c>
      <c r="E45" s="141">
        <v>1.8833495961279034E-4</v>
      </c>
      <c r="F45" s="143"/>
    </row>
    <row r="46" spans="2:6" ht="15.6">
      <c r="B46" s="138" t="s">
        <v>119</v>
      </c>
      <c r="C46" s="139">
        <v>4.9000000000000004</v>
      </c>
      <c r="D46" s="140">
        <f t="shared" si="0"/>
        <v>4.9000000000000002E-2</v>
      </c>
      <c r="E46" s="141">
        <v>1.8984869126059678E-4</v>
      </c>
      <c r="F46" s="143"/>
    </row>
    <row r="47" spans="2:6" ht="15.6">
      <c r="B47" s="138" t="s">
        <v>122</v>
      </c>
      <c r="C47" s="139">
        <v>4.8600000000000003</v>
      </c>
      <c r="D47" s="140">
        <f t="shared" si="0"/>
        <v>4.8600000000000004E-2</v>
      </c>
      <c r="E47" s="141">
        <v>1.8833495961279034E-4</v>
      </c>
      <c r="F47" s="143"/>
    </row>
    <row r="48" spans="2:6" ht="15.6">
      <c r="B48" s="138" t="s">
        <v>125</v>
      </c>
      <c r="C48" s="139">
        <v>4.8099999999999996</v>
      </c>
      <c r="D48" s="140">
        <f t="shared" si="0"/>
        <v>4.8099999999999997E-2</v>
      </c>
      <c r="E48" s="141">
        <v>1.8644198605977103E-4</v>
      </c>
      <c r="F48" s="143"/>
    </row>
    <row r="49" spans="2:6" ht="15.6">
      <c r="B49" s="138" t="s">
        <v>128</v>
      </c>
      <c r="C49" s="139">
        <v>4.8099999999999996</v>
      </c>
      <c r="D49" s="140">
        <f t="shared" si="0"/>
        <v>4.8099999999999997E-2</v>
      </c>
      <c r="E49" s="141">
        <v>1.8644198605977103E-4</v>
      </c>
      <c r="F49" s="143"/>
    </row>
    <row r="50" spans="2:6" ht="15.6">
      <c r="B50" s="138" t="s">
        <v>131</v>
      </c>
      <c r="C50" s="139">
        <v>4.8</v>
      </c>
      <c r="D50" s="140">
        <f t="shared" si="0"/>
        <v>4.8000000000000001E-2</v>
      </c>
      <c r="E50" s="141">
        <v>1.8606328341497225E-4</v>
      </c>
      <c r="F50" s="143"/>
    </row>
    <row r="51" spans="2:6" ht="15.6">
      <c r="B51" s="138" t="s">
        <v>134</v>
      </c>
      <c r="C51" s="139">
        <v>4.83</v>
      </c>
      <c r="D51" s="140">
        <f t="shared" si="0"/>
        <v>4.8300000000000003E-2</v>
      </c>
      <c r="E51" s="141">
        <v>1.8719928339461234E-4</v>
      </c>
      <c r="F51" s="143"/>
    </row>
    <row r="52" spans="2:6" ht="15.6">
      <c r="B52" s="138" t="s">
        <v>137</v>
      </c>
      <c r="C52" s="139">
        <v>4.79</v>
      </c>
      <c r="D52" s="140">
        <f t="shared" si="0"/>
        <v>4.7899999999999998E-2</v>
      </c>
      <c r="E52" s="141">
        <v>1.8568454477607688E-4</v>
      </c>
      <c r="F52" s="143"/>
    </row>
    <row r="53" spans="2:6" ht="15.6">
      <c r="B53" s="138" t="s">
        <v>140</v>
      </c>
      <c r="C53" s="139">
        <v>4.8499999999999996</v>
      </c>
      <c r="D53" s="140">
        <f t="shared" si="0"/>
        <v>4.8499999999999995E-2</v>
      </c>
      <c r="E53" s="141">
        <v>1.8795643683544583E-4</v>
      </c>
      <c r="F53" s="143"/>
    </row>
    <row r="54" spans="2:6" ht="15.6">
      <c r="B54" s="138" t="s">
        <v>143</v>
      </c>
      <c r="C54" s="139">
        <v>4.82</v>
      </c>
      <c r="D54" s="140">
        <f t="shared" si="0"/>
        <v>4.82E-2</v>
      </c>
      <c r="E54" s="141">
        <v>1.8682065271735659E-4</v>
      </c>
      <c r="F54" s="143"/>
    </row>
    <row r="55" spans="2:6" ht="15.6">
      <c r="B55" s="138">
        <v>45630</v>
      </c>
      <c r="C55" s="139">
        <v>4.7</v>
      </c>
      <c r="D55" s="140">
        <f t="shared" si="0"/>
        <v>4.7E-2</v>
      </c>
      <c r="E55" s="141">
        <v>1.8227427616124281E-4</v>
      </c>
      <c r="F55" s="143"/>
    </row>
    <row r="56" spans="2:6" ht="15.6">
      <c r="B56" s="138">
        <v>45600</v>
      </c>
      <c r="C56" s="139">
        <v>4.74</v>
      </c>
      <c r="D56" s="140">
        <f t="shared" si="0"/>
        <v>4.7400000000000005E-2</v>
      </c>
      <c r="E56" s="141">
        <v>1.8379031143078706E-4</v>
      </c>
      <c r="F56" s="143"/>
    </row>
    <row r="57" spans="2:6" ht="15.6">
      <c r="B57" s="138">
        <v>45569</v>
      </c>
      <c r="C57" s="139">
        <v>4.72</v>
      </c>
      <c r="D57" s="140">
        <f t="shared" si="0"/>
        <v>4.7199999999999999E-2</v>
      </c>
      <c r="E57" s="141">
        <v>1.8303236589400917E-4</v>
      </c>
      <c r="F57" s="143"/>
    </row>
    <row r="58" spans="2:6" ht="15.6">
      <c r="B58" s="138">
        <v>45539</v>
      </c>
      <c r="C58" s="139">
        <v>4.5599999999999996</v>
      </c>
      <c r="D58" s="140">
        <f t="shared" si="0"/>
        <v>4.5599999999999995E-2</v>
      </c>
      <c r="E58" s="141">
        <v>1.7696360592567295E-4</v>
      </c>
      <c r="F58" s="143"/>
    </row>
    <row r="59" spans="2:6" ht="15.6">
      <c r="B59" s="138">
        <v>45508</v>
      </c>
      <c r="C59" s="139">
        <v>4.62</v>
      </c>
      <c r="D59" s="140">
        <f t="shared" si="0"/>
        <v>4.6199999999999998E-2</v>
      </c>
      <c r="E59" s="141">
        <v>1.7924047417183786E-4</v>
      </c>
      <c r="F59" s="143"/>
    </row>
    <row r="60" spans="2:6" ht="15.6">
      <c r="B60" s="138">
        <v>45416</v>
      </c>
      <c r="C60" s="139">
        <v>4.6100000000000003</v>
      </c>
      <c r="D60" s="140">
        <f t="shared" si="0"/>
        <v>4.6100000000000002E-2</v>
      </c>
      <c r="E60" s="141">
        <v>1.7886108646547605E-4</v>
      </c>
      <c r="F60" s="143"/>
    </row>
    <row r="61" spans="2:6" ht="15.6">
      <c r="B61" s="138">
        <v>45386</v>
      </c>
      <c r="C61" s="139">
        <v>4.54</v>
      </c>
      <c r="D61" s="140">
        <f t="shared" si="0"/>
        <v>4.5400000000000003E-2</v>
      </c>
      <c r="E61" s="141">
        <v>1.7620436064391676E-4</v>
      </c>
      <c r="F61" s="143"/>
    </row>
    <row r="62" spans="2:6" ht="15.6">
      <c r="B62" s="138">
        <v>45355</v>
      </c>
      <c r="C62" s="139">
        <v>4.58</v>
      </c>
      <c r="D62" s="140">
        <f t="shared" si="0"/>
        <v>4.58E-2</v>
      </c>
      <c r="E62" s="141">
        <v>1.7772270657090417E-4</v>
      </c>
      <c r="F62" s="143"/>
    </row>
    <row r="63" spans="2:6" ht="15.6">
      <c r="B63" s="138">
        <v>45326</v>
      </c>
      <c r="C63" s="139">
        <v>4.58</v>
      </c>
      <c r="D63" s="140">
        <f t="shared" si="0"/>
        <v>4.58E-2</v>
      </c>
      <c r="E63" s="141">
        <v>1.7772270657090417E-4</v>
      </c>
      <c r="F63" s="143"/>
    </row>
    <row r="64" spans="2:6" ht="15.6">
      <c r="B64" s="138">
        <v>45295</v>
      </c>
      <c r="C64" s="139">
        <v>4.54</v>
      </c>
      <c r="D64" s="140">
        <f t="shared" si="0"/>
        <v>4.5400000000000003E-2</v>
      </c>
      <c r="E64" s="141">
        <v>1.7620436064391676E-4</v>
      </c>
      <c r="F64" s="143"/>
    </row>
    <row r="65" spans="2:6" ht="15.6">
      <c r="B65" s="138" t="s">
        <v>166</v>
      </c>
      <c r="C65" s="139">
        <v>4.42</v>
      </c>
      <c r="D65" s="140">
        <f t="shared" si="0"/>
        <v>4.4199999999999996E-2</v>
      </c>
      <c r="E65" s="141">
        <v>1.7164584848816666E-4</v>
      </c>
      <c r="F65" s="143"/>
    </row>
    <row r="66" spans="2:6" ht="15.6">
      <c r="B66" s="138" t="s">
        <v>169</v>
      </c>
      <c r="C66" s="139">
        <v>4.43</v>
      </c>
      <c r="D66" s="140">
        <f t="shared" si="0"/>
        <v>4.4299999999999999E-2</v>
      </c>
      <c r="E66" s="141">
        <v>1.7202592374410131E-4</v>
      </c>
      <c r="F66" s="143"/>
    </row>
    <row r="67" spans="2:6" ht="15.6">
      <c r="B67" s="138" t="s">
        <v>172</v>
      </c>
      <c r="C67" s="139">
        <v>4.47</v>
      </c>
      <c r="D67" s="140">
        <f t="shared" si="0"/>
        <v>4.4699999999999997E-2</v>
      </c>
      <c r="E67" s="141">
        <v>1.7354586234641367E-4</v>
      </c>
      <c r="F67" s="143"/>
    </row>
    <row r="68" spans="2:6" ht="15.6">
      <c r="B68" s="138" t="s">
        <v>175</v>
      </c>
      <c r="C68" s="139">
        <v>4.49</v>
      </c>
      <c r="D68" s="140">
        <f t="shared" si="0"/>
        <v>4.4900000000000002E-2</v>
      </c>
      <c r="E68" s="141">
        <v>1.7430561429154778E-4</v>
      </c>
      <c r="F68" s="143"/>
    </row>
    <row r="69" spans="2:6" ht="15.6">
      <c r="B69" s="138" t="s">
        <v>178</v>
      </c>
      <c r="C69" s="139">
        <v>4.46</v>
      </c>
      <c r="D69" s="140">
        <f t="shared" si="0"/>
        <v>4.4600000000000001E-2</v>
      </c>
      <c r="E69" s="141">
        <v>1.7316593204519393E-4</v>
      </c>
      <c r="F69" s="143"/>
    </row>
    <row r="70" spans="2:6" ht="15.6">
      <c r="B70" s="138" t="s">
        <v>181</v>
      </c>
      <c r="C70" s="139">
        <v>4.5199999999999996</v>
      </c>
      <c r="D70" s="140">
        <f t="shared" si="0"/>
        <v>4.5199999999999997E-2</v>
      </c>
      <c r="E70" s="141">
        <v>1.7544497067034648E-4</v>
      </c>
      <c r="F70" s="143"/>
    </row>
    <row r="71" spans="2:6" ht="15.6">
      <c r="B71" s="138" t="s">
        <v>184</v>
      </c>
      <c r="C71" s="139">
        <v>4.5199999999999996</v>
      </c>
      <c r="D71" s="140">
        <f t="shared" si="0"/>
        <v>4.5199999999999997E-2</v>
      </c>
      <c r="E71" s="141">
        <v>1.7544497067034648E-4</v>
      </c>
      <c r="F71" s="143"/>
    </row>
    <row r="72" spans="2:6" ht="15.6">
      <c r="B72" s="138" t="s">
        <v>187</v>
      </c>
      <c r="C72" s="139">
        <v>4.5199999999999996</v>
      </c>
      <c r="D72" s="140">
        <f t="shared" si="0"/>
        <v>4.5199999999999997E-2</v>
      </c>
      <c r="E72" s="141">
        <v>1.7544497067034648E-4</v>
      </c>
      <c r="F72" s="143"/>
    </row>
    <row r="73" spans="2:6" ht="15.6">
      <c r="B73" s="138" t="s">
        <v>190</v>
      </c>
      <c r="C73" s="139">
        <v>4.55</v>
      </c>
      <c r="D73" s="140">
        <f t="shared" si="0"/>
        <v>4.5499999999999999E-2</v>
      </c>
      <c r="E73" s="141">
        <v>1.7658400136788543E-4</v>
      </c>
      <c r="F73" s="143"/>
    </row>
    <row r="74" spans="2:6" ht="15.6">
      <c r="B74" s="138" t="s">
        <v>193</v>
      </c>
      <c r="C74" s="139">
        <v>4.53</v>
      </c>
      <c r="D74" s="140">
        <f t="shared" si="0"/>
        <v>4.53E-2</v>
      </c>
      <c r="E74" s="141">
        <v>1.7582468374710558E-4</v>
      </c>
      <c r="F74" s="143"/>
    </row>
    <row r="75" spans="2:6" ht="15.6">
      <c r="B75" s="138" t="s">
        <v>196</v>
      </c>
      <c r="C75" s="139">
        <v>4.5199999999999996</v>
      </c>
      <c r="D75" s="140">
        <f t="shared" si="0"/>
        <v>4.5199999999999997E-2</v>
      </c>
      <c r="E75" s="141">
        <v>1.7544497067034648E-4</v>
      </c>
      <c r="F75" s="143"/>
    </row>
    <row r="76" spans="2:6" ht="15.6">
      <c r="B76" s="138" t="s">
        <v>199</v>
      </c>
      <c r="C76" s="139">
        <v>4.43</v>
      </c>
      <c r="D76" s="140">
        <f t="shared" si="0"/>
        <v>4.4299999999999999E-2</v>
      </c>
      <c r="E76" s="141">
        <v>1.7202592374410131E-4</v>
      </c>
      <c r="F76" s="143"/>
    </row>
    <row r="77" spans="2:6" ht="15.6">
      <c r="B77" s="138">
        <v>45629</v>
      </c>
      <c r="C77" s="139">
        <v>4.4000000000000004</v>
      </c>
      <c r="D77" s="140">
        <f t="shared" si="0"/>
        <v>4.4000000000000004E-2</v>
      </c>
      <c r="E77" s="141">
        <v>1.7088558920153041E-4</v>
      </c>
      <c r="F77" s="143"/>
    </row>
    <row r="78" spans="2:6" ht="15.6">
      <c r="B78" s="138">
        <v>45599</v>
      </c>
      <c r="C78" s="139">
        <v>4.34</v>
      </c>
      <c r="D78" s="140">
        <f t="shared" si="0"/>
        <v>4.3400000000000001E-2</v>
      </c>
      <c r="E78" s="141">
        <v>1.6860394064277529E-4</v>
      </c>
      <c r="F78" s="143"/>
    </row>
    <row r="79" spans="2:6" ht="15.6">
      <c r="B79" s="138">
        <v>45507</v>
      </c>
      <c r="C79" s="139">
        <v>4.34</v>
      </c>
      <c r="D79" s="140">
        <f t="shared" si="0"/>
        <v>4.3400000000000001E-2</v>
      </c>
      <c r="E79" s="141">
        <v>1.6860394064277529E-4</v>
      </c>
      <c r="F79" s="143"/>
    </row>
    <row r="80" spans="2:6" ht="15.6">
      <c r="B80" s="138">
        <v>45476</v>
      </c>
      <c r="C80" s="139">
        <v>4.33</v>
      </c>
      <c r="D80" s="140">
        <f t="shared" si="0"/>
        <v>4.3299999999999998E-2</v>
      </c>
      <c r="E80" s="141">
        <v>1.6822353883316765E-4</v>
      </c>
      <c r="F80" s="143"/>
    </row>
    <row r="81" spans="2:6" ht="15.6">
      <c r="B81" s="138">
        <v>45446</v>
      </c>
      <c r="C81" s="139">
        <v>4.33</v>
      </c>
      <c r="D81" s="140">
        <f t="shared" si="0"/>
        <v>4.3299999999999998E-2</v>
      </c>
      <c r="E81" s="141">
        <v>1.6822353883316765E-4</v>
      </c>
      <c r="F81" s="143"/>
    </row>
    <row r="82" spans="2:6" ht="15.6">
      <c r="B82" s="138">
        <v>45415</v>
      </c>
      <c r="C82" s="139">
        <v>4.37</v>
      </c>
      <c r="D82" s="140">
        <f t="shared" si="0"/>
        <v>4.3700000000000003E-2</v>
      </c>
      <c r="E82" s="141">
        <v>1.6974492823029763E-4</v>
      </c>
      <c r="F82" s="143"/>
    </row>
    <row r="83" spans="2:6" ht="15.6">
      <c r="B83" s="138">
        <v>45385</v>
      </c>
      <c r="C83" s="139">
        <v>4.46</v>
      </c>
      <c r="D83" s="140">
        <f t="shared" si="0"/>
        <v>4.4600000000000001E-2</v>
      </c>
      <c r="E83" s="141">
        <v>1.7316593204519393E-4</v>
      </c>
      <c r="F83" s="143"/>
    </row>
    <row r="84" spans="2:6" ht="15.6">
      <c r="B84" s="138">
        <v>45294</v>
      </c>
      <c r="C84" s="139">
        <v>4.43</v>
      </c>
      <c r="D84" s="140">
        <f t="shared" si="0"/>
        <v>4.4299999999999999E-2</v>
      </c>
      <c r="E84" s="141">
        <v>1.7202592374410131E-4</v>
      </c>
      <c r="F84" s="143"/>
    </row>
    <row r="85" spans="2:6" ht="15.6">
      <c r="B85" s="138" t="s">
        <v>218</v>
      </c>
      <c r="C85" s="139">
        <v>4.4800000000000004</v>
      </c>
      <c r="D85" s="140">
        <f t="shared" si="0"/>
        <v>4.4800000000000006E-2</v>
      </c>
      <c r="E85" s="141">
        <v>1.7392575642616315E-4</v>
      </c>
      <c r="F85" s="143"/>
    </row>
    <row r="86" spans="2:6" ht="15.6">
      <c r="B86" s="138" t="s">
        <v>221</v>
      </c>
      <c r="C86" s="139">
        <v>4.51</v>
      </c>
      <c r="D86" s="140">
        <f t="shared" si="0"/>
        <v>4.5100000000000001E-2</v>
      </c>
      <c r="E86" s="141">
        <v>1.7506522140675607E-4</v>
      </c>
      <c r="F86" s="143"/>
    </row>
    <row r="87" spans="2:6" ht="15.6">
      <c r="B87" s="138" t="s">
        <v>224</v>
      </c>
      <c r="C87" s="139">
        <v>4.55</v>
      </c>
      <c r="D87" s="140">
        <f t="shared" si="0"/>
        <v>4.5499999999999999E-2</v>
      </c>
      <c r="E87" s="141">
        <v>1.7658400136788543E-4</v>
      </c>
      <c r="F87" s="143"/>
    </row>
    <row r="88" spans="2:6" ht="15.6">
      <c r="B88" s="138" t="s">
        <v>227</v>
      </c>
      <c r="C88" s="139">
        <v>4.51</v>
      </c>
      <c r="D88" s="140">
        <f t="shared" si="0"/>
        <v>4.5100000000000001E-2</v>
      </c>
      <c r="E88" s="141">
        <v>1.7506522140675607E-4</v>
      </c>
      <c r="F88" s="143"/>
    </row>
    <row r="89" spans="2:6" ht="15.6">
      <c r="B89" s="138" t="s">
        <v>229</v>
      </c>
      <c r="C89" s="139">
        <v>4.49</v>
      </c>
      <c r="D89" s="140">
        <f t="shared" si="0"/>
        <v>4.4900000000000002E-2</v>
      </c>
      <c r="E89" s="141">
        <v>1.7430561429154778E-4</v>
      </c>
      <c r="F89" s="143"/>
    </row>
    <row r="90" spans="2:6" ht="15.6">
      <c r="B90" s="138" t="s">
        <v>232</v>
      </c>
      <c r="C90" s="139">
        <v>4.57</v>
      </c>
      <c r="D90" s="140">
        <f t="shared" si="0"/>
        <v>4.5700000000000005E-2</v>
      </c>
      <c r="E90" s="141">
        <v>1.7734317432438473E-4</v>
      </c>
      <c r="F90" s="143"/>
    </row>
    <row r="91" spans="2:6" ht="15.6">
      <c r="B91" s="138" t="s">
        <v>235</v>
      </c>
      <c r="C91" s="139">
        <v>4.59</v>
      </c>
      <c r="D91" s="140">
        <f t="shared" si="0"/>
        <v>4.5899999999999996E-2</v>
      </c>
      <c r="E91" s="141">
        <v>1.7810220267189258E-4</v>
      </c>
      <c r="F91" s="143"/>
    </row>
    <row r="92" spans="2:6" ht="15.6">
      <c r="B92" s="138" t="s">
        <v>238</v>
      </c>
      <c r="C92" s="139">
        <v>4.54</v>
      </c>
      <c r="D92" s="140">
        <f t="shared" si="0"/>
        <v>4.5400000000000003E-2</v>
      </c>
      <c r="E92" s="141">
        <v>1.7620436064391676E-4</v>
      </c>
      <c r="F92" s="143"/>
    </row>
    <row r="93" spans="2:6" ht="15.6">
      <c r="B93" s="138" t="s">
        <v>241</v>
      </c>
      <c r="C93" s="139">
        <v>4.55</v>
      </c>
      <c r="D93" s="140">
        <f t="shared" si="0"/>
        <v>4.5499999999999999E-2</v>
      </c>
      <c r="E93" s="141">
        <v>1.7658400136788543E-4</v>
      </c>
      <c r="F93" s="143"/>
    </row>
    <row r="94" spans="2:6" ht="15.6">
      <c r="B94" s="138" t="s">
        <v>244</v>
      </c>
      <c r="C94" s="139">
        <v>4.51</v>
      </c>
      <c r="D94" s="140">
        <f t="shared" si="0"/>
        <v>4.5100000000000001E-2</v>
      </c>
      <c r="E94" s="141">
        <v>1.7506522140675607E-4</v>
      </c>
      <c r="F94" s="143"/>
    </row>
    <row r="95" spans="2:6" ht="15.6">
      <c r="B95" s="138" t="s">
        <v>247</v>
      </c>
      <c r="C95" s="139">
        <v>4.54</v>
      </c>
      <c r="D95" s="140">
        <f t="shared" si="0"/>
        <v>4.5400000000000003E-2</v>
      </c>
      <c r="E95" s="141">
        <v>1.7620436064391676E-4</v>
      </c>
      <c r="F95" s="143"/>
    </row>
    <row r="96" spans="2:6" ht="15.6">
      <c r="B96" s="138" t="s">
        <v>250</v>
      </c>
      <c r="C96" s="139">
        <v>4.57</v>
      </c>
      <c r="D96" s="140">
        <f t="shared" si="0"/>
        <v>4.5700000000000005E-2</v>
      </c>
      <c r="E96" s="141">
        <v>1.7734317432438473E-4</v>
      </c>
      <c r="F96" s="143"/>
    </row>
    <row r="97" spans="2:6" ht="15.6">
      <c r="B97" s="138">
        <v>45628</v>
      </c>
      <c r="C97" s="139">
        <v>4.46</v>
      </c>
      <c r="D97" s="140">
        <f t="shared" si="0"/>
        <v>4.4600000000000001E-2</v>
      </c>
      <c r="E97" s="141">
        <v>1.7316593204519393E-4</v>
      </c>
      <c r="F97" s="143"/>
    </row>
    <row r="98" spans="2:6" ht="15.6">
      <c r="B98" s="138">
        <v>45537</v>
      </c>
      <c r="C98" s="139">
        <v>4.46</v>
      </c>
      <c r="D98" s="140">
        <f t="shared" si="0"/>
        <v>4.4600000000000001E-2</v>
      </c>
      <c r="E98" s="141">
        <v>1.7316593204519393E-4</v>
      </c>
      <c r="F98" s="143"/>
    </row>
    <row r="99" spans="2:6" ht="15.6">
      <c r="B99" s="138">
        <v>45506</v>
      </c>
      <c r="C99" s="139">
        <v>4.45</v>
      </c>
      <c r="D99" s="140">
        <f t="shared" si="0"/>
        <v>4.4500000000000005E-2</v>
      </c>
      <c r="E99" s="141">
        <v>1.7278596551562053E-4</v>
      </c>
      <c r="F99" s="143"/>
    </row>
    <row r="100" spans="2:6" ht="15.6">
      <c r="B100" s="138">
        <v>45475</v>
      </c>
      <c r="C100" s="139">
        <v>4.3899999999999997</v>
      </c>
      <c r="D100" s="140">
        <f t="shared" si="0"/>
        <v>4.3899999999999995E-2</v>
      </c>
      <c r="E100" s="141">
        <v>1.7050540515683998E-4</v>
      </c>
      <c r="F100" s="143"/>
    </row>
    <row r="101" spans="2:6" ht="15.6">
      <c r="B101" s="138">
        <v>45445</v>
      </c>
      <c r="C101" s="139">
        <v>4.37</v>
      </c>
      <c r="D101" s="140">
        <f t="shared" si="0"/>
        <v>4.3700000000000003E-2</v>
      </c>
      <c r="E101" s="141">
        <v>1.6974492823029763E-4</v>
      </c>
      <c r="F101" s="143"/>
    </row>
    <row r="102" spans="2:6" ht="15.6">
      <c r="B102" s="138">
        <v>45414</v>
      </c>
      <c r="C102" s="139">
        <v>4.4400000000000004</v>
      </c>
      <c r="D102" s="140">
        <f t="shared" si="0"/>
        <v>4.4400000000000002E-2</v>
      </c>
      <c r="E102" s="141">
        <v>1.7240596275103215E-4</v>
      </c>
      <c r="F102" s="143"/>
    </row>
    <row r="103" spans="2:6" ht="15.6">
      <c r="B103" s="138">
        <v>45324</v>
      </c>
      <c r="C103" s="139">
        <v>4.3099999999999996</v>
      </c>
      <c r="D103" s="140">
        <f t="shared" si="0"/>
        <v>4.3099999999999999E-2</v>
      </c>
      <c r="E103" s="141">
        <v>1.6746262625200181E-4</v>
      </c>
      <c r="F103" s="143"/>
    </row>
    <row r="104" spans="2:6" ht="15.6">
      <c r="B104" s="138">
        <v>45293</v>
      </c>
      <c r="C104" s="139">
        <v>4.18</v>
      </c>
      <c r="D104" s="140">
        <f t="shared" si="0"/>
        <v>4.1799999999999997E-2</v>
      </c>
      <c r="E104" s="141">
        <v>1.6251314958126706E-4</v>
      </c>
      <c r="F104" s="143"/>
    </row>
    <row r="105" spans="2:6" ht="15.6">
      <c r="B105" s="138" t="s">
        <v>269</v>
      </c>
      <c r="C105" s="139">
        <v>4.3</v>
      </c>
      <c r="D105" s="140">
        <f t="shared" si="0"/>
        <v>4.2999999999999997E-2</v>
      </c>
      <c r="E105" s="141">
        <v>1.6708211546623275E-4</v>
      </c>
      <c r="F105" s="143"/>
    </row>
    <row r="106" spans="2:6" ht="15.6">
      <c r="B106" s="138" t="s">
        <v>272</v>
      </c>
      <c r="C106" s="139">
        <v>4.37</v>
      </c>
      <c r="D106" s="140">
        <f t="shared" si="0"/>
        <v>4.3700000000000003E-2</v>
      </c>
      <c r="E106" s="141">
        <v>1.6974492823029763E-4</v>
      </c>
      <c r="F106" s="143"/>
    </row>
    <row r="107" spans="2:6" ht="15.6">
      <c r="B107" s="138" t="s">
        <v>275</v>
      </c>
      <c r="C107" s="139">
        <v>4.3899999999999997</v>
      </c>
      <c r="D107" s="140">
        <f t="shared" si="0"/>
        <v>4.3899999999999995E-2</v>
      </c>
      <c r="E107" s="141">
        <v>1.7050540515683998E-4</v>
      </c>
      <c r="F107" s="143"/>
    </row>
    <row r="108" spans="2:6" ht="15.6">
      <c r="B108" s="138" t="s">
        <v>278</v>
      </c>
      <c r="C108" s="139">
        <v>4.47</v>
      </c>
      <c r="D108" s="140">
        <f t="shared" si="0"/>
        <v>4.4699999999999997E-2</v>
      </c>
      <c r="E108" s="141">
        <v>1.7354586234641367E-4</v>
      </c>
      <c r="F108" s="143"/>
    </row>
    <row r="109" spans="2:6" ht="15.6">
      <c r="B109" s="138" t="s">
        <v>281</v>
      </c>
      <c r="C109" s="139">
        <v>4.47</v>
      </c>
      <c r="D109" s="140">
        <f t="shared" si="0"/>
        <v>4.4699999999999997E-2</v>
      </c>
      <c r="E109" s="141">
        <v>1.7354586234641367E-4</v>
      </c>
      <c r="F109" s="143"/>
    </row>
    <row r="110" spans="2:6" ht="15.6">
      <c r="B110" s="138" t="s">
        <v>284</v>
      </c>
      <c r="C110" s="139">
        <v>4.5</v>
      </c>
      <c r="D110" s="140">
        <f t="shared" si="0"/>
        <v>4.4999999999999998E-2</v>
      </c>
      <c r="E110" s="141">
        <v>1.7468543594945096E-4</v>
      </c>
      <c r="F110" s="143"/>
    </row>
    <row r="111" spans="2:6" ht="15.6">
      <c r="B111" s="138" t="s">
        <v>287</v>
      </c>
      <c r="C111" s="139">
        <v>4.46</v>
      </c>
      <c r="D111" s="140">
        <f t="shared" si="0"/>
        <v>4.4600000000000001E-2</v>
      </c>
      <c r="E111" s="141">
        <v>1.7316593204519393E-4</v>
      </c>
      <c r="F111" s="143"/>
    </row>
    <row r="112" spans="2:6" ht="15.6">
      <c r="B112" s="138" t="s">
        <v>290</v>
      </c>
      <c r="C112" s="139">
        <v>4.41</v>
      </c>
      <c r="D112" s="140">
        <f t="shared" si="0"/>
        <v>4.41E-2</v>
      </c>
      <c r="E112" s="141">
        <v>1.7126573697634484E-4</v>
      </c>
      <c r="F112" s="143"/>
    </row>
    <row r="113" spans="2:6" ht="15.6">
      <c r="B113" s="138" t="s">
        <v>293</v>
      </c>
      <c r="C113" s="139">
        <v>4.45</v>
      </c>
      <c r="D113" s="140">
        <f t="shared" si="0"/>
        <v>4.4500000000000005E-2</v>
      </c>
      <c r="E113" s="141">
        <v>1.7278596551562053E-4</v>
      </c>
      <c r="F113" s="143"/>
    </row>
    <row r="114" spans="2:6" ht="15.6">
      <c r="B114" s="138" t="s">
        <v>296</v>
      </c>
      <c r="C114" s="139">
        <v>4.46</v>
      </c>
      <c r="D114" s="140">
        <f t="shared" si="0"/>
        <v>4.4600000000000001E-2</v>
      </c>
      <c r="E114" s="141">
        <v>1.7316593204519393E-4</v>
      </c>
      <c r="F114" s="143"/>
    </row>
    <row r="115" spans="2:6" ht="15.6">
      <c r="B115" s="138" t="s">
        <v>299</v>
      </c>
      <c r="C115" s="139">
        <v>4.4000000000000004</v>
      </c>
      <c r="D115" s="140">
        <f t="shared" si="0"/>
        <v>4.4000000000000004E-2</v>
      </c>
      <c r="E115" s="141">
        <v>1.7088558920153041E-4</v>
      </c>
      <c r="F115" s="143"/>
    </row>
    <row r="116" spans="2:6" ht="15.6">
      <c r="B116" s="138" t="s">
        <v>302</v>
      </c>
      <c r="C116" s="139">
        <v>4.4000000000000004</v>
      </c>
      <c r="D116" s="140">
        <f t="shared" si="0"/>
        <v>4.4000000000000004E-2</v>
      </c>
      <c r="E116" s="141">
        <v>1.7088558920153041E-4</v>
      </c>
      <c r="F116" s="143"/>
    </row>
    <row r="117" spans="2:6" ht="15.6">
      <c r="B117" s="138">
        <v>45627</v>
      </c>
      <c r="C117" s="139">
        <v>4.28</v>
      </c>
      <c r="D117" s="140">
        <f t="shared" si="0"/>
        <v>4.2800000000000005E-2</v>
      </c>
      <c r="E117" s="141">
        <v>1.6632098486990543E-4</v>
      </c>
      <c r="F117" s="143"/>
    </row>
    <row r="118" spans="2:6" ht="15.6">
      <c r="B118" s="138">
        <v>45597</v>
      </c>
      <c r="C118" s="139">
        <v>4.28</v>
      </c>
      <c r="D118" s="140">
        <f t="shared" si="0"/>
        <v>4.2800000000000005E-2</v>
      </c>
      <c r="E118" s="141">
        <v>1.6632098486990543E-4</v>
      </c>
      <c r="F118" s="143"/>
    </row>
    <row r="119" spans="2:6" ht="15.6">
      <c r="B119" s="138">
        <v>45566</v>
      </c>
      <c r="C119" s="139">
        <v>4.3099999999999996</v>
      </c>
      <c r="D119" s="140">
        <f t="shared" si="0"/>
        <v>4.3099999999999999E-2</v>
      </c>
      <c r="E119" s="141">
        <v>1.6746262625200181E-4</v>
      </c>
      <c r="F119" s="143"/>
    </row>
    <row r="120" spans="2:6" ht="15.6">
      <c r="B120" s="138">
        <v>45536</v>
      </c>
      <c r="C120" s="139">
        <v>4.29</v>
      </c>
      <c r="D120" s="140">
        <f t="shared" si="0"/>
        <v>4.2900000000000001E-2</v>
      </c>
      <c r="E120" s="141">
        <v>1.6670156834108774E-4</v>
      </c>
      <c r="F120" s="143"/>
    </row>
    <row r="121" spans="2:6" ht="15.6">
      <c r="B121" s="138">
        <v>45505</v>
      </c>
      <c r="C121" s="139">
        <v>4.28</v>
      </c>
      <c r="D121" s="140">
        <f t="shared" si="0"/>
        <v>4.2800000000000005E-2</v>
      </c>
      <c r="E121" s="141">
        <v>1.6632098486990543E-4</v>
      </c>
      <c r="F121" s="143"/>
    </row>
    <row r="122" spans="2:6" ht="15.6">
      <c r="B122" s="138">
        <v>45413</v>
      </c>
      <c r="C122" s="139">
        <v>4.32</v>
      </c>
      <c r="D122" s="140">
        <f t="shared" si="0"/>
        <v>4.3200000000000002E-2</v>
      </c>
      <c r="E122" s="141">
        <v>1.678431007052783E-4</v>
      </c>
      <c r="F122" s="143"/>
    </row>
    <row r="123" spans="2:6" ht="15.6">
      <c r="B123" s="138">
        <v>45383</v>
      </c>
      <c r="C123" s="139">
        <v>4.25</v>
      </c>
      <c r="D123" s="140">
        <f t="shared" si="0"/>
        <v>4.2500000000000003E-2</v>
      </c>
      <c r="E123" s="141">
        <v>1.6517901630885845E-4</v>
      </c>
      <c r="F123" s="143"/>
    </row>
    <row r="124" spans="2:6" ht="15.6">
      <c r="B124" s="138">
        <v>45352</v>
      </c>
      <c r="C124" s="139">
        <v>4.16</v>
      </c>
      <c r="D124" s="140">
        <f t="shared" si="0"/>
        <v>4.1599999999999998E-2</v>
      </c>
      <c r="E124" s="141">
        <v>1.617511456717402E-4</v>
      </c>
      <c r="F124" s="143"/>
    </row>
    <row r="125" spans="2:6" ht="15.6">
      <c r="B125" s="138">
        <v>45323</v>
      </c>
      <c r="C125" s="139">
        <v>4.2</v>
      </c>
      <c r="D125" s="140">
        <f t="shared" si="0"/>
        <v>4.2000000000000003E-2</v>
      </c>
      <c r="E125" s="141">
        <v>1.6327500779889093E-4</v>
      </c>
      <c r="F125" s="143"/>
    </row>
    <row r="126" spans="2:6" ht="15.6">
      <c r="B126" s="138" t="s">
        <v>323</v>
      </c>
      <c r="C126" s="139">
        <v>4.1500000000000004</v>
      </c>
      <c r="D126" s="140">
        <f t="shared" si="0"/>
        <v>4.1500000000000002E-2</v>
      </c>
      <c r="E126" s="141">
        <v>1.6137008906524919E-4</v>
      </c>
      <c r="F126" s="143"/>
    </row>
    <row r="127" spans="2:6" ht="15.6">
      <c r="B127" s="138" t="s">
        <v>326</v>
      </c>
      <c r="C127" s="139">
        <v>4.09</v>
      </c>
      <c r="D127" s="140">
        <f t="shared" si="0"/>
        <v>4.0899999999999999E-2</v>
      </c>
      <c r="E127" s="141">
        <v>1.5908298386113628E-4</v>
      </c>
      <c r="F127" s="143"/>
    </row>
    <row r="128" spans="2:6" ht="15.6">
      <c r="B128" s="138" t="s">
        <v>329</v>
      </c>
      <c r="C128" s="139">
        <v>4.0599999999999996</v>
      </c>
      <c r="D128" s="140">
        <f t="shared" si="0"/>
        <v>4.0599999999999997E-2</v>
      </c>
      <c r="E128" s="141">
        <v>1.5793893879534338E-4</v>
      </c>
      <c r="F128" s="143"/>
    </row>
    <row r="129" spans="2:6" ht="15.6">
      <c r="B129" s="138" t="s">
        <v>332</v>
      </c>
      <c r="C129" s="139">
        <v>4.17</v>
      </c>
      <c r="D129" s="140">
        <f t="shared" si="0"/>
        <v>4.1700000000000001E-2</v>
      </c>
      <c r="E129" s="141">
        <v>1.6213216584137768E-4</v>
      </c>
      <c r="F129" s="143"/>
    </row>
    <row r="130" spans="2:6" ht="15.6">
      <c r="B130" s="138" t="s">
        <v>335</v>
      </c>
      <c r="C130" s="139">
        <v>4.18</v>
      </c>
      <c r="D130" s="140">
        <f t="shared" si="0"/>
        <v>4.1799999999999997E-2</v>
      </c>
      <c r="E130" s="141">
        <v>1.6251314958126706E-4</v>
      </c>
      <c r="F130" s="143"/>
    </row>
    <row r="131" spans="2:6" ht="15.6">
      <c r="B131" s="138" t="s">
        <v>338</v>
      </c>
      <c r="C131" s="139">
        <v>4.16</v>
      </c>
      <c r="D131" s="140">
        <f t="shared" si="0"/>
        <v>4.1599999999999998E-2</v>
      </c>
      <c r="E131" s="141">
        <v>1.617511456717402E-4</v>
      </c>
      <c r="F131" s="143"/>
    </row>
    <row r="132" spans="2:6" ht="15.6">
      <c r="B132" s="138" t="s">
        <v>341</v>
      </c>
      <c r="C132" s="139">
        <v>4.12</v>
      </c>
      <c r="D132" s="140">
        <f t="shared" si="0"/>
        <v>4.1200000000000001E-2</v>
      </c>
      <c r="E132" s="141">
        <v>1.6022670055493293E-4</v>
      </c>
      <c r="F132" s="143"/>
    </row>
    <row r="133" spans="2:6" ht="15.6">
      <c r="B133" s="138" t="s">
        <v>344</v>
      </c>
      <c r="C133" s="139">
        <v>4.18</v>
      </c>
      <c r="D133" s="140">
        <f t="shared" si="0"/>
        <v>4.1799999999999997E-2</v>
      </c>
      <c r="E133" s="141">
        <v>1.6251314958126706E-4</v>
      </c>
      <c r="F133" s="143"/>
    </row>
    <row r="134" spans="2:6" ht="15.6">
      <c r="B134" s="138" t="s">
        <v>347</v>
      </c>
      <c r="C134" s="139">
        <v>4.1900000000000004</v>
      </c>
      <c r="D134" s="140">
        <f t="shared" si="0"/>
        <v>4.1900000000000007E-2</v>
      </c>
      <c r="E134" s="141">
        <v>1.6289409689806966E-4</v>
      </c>
      <c r="F134" s="143"/>
    </row>
    <row r="135" spans="2:6" ht="15.6">
      <c r="B135" s="138" t="s">
        <v>350</v>
      </c>
      <c r="C135" s="139">
        <v>4.1500000000000004</v>
      </c>
      <c r="D135" s="140">
        <f t="shared" si="0"/>
        <v>4.1500000000000002E-2</v>
      </c>
      <c r="E135" s="141">
        <v>1.6137008906524919E-4</v>
      </c>
      <c r="F135" s="143"/>
    </row>
    <row r="136" spans="2:6" ht="15.6">
      <c r="B136" s="138" t="s">
        <v>353</v>
      </c>
      <c r="C136" s="139">
        <v>4.18</v>
      </c>
      <c r="D136" s="140">
        <f t="shared" si="0"/>
        <v>4.1799999999999997E-2</v>
      </c>
      <c r="E136" s="141">
        <v>1.6251314958126706E-4</v>
      </c>
      <c r="F136" s="143"/>
    </row>
    <row r="137" spans="2:6" ht="15.6">
      <c r="B137" s="138" t="s">
        <v>356</v>
      </c>
      <c r="C137" s="139">
        <v>4.33</v>
      </c>
      <c r="D137" s="140">
        <f t="shared" si="0"/>
        <v>4.3299999999999998E-2</v>
      </c>
      <c r="E137" s="141">
        <v>1.6822353883316765E-4</v>
      </c>
      <c r="F137" s="143"/>
    </row>
    <row r="138" spans="2:6" ht="15.6">
      <c r="B138" s="138">
        <v>45272</v>
      </c>
      <c r="C138" s="139">
        <v>4.45</v>
      </c>
      <c r="D138" s="140">
        <f t="shared" si="0"/>
        <v>4.4500000000000005E-2</v>
      </c>
      <c r="E138" s="141">
        <v>1.7278596551562053E-4</v>
      </c>
      <c r="F138" s="143"/>
    </row>
    <row r="139" spans="2:6" ht="15.6">
      <c r="B139" s="138">
        <v>45242</v>
      </c>
      <c r="C139" s="139">
        <v>4.4800000000000004</v>
      </c>
      <c r="D139" s="140">
        <f t="shared" si="0"/>
        <v>4.4800000000000006E-2</v>
      </c>
      <c r="E139" s="141">
        <v>1.7392575642616315E-4</v>
      </c>
      <c r="F139" s="143"/>
    </row>
    <row r="140" spans="2:6" ht="15.6">
      <c r="B140" s="138">
        <v>45150</v>
      </c>
      <c r="C140" s="139">
        <v>4.46</v>
      </c>
      <c r="D140" s="140">
        <f t="shared" si="0"/>
        <v>4.4600000000000001E-2</v>
      </c>
      <c r="E140" s="141">
        <v>1.7316593204519393E-4</v>
      </c>
      <c r="F140" s="143"/>
    </row>
    <row r="141" spans="2:6" ht="15.6">
      <c r="B141" s="138">
        <v>45119</v>
      </c>
      <c r="C141" s="139">
        <v>4.3899999999999997</v>
      </c>
      <c r="D141" s="140">
        <f t="shared" si="0"/>
        <v>4.3899999999999995E-2</v>
      </c>
      <c r="E141" s="141">
        <v>1.7050540515683998E-4</v>
      </c>
      <c r="F141" s="143"/>
    </row>
    <row r="142" spans="2:6" ht="15.6">
      <c r="B142" s="138">
        <v>45089</v>
      </c>
      <c r="C142" s="139">
        <v>4.37</v>
      </c>
      <c r="D142" s="140">
        <f t="shared" si="0"/>
        <v>4.3700000000000003E-2</v>
      </c>
      <c r="E142" s="141">
        <v>1.6974492823029763E-4</v>
      </c>
      <c r="F142" s="143"/>
    </row>
    <row r="143" spans="2:6" ht="15.6">
      <c r="B143" s="138">
        <v>45058</v>
      </c>
      <c r="C143" s="139">
        <v>4.45</v>
      </c>
      <c r="D143" s="140">
        <f t="shared" si="0"/>
        <v>4.4500000000000005E-2</v>
      </c>
      <c r="E143" s="141">
        <v>1.7278596551562053E-4</v>
      </c>
      <c r="F143" s="143"/>
    </row>
    <row r="144" spans="2:6" ht="15.6">
      <c r="B144" s="138">
        <v>45028</v>
      </c>
      <c r="C144" s="139">
        <v>4.58</v>
      </c>
      <c r="D144" s="140">
        <f t="shared" si="0"/>
        <v>4.58E-2</v>
      </c>
      <c r="E144" s="141">
        <v>1.7772270657090417E-4</v>
      </c>
      <c r="F144" s="143"/>
    </row>
    <row r="145" spans="2:6" ht="15.6">
      <c r="B145" s="138">
        <v>44938</v>
      </c>
      <c r="C145" s="139">
        <v>4.54</v>
      </c>
      <c r="D145" s="140">
        <f t="shared" si="0"/>
        <v>4.5400000000000003E-2</v>
      </c>
      <c r="E145" s="141">
        <v>1.7620436064391676E-4</v>
      </c>
      <c r="F145" s="143"/>
    </row>
    <row r="146" spans="2:6" ht="15.6">
      <c r="B146" s="138" t="s">
        <v>375</v>
      </c>
      <c r="C146" s="139">
        <v>4.6900000000000004</v>
      </c>
      <c r="D146" s="140">
        <f t="shared" si="0"/>
        <v>4.6900000000000004E-2</v>
      </c>
      <c r="E146" s="141">
        <v>1.8189517720434978E-4</v>
      </c>
      <c r="F146" s="143"/>
    </row>
    <row r="147" spans="2:6" ht="15.6">
      <c r="B147" s="138" t="s">
        <v>378</v>
      </c>
      <c r="C147" s="139">
        <v>4.59</v>
      </c>
      <c r="D147" s="140">
        <f t="shared" si="0"/>
        <v>4.5899999999999996E-2</v>
      </c>
      <c r="E147" s="141">
        <v>1.7810220267189258E-4</v>
      </c>
      <c r="F147" s="143"/>
    </row>
    <row r="148" spans="2:6" ht="15.6">
      <c r="B148" s="138" t="s">
        <v>381</v>
      </c>
      <c r="C148" s="139">
        <v>4.67</v>
      </c>
      <c r="D148" s="140">
        <f t="shared" si="0"/>
        <v>4.6699999999999998E-2</v>
      </c>
      <c r="E148" s="141">
        <v>1.8113687107490506E-4</v>
      </c>
      <c r="F148" s="143"/>
    </row>
    <row r="149" spans="2:6" ht="15.6">
      <c r="B149" s="138" t="s">
        <v>384</v>
      </c>
      <c r="C149" s="139">
        <v>4.6900000000000004</v>
      </c>
      <c r="D149" s="140">
        <f t="shared" si="0"/>
        <v>4.6900000000000004E-2</v>
      </c>
      <c r="E149" s="141">
        <v>1.8189517720434978E-4</v>
      </c>
      <c r="F149" s="143"/>
    </row>
    <row r="150" spans="2:6" ht="15.6">
      <c r="B150" s="138" t="s">
        <v>387</v>
      </c>
      <c r="C150" s="139">
        <v>4.7699999999999996</v>
      </c>
      <c r="D150" s="140">
        <f t="shared" si="0"/>
        <v>4.7699999999999992E-2</v>
      </c>
      <c r="E150" s="141">
        <v>1.8492695948868487E-4</v>
      </c>
      <c r="F150" s="143"/>
    </row>
    <row r="151" spans="2:6" ht="15.6">
      <c r="B151" s="138" t="s">
        <v>390</v>
      </c>
      <c r="C151" s="139">
        <v>4.71</v>
      </c>
      <c r="D151" s="140">
        <f t="shared" si="0"/>
        <v>4.7100000000000003E-2</v>
      </c>
      <c r="E151" s="141">
        <v>1.8265333905564951E-4</v>
      </c>
      <c r="F151" s="143"/>
    </row>
    <row r="152" spans="2:6" ht="15.6">
      <c r="B152" s="138" t="s">
        <v>393</v>
      </c>
      <c r="C152" s="139">
        <v>4.72</v>
      </c>
      <c r="D152" s="140">
        <f t="shared" si="0"/>
        <v>4.7199999999999999E-2</v>
      </c>
      <c r="E152" s="141">
        <v>1.8303236589400917E-4</v>
      </c>
      <c r="F152" s="143"/>
    </row>
    <row r="153" spans="2:6" ht="15.6">
      <c r="B153" s="138" t="s">
        <v>396</v>
      </c>
      <c r="C153" s="139">
        <v>4.72</v>
      </c>
      <c r="D153" s="140">
        <f t="shared" si="0"/>
        <v>4.7199999999999999E-2</v>
      </c>
      <c r="E153" s="141">
        <v>1.8303236589400917E-4</v>
      </c>
      <c r="F153" s="143"/>
    </row>
    <row r="154" spans="2:6" ht="15.6">
      <c r="B154" s="138" t="s">
        <v>399</v>
      </c>
      <c r="C154" s="139">
        <v>4.75</v>
      </c>
      <c r="D154" s="140">
        <f t="shared" si="0"/>
        <v>4.7500000000000001E-2</v>
      </c>
      <c r="E154" s="141">
        <v>1.8416923014275E-4</v>
      </c>
      <c r="F154" s="143"/>
    </row>
    <row r="155" spans="2:6" ht="15.6">
      <c r="B155" s="138" t="s">
        <v>402</v>
      </c>
      <c r="C155" s="139">
        <v>4.78</v>
      </c>
      <c r="D155" s="140">
        <f t="shared" si="0"/>
        <v>4.7800000000000002E-2</v>
      </c>
      <c r="E155" s="141">
        <v>1.8530577013620153E-4</v>
      </c>
      <c r="F155" s="143"/>
    </row>
    <row r="156" spans="2:6" ht="15.6">
      <c r="B156" s="138" t="s">
        <v>405</v>
      </c>
      <c r="C156" s="139">
        <v>4.83</v>
      </c>
      <c r="D156" s="140">
        <f t="shared" si="0"/>
        <v>4.8300000000000003E-2</v>
      </c>
      <c r="E156" s="141">
        <v>1.8719928339461234E-4</v>
      </c>
      <c r="F156" s="143"/>
    </row>
    <row r="157" spans="2:6" ht="15.6">
      <c r="B157" s="138" t="s">
        <v>408</v>
      </c>
      <c r="C157" s="139">
        <v>4.76</v>
      </c>
      <c r="D157" s="140">
        <f t="shared" si="0"/>
        <v>4.7599999999999996E-2</v>
      </c>
      <c r="E157" s="141">
        <v>1.8454811282642147E-4</v>
      </c>
      <c r="F157" s="143"/>
    </row>
    <row r="158" spans="2:6" ht="15.6">
      <c r="B158" s="138" t="s">
        <v>411</v>
      </c>
      <c r="C158" s="139">
        <v>4.91</v>
      </c>
      <c r="D158" s="140">
        <f t="shared" si="0"/>
        <v>4.9100000000000005E-2</v>
      </c>
      <c r="E158" s="141">
        <v>1.9022703434146138E-4</v>
      </c>
      <c r="F158" s="143"/>
    </row>
    <row r="159" spans="2:6" ht="15.6">
      <c r="B159" s="138">
        <v>45210</v>
      </c>
      <c r="C159" s="139">
        <v>4.8899999999999997</v>
      </c>
      <c r="D159" s="140">
        <f t="shared" si="0"/>
        <v>4.8899999999999999E-2</v>
      </c>
      <c r="E159" s="141">
        <v>1.8947031225424737E-4</v>
      </c>
      <c r="F159" s="143"/>
    </row>
    <row r="160" spans="2:6" ht="15.6">
      <c r="B160" s="138">
        <v>45180</v>
      </c>
      <c r="C160" s="139">
        <v>4.93</v>
      </c>
      <c r="D160" s="140">
        <f t="shared" si="0"/>
        <v>4.9299999999999997E-2</v>
      </c>
      <c r="E160" s="141">
        <v>1.9098361275382558E-4</v>
      </c>
      <c r="F160" s="143"/>
    </row>
    <row r="161" spans="2:6" ht="15.6">
      <c r="B161" s="138">
        <v>45149</v>
      </c>
      <c r="C161" s="139">
        <v>4.78</v>
      </c>
      <c r="D161" s="140">
        <f t="shared" si="0"/>
        <v>4.7800000000000002E-2</v>
      </c>
      <c r="E161" s="141">
        <v>1.8530577013620153E-4</v>
      </c>
      <c r="F161" s="143"/>
    </row>
    <row r="162" spans="2:6" ht="15.6">
      <c r="B162" s="138">
        <v>45118</v>
      </c>
      <c r="C162" s="139">
        <v>4.87</v>
      </c>
      <c r="D162" s="140">
        <f t="shared" si="0"/>
        <v>4.87E-2</v>
      </c>
      <c r="E162" s="141">
        <v>1.8871344643711652E-4</v>
      </c>
      <c r="F162" s="143"/>
    </row>
    <row r="163" spans="2:6" ht="15.6">
      <c r="B163" s="138">
        <v>45088</v>
      </c>
      <c r="C163" s="139">
        <v>4.97</v>
      </c>
      <c r="D163" s="140">
        <f t="shared" si="0"/>
        <v>4.9699999999999994E-2</v>
      </c>
      <c r="E163" s="141">
        <v>1.9249633877160832E-4</v>
      </c>
      <c r="F163" s="143"/>
    </row>
    <row r="164" spans="2:6" ht="15.6">
      <c r="B164" s="138">
        <v>44996</v>
      </c>
      <c r="C164" s="139">
        <v>4.8899999999999997</v>
      </c>
      <c r="D164" s="140">
        <f t="shared" si="0"/>
        <v>4.8899999999999999E-2</v>
      </c>
      <c r="E164" s="141">
        <v>1.8947031225424737E-4</v>
      </c>
      <c r="F164" s="143"/>
    </row>
    <row r="165" spans="2:6" ht="15.6">
      <c r="B165" s="138">
        <v>44968</v>
      </c>
      <c r="C165" s="139">
        <v>4.96</v>
      </c>
      <c r="D165" s="140">
        <f t="shared" si="0"/>
        <v>4.9599999999999998E-2</v>
      </c>
      <c r="E165" s="141">
        <v>1.921182111008779E-4</v>
      </c>
      <c r="F165" s="143"/>
    </row>
    <row r="166" spans="2:6" ht="15.6">
      <c r="B166" s="138">
        <v>44937</v>
      </c>
      <c r="C166" s="139">
        <v>5.0999999999999996</v>
      </c>
      <c r="D166" s="140">
        <f t="shared" si="0"/>
        <v>5.0999999999999997E-2</v>
      </c>
      <c r="E166" s="141">
        <v>1.9740873609142007E-4</v>
      </c>
      <c r="F166" s="143"/>
    </row>
    <row r="167" spans="2:6" ht="15.6">
      <c r="B167" s="138" t="s">
        <v>429</v>
      </c>
      <c r="C167" s="139">
        <v>5.18</v>
      </c>
      <c r="D167" s="140">
        <f t="shared" si="0"/>
        <v>5.1799999999999999E-2</v>
      </c>
      <c r="E167" s="141">
        <v>2.0042874257408805E-4</v>
      </c>
      <c r="F167" s="143"/>
    </row>
    <row r="168" spans="2:6" ht="15.6">
      <c r="B168" s="138" t="s">
        <v>432</v>
      </c>
      <c r="C168" s="139">
        <v>5.19</v>
      </c>
      <c r="D168" s="140">
        <f t="shared" si="0"/>
        <v>5.1900000000000002E-2</v>
      </c>
      <c r="E168" s="141">
        <v>2.0080608250583332E-4</v>
      </c>
      <c r="F168" s="143"/>
    </row>
    <row r="169" spans="2:6" ht="15.6">
      <c r="B169" s="138" t="s">
        <v>434</v>
      </c>
      <c r="C169" s="139">
        <v>5.17</v>
      </c>
      <c r="D169" s="140">
        <f t="shared" si="0"/>
        <v>5.1699999999999996E-2</v>
      </c>
      <c r="E169" s="141">
        <v>2.0005136690737224E-4</v>
      </c>
      <c r="F169" s="143"/>
    </row>
    <row r="170" spans="2:6" ht="15.6">
      <c r="B170" s="138" t="s">
        <v>437</v>
      </c>
      <c r="C170" s="139">
        <v>5.16</v>
      </c>
      <c r="D170" s="140">
        <f t="shared" si="0"/>
        <v>5.16E-2</v>
      </c>
      <c r="E170" s="141">
        <v>1.9967395549880251E-4</v>
      </c>
      <c r="F170" s="143"/>
    </row>
    <row r="171" spans="2:6" ht="15.6">
      <c r="B171" s="138" t="s">
        <v>440</v>
      </c>
      <c r="C171" s="139">
        <v>5.25</v>
      </c>
      <c r="D171" s="140">
        <f t="shared" si="0"/>
        <v>5.2499999999999998E-2</v>
      </c>
      <c r="E171" s="141">
        <v>2.030693720416199E-4</v>
      </c>
      <c r="F171" s="143"/>
    </row>
    <row r="172" spans="2:6" ht="15.6">
      <c r="B172" s="138" t="s">
        <v>442</v>
      </c>
      <c r="C172" s="139">
        <v>5.12</v>
      </c>
      <c r="D172" s="140">
        <f t="shared" si="0"/>
        <v>5.1200000000000002E-2</v>
      </c>
      <c r="E172" s="141">
        <v>1.9816395231186945E-4</v>
      </c>
      <c r="F172" s="143"/>
    </row>
    <row r="173" spans="2:6" ht="15.6">
      <c r="B173" s="138" t="s">
        <v>445</v>
      </c>
      <c r="C173" s="139">
        <v>5.16</v>
      </c>
      <c r="D173" s="140">
        <f t="shared" si="0"/>
        <v>5.16E-2</v>
      </c>
      <c r="E173" s="141">
        <v>1.9967395549880251E-4</v>
      </c>
      <c r="F173" s="143"/>
    </row>
    <row r="174" spans="2:6" ht="15.6">
      <c r="B174" s="138" t="s">
        <v>448</v>
      </c>
      <c r="C174" s="139">
        <v>5.25</v>
      </c>
      <c r="D174" s="140">
        <f t="shared" si="0"/>
        <v>5.2499999999999998E-2</v>
      </c>
      <c r="E174" s="141">
        <v>2.030693720416199E-4</v>
      </c>
      <c r="F174" s="143"/>
    </row>
    <row r="175" spans="2:6" ht="15.6">
      <c r="B175" s="138" t="s">
        <v>451</v>
      </c>
      <c r="C175" s="139">
        <v>5.28</v>
      </c>
      <c r="D175" s="140">
        <f t="shared" si="0"/>
        <v>5.28E-2</v>
      </c>
      <c r="E175" s="141">
        <v>2.0420053493630519E-4</v>
      </c>
      <c r="F175" s="143"/>
    </row>
    <row r="176" spans="2:6" ht="15.6">
      <c r="B176" s="138" t="s">
        <v>454</v>
      </c>
      <c r="C176" s="139">
        <v>5.17</v>
      </c>
      <c r="D176" s="140">
        <f t="shared" si="0"/>
        <v>5.1699999999999996E-2</v>
      </c>
      <c r="E176" s="141">
        <v>2.0005136690737224E-4</v>
      </c>
      <c r="F176" s="143"/>
    </row>
    <row r="177" spans="2:6" ht="15.6">
      <c r="B177" s="138" t="s">
        <v>457</v>
      </c>
      <c r="C177" s="139">
        <v>5.0999999999999996</v>
      </c>
      <c r="D177" s="140">
        <f t="shared" si="0"/>
        <v>5.0999999999999997E-2</v>
      </c>
      <c r="E177" s="141">
        <v>1.9740873609142007E-4</v>
      </c>
      <c r="F177" s="143"/>
    </row>
    <row r="178" spans="2:6" ht="15.6">
      <c r="B178" s="138" t="s">
        <v>460</v>
      </c>
      <c r="C178" s="139">
        <v>5.03</v>
      </c>
      <c r="D178" s="140">
        <f t="shared" si="0"/>
        <v>5.0300000000000004E-2</v>
      </c>
      <c r="E178" s="141">
        <v>1.9476435160048489E-4</v>
      </c>
      <c r="F178" s="143"/>
    </row>
    <row r="179" spans="2:6" ht="15.6">
      <c r="B179" s="138" t="s">
        <v>463</v>
      </c>
      <c r="C179" s="139">
        <v>4.93</v>
      </c>
      <c r="D179" s="140">
        <f t="shared" si="0"/>
        <v>4.9299999999999997E-2</v>
      </c>
      <c r="E179" s="141">
        <v>1.9098361275382558E-4</v>
      </c>
      <c r="F179" s="143"/>
    </row>
    <row r="180" spans="2:6" ht="15.6">
      <c r="B180" s="138">
        <v>45270</v>
      </c>
      <c r="C180" s="139">
        <v>5.01</v>
      </c>
      <c r="D180" s="140">
        <f t="shared" si="0"/>
        <v>5.0099999999999999E-2</v>
      </c>
      <c r="E180" s="141">
        <v>1.9400849074457938E-4</v>
      </c>
      <c r="F180" s="143"/>
    </row>
    <row r="181" spans="2:6" ht="15.6">
      <c r="B181" s="138">
        <v>45240</v>
      </c>
      <c r="C181" s="139">
        <v>4.88</v>
      </c>
      <c r="D181" s="140">
        <f t="shared" si="0"/>
        <v>4.8799999999999996E-2</v>
      </c>
      <c r="E181" s="141">
        <v>1.8909189731530773E-4</v>
      </c>
      <c r="F181" s="143"/>
    </row>
    <row r="182" spans="2:6" ht="15.6">
      <c r="B182" s="138">
        <v>45209</v>
      </c>
      <c r="C182" s="139">
        <v>4.99</v>
      </c>
      <c r="D182" s="140">
        <f t="shared" si="0"/>
        <v>4.99E-2</v>
      </c>
      <c r="E182" s="141">
        <v>1.932524864862728E-4</v>
      </c>
      <c r="F182" s="143"/>
    </row>
    <row r="183" spans="2:6" ht="15.6">
      <c r="B183" s="138"/>
      <c r="C183" s="139"/>
      <c r="D183" s="139"/>
      <c r="E183" s="141">
        <v>0</v>
      </c>
      <c r="F183" s="137"/>
    </row>
    <row r="184" spans="2:6" ht="15.6">
      <c r="B184" s="138">
        <v>45087</v>
      </c>
      <c r="C184" s="139">
        <v>5.0999999999999996</v>
      </c>
      <c r="D184" s="139">
        <f t="shared" ref="D184:D409" si="1">C184/100</f>
        <v>5.0999999999999997E-2</v>
      </c>
      <c r="E184" s="141">
        <v>1.9740873609142007E-4</v>
      </c>
      <c r="F184" s="144"/>
    </row>
    <row r="185" spans="2:6" ht="15.6">
      <c r="B185" s="138">
        <v>45056</v>
      </c>
      <c r="C185" s="139">
        <v>5.04</v>
      </c>
      <c r="D185" s="139">
        <f t="shared" si="1"/>
        <v>5.04E-2</v>
      </c>
      <c r="E185" s="141">
        <v>1.9514222826977345E-4</v>
      </c>
      <c r="F185" s="144"/>
    </row>
    <row r="186" spans="2:6" ht="15.6">
      <c r="B186" s="138">
        <v>45026</v>
      </c>
      <c r="C186" s="139">
        <v>5.0199999999999996</v>
      </c>
      <c r="D186" s="139">
        <f t="shared" si="1"/>
        <v>5.0199999999999995E-2</v>
      </c>
      <c r="E186" s="141">
        <v>1.9438643909430731E-4</v>
      </c>
      <c r="F186" s="144"/>
    </row>
    <row r="187" spans="2:6" ht="15.6">
      <c r="B187" s="138">
        <v>44995</v>
      </c>
      <c r="C187" s="139">
        <v>5.0999999999999996</v>
      </c>
      <c r="D187" s="139">
        <f t="shared" si="1"/>
        <v>5.0999999999999997E-2</v>
      </c>
      <c r="E187" s="141">
        <v>1.9740873609142007E-4</v>
      </c>
      <c r="F187" s="144"/>
    </row>
    <row r="188" spans="2:6" ht="15.6">
      <c r="B188" s="138">
        <v>44967</v>
      </c>
      <c r="C188" s="139">
        <v>4.96</v>
      </c>
      <c r="D188" s="139">
        <f t="shared" si="1"/>
        <v>4.9599999999999998E-2</v>
      </c>
      <c r="E188" s="141">
        <v>1.921182111008779E-4</v>
      </c>
      <c r="F188" s="144"/>
    </row>
    <row r="189" spans="2:6" ht="15.6">
      <c r="B189" s="138" t="s">
        <v>484</v>
      </c>
      <c r="C189" s="139">
        <v>4.88</v>
      </c>
      <c r="D189" s="139">
        <f t="shared" si="1"/>
        <v>4.8799999999999996E-2</v>
      </c>
      <c r="E189" s="141">
        <v>1.8909189731530773E-4</v>
      </c>
      <c r="F189" s="144"/>
    </row>
    <row r="190" spans="2:6" ht="15.6">
      <c r="B190" s="138" t="s">
        <v>487</v>
      </c>
      <c r="C190" s="139">
        <v>4.87</v>
      </c>
      <c r="D190" s="139">
        <f t="shared" si="1"/>
        <v>4.87E-2</v>
      </c>
      <c r="E190" s="141">
        <v>1.8871344643711652E-4</v>
      </c>
      <c r="F190" s="144"/>
    </row>
    <row r="191" spans="2:6" ht="15.6">
      <c r="B191" s="138" t="s">
        <v>490</v>
      </c>
      <c r="C191" s="139">
        <v>4.88</v>
      </c>
      <c r="D191" s="139">
        <f t="shared" si="1"/>
        <v>4.8799999999999996E-2</v>
      </c>
      <c r="E191" s="141">
        <v>1.8909189731530773E-4</v>
      </c>
      <c r="F191" s="144"/>
    </row>
    <row r="192" spans="2:6" ht="15.6">
      <c r="B192" s="138" t="s">
        <v>493</v>
      </c>
      <c r="C192" s="139">
        <v>4.83</v>
      </c>
      <c r="D192" s="139">
        <f t="shared" si="1"/>
        <v>4.8300000000000003E-2</v>
      </c>
      <c r="E192" s="141">
        <v>1.8719928339461234E-4</v>
      </c>
      <c r="F192" s="144"/>
    </row>
    <row r="193" spans="2:6" ht="15.6">
      <c r="B193" s="138" t="s">
        <v>496</v>
      </c>
      <c r="C193" s="139">
        <v>4.8</v>
      </c>
      <c r="D193" s="139">
        <f t="shared" si="1"/>
        <v>4.8000000000000001E-2</v>
      </c>
      <c r="E193" s="141">
        <v>1.8606328341497225E-4</v>
      </c>
      <c r="F193" s="144"/>
    </row>
    <row r="194" spans="2:6" ht="15.6">
      <c r="B194" s="138" t="s">
        <v>499</v>
      </c>
      <c r="C194" s="139">
        <v>4.66</v>
      </c>
      <c r="D194" s="139">
        <f t="shared" si="1"/>
        <v>4.6600000000000003E-2</v>
      </c>
      <c r="E194" s="141">
        <v>1.8075766388858661E-4</v>
      </c>
      <c r="F194" s="144"/>
    </row>
    <row r="195" spans="2:6" ht="15.6">
      <c r="B195" s="138" t="s">
        <v>502</v>
      </c>
      <c r="C195" s="139">
        <v>4.7</v>
      </c>
      <c r="D195" s="139">
        <f t="shared" si="1"/>
        <v>4.7E-2</v>
      </c>
      <c r="E195" s="141">
        <v>1.8227427616124281E-4</v>
      </c>
      <c r="F195" s="144"/>
    </row>
    <row r="196" spans="2:6" ht="15.6">
      <c r="B196" s="138" t="s">
        <v>505</v>
      </c>
      <c r="C196" s="139">
        <v>4.54</v>
      </c>
      <c r="D196" s="139">
        <f t="shared" si="1"/>
        <v>4.5400000000000003E-2</v>
      </c>
      <c r="E196" s="141">
        <v>1.7620436064391676E-4</v>
      </c>
      <c r="F196" s="144"/>
    </row>
    <row r="197" spans="2:6" ht="15.6">
      <c r="B197" s="138" t="s">
        <v>508</v>
      </c>
      <c r="C197" s="139">
        <v>4.57</v>
      </c>
      <c r="D197" s="139">
        <f t="shared" si="1"/>
        <v>4.5700000000000005E-2</v>
      </c>
      <c r="E197" s="141">
        <v>1.7734317432438473E-4</v>
      </c>
      <c r="F197" s="144"/>
    </row>
    <row r="198" spans="2:6" ht="15.6">
      <c r="B198" s="138" t="s">
        <v>511</v>
      </c>
      <c r="C198" s="139">
        <v>4.53</v>
      </c>
      <c r="D198" s="139">
        <f t="shared" si="1"/>
        <v>4.53E-2</v>
      </c>
      <c r="E198" s="141">
        <v>1.7582468374710558E-4</v>
      </c>
      <c r="F198" s="144"/>
    </row>
    <row r="199" spans="2:6" ht="15.6">
      <c r="B199" s="138" t="s">
        <v>514</v>
      </c>
      <c r="C199" s="139">
        <v>4.54</v>
      </c>
      <c r="D199" s="139">
        <f t="shared" si="1"/>
        <v>4.5400000000000003E-2</v>
      </c>
      <c r="E199" s="141">
        <v>1.7620436064391676E-4</v>
      </c>
      <c r="F199" s="144"/>
    </row>
    <row r="200" spans="2:6" ht="15.6">
      <c r="B200" s="138" t="s">
        <v>517</v>
      </c>
      <c r="C200" s="139">
        <v>4.5199999999999996</v>
      </c>
      <c r="D200" s="139">
        <f t="shared" si="1"/>
        <v>4.5199999999999997E-2</v>
      </c>
      <c r="E200" s="141">
        <v>1.7544497067034648E-4</v>
      </c>
      <c r="F200" s="144"/>
    </row>
    <row r="201" spans="2:6" ht="15.6">
      <c r="B201" s="138" t="s">
        <v>520</v>
      </c>
      <c r="C201" s="139">
        <v>4.47</v>
      </c>
      <c r="D201" s="139">
        <f t="shared" si="1"/>
        <v>4.4699999999999997E-2</v>
      </c>
      <c r="E201" s="141">
        <v>1.7354586234641367E-4</v>
      </c>
      <c r="F201" s="144"/>
    </row>
    <row r="202" spans="2:6" ht="15.6">
      <c r="B202" s="138">
        <v>45269</v>
      </c>
      <c r="C202" s="139">
        <v>4.4800000000000004</v>
      </c>
      <c r="D202" s="139">
        <f t="shared" si="1"/>
        <v>4.4800000000000006E-2</v>
      </c>
      <c r="E202" s="141">
        <v>1.7392575642616315E-4</v>
      </c>
      <c r="F202" s="144"/>
    </row>
    <row r="203" spans="2:6" ht="15.6">
      <c r="B203" s="138">
        <v>45239</v>
      </c>
      <c r="C203" s="139">
        <v>4.5</v>
      </c>
      <c r="D203" s="139">
        <f t="shared" si="1"/>
        <v>4.4999999999999998E-2</v>
      </c>
      <c r="E203" s="141">
        <v>1.7468543594945096E-4</v>
      </c>
      <c r="F203" s="144"/>
    </row>
    <row r="204" spans="2:6" ht="15.6">
      <c r="B204" s="138">
        <v>45147</v>
      </c>
      <c r="C204" s="139">
        <v>4.47</v>
      </c>
      <c r="D204" s="139">
        <f t="shared" si="1"/>
        <v>4.4699999999999997E-2</v>
      </c>
      <c r="E204" s="141">
        <v>1.7354586234641367E-4</v>
      </c>
      <c r="F204" s="144"/>
    </row>
    <row r="205" spans="2:6" ht="15.6">
      <c r="B205" s="138">
        <v>45116</v>
      </c>
      <c r="C205" s="139">
        <v>4.49</v>
      </c>
      <c r="D205" s="139">
        <f t="shared" si="1"/>
        <v>4.4900000000000002E-2</v>
      </c>
      <c r="E205" s="141">
        <v>1.7430561429154778E-4</v>
      </c>
      <c r="F205" s="144"/>
    </row>
    <row r="206" spans="2:6" ht="15.6">
      <c r="B206" s="138">
        <v>45086</v>
      </c>
      <c r="C206" s="139">
        <v>4.5</v>
      </c>
      <c r="D206" s="139">
        <f t="shared" si="1"/>
        <v>4.4999999999999998E-2</v>
      </c>
      <c r="E206" s="141">
        <v>1.7468543594945096E-4</v>
      </c>
      <c r="F206" s="144"/>
    </row>
    <row r="207" spans="2:6" ht="15.6">
      <c r="B207" s="138">
        <v>45055</v>
      </c>
      <c r="C207" s="139">
        <v>4.51</v>
      </c>
      <c r="D207" s="139">
        <f t="shared" si="1"/>
        <v>4.5100000000000001E-2</v>
      </c>
      <c r="E207" s="141">
        <v>1.7506522140675607E-4</v>
      </c>
      <c r="F207" s="144"/>
    </row>
    <row r="208" spans="2:6" ht="15.6">
      <c r="B208" s="138">
        <v>44935</v>
      </c>
      <c r="C208" s="139">
        <v>4.42</v>
      </c>
      <c r="D208" s="139">
        <f t="shared" si="1"/>
        <v>4.4199999999999996E-2</v>
      </c>
      <c r="E208" s="141">
        <v>1.7164584848816666E-4</v>
      </c>
      <c r="F208" s="144"/>
    </row>
    <row r="209" spans="2:6" ht="15.6">
      <c r="B209" s="138" t="s">
        <v>537</v>
      </c>
      <c r="C209" s="139">
        <v>4.33</v>
      </c>
      <c r="D209" s="139">
        <f t="shared" si="1"/>
        <v>4.3299999999999998E-2</v>
      </c>
      <c r="E209" s="141">
        <v>1.6822353883316765E-4</v>
      </c>
      <c r="F209" s="144"/>
    </row>
    <row r="210" spans="2:6" ht="15.6">
      <c r="B210" s="138" t="s">
        <v>540</v>
      </c>
      <c r="C210" s="139">
        <v>4.3600000000000003</v>
      </c>
      <c r="D210" s="139">
        <f t="shared" si="1"/>
        <v>4.36E-2</v>
      </c>
      <c r="E210" s="141">
        <v>1.6936463533423485E-4</v>
      </c>
      <c r="F210" s="144"/>
    </row>
    <row r="211" spans="2:6" ht="15.6">
      <c r="B211" s="138" t="s">
        <v>543</v>
      </c>
      <c r="C211" s="139">
        <v>4.3600000000000003</v>
      </c>
      <c r="D211" s="139">
        <f t="shared" si="1"/>
        <v>4.36E-2</v>
      </c>
      <c r="E211" s="141">
        <v>1.6936463533423485E-4</v>
      </c>
      <c r="F211" s="144"/>
    </row>
    <row r="212" spans="2:6" ht="15.6">
      <c r="B212" s="138" t="s">
        <v>546</v>
      </c>
      <c r="C212" s="139">
        <v>4.42</v>
      </c>
      <c r="D212" s="139">
        <f t="shared" si="1"/>
        <v>4.4199999999999996E-2</v>
      </c>
      <c r="E212" s="141">
        <v>1.7164584848816666E-4</v>
      </c>
      <c r="F212" s="144"/>
    </row>
    <row r="213" spans="2:6" ht="15.6">
      <c r="B213" s="138" t="s">
        <v>549</v>
      </c>
      <c r="C213" s="139">
        <v>4.4400000000000004</v>
      </c>
      <c r="D213" s="139">
        <f t="shared" si="1"/>
        <v>4.4400000000000002E-2</v>
      </c>
      <c r="E213" s="141">
        <v>1.7240596275103215E-4</v>
      </c>
      <c r="F213" s="144"/>
    </row>
    <row r="214" spans="2:6" ht="15.6">
      <c r="B214" s="138" t="s">
        <v>552</v>
      </c>
      <c r="C214" s="139">
        <v>4.4400000000000004</v>
      </c>
      <c r="D214" s="139">
        <f t="shared" si="1"/>
        <v>4.4400000000000002E-2</v>
      </c>
      <c r="E214" s="141">
        <v>1.7240596275103215E-4</v>
      </c>
      <c r="F214" s="144"/>
    </row>
    <row r="215" spans="2:6" ht="15.6">
      <c r="B215" s="138" t="s">
        <v>555</v>
      </c>
      <c r="C215" s="139">
        <v>4.41</v>
      </c>
      <c r="D215" s="139">
        <f t="shared" si="1"/>
        <v>4.41E-2</v>
      </c>
      <c r="E215" s="141">
        <v>1.7126573697634484E-4</v>
      </c>
      <c r="F215" s="144"/>
    </row>
    <row r="216" spans="2:6" ht="15.6">
      <c r="B216" s="138" t="s">
        <v>558</v>
      </c>
      <c r="C216" s="139">
        <v>4.55</v>
      </c>
      <c r="D216" s="139">
        <f t="shared" si="1"/>
        <v>4.5499999999999999E-2</v>
      </c>
      <c r="E216" s="141">
        <v>1.7658400136788543E-4</v>
      </c>
      <c r="F216" s="144"/>
    </row>
    <row r="217" spans="2:6" ht="15.6">
      <c r="B217" s="138" t="s">
        <v>561</v>
      </c>
      <c r="C217" s="139">
        <v>4.58</v>
      </c>
      <c r="D217" s="139">
        <f t="shared" si="1"/>
        <v>4.58E-2</v>
      </c>
      <c r="E217" s="141">
        <v>1.7772270657090417E-4</v>
      </c>
      <c r="F217" s="144"/>
    </row>
    <row r="218" spans="2:6" ht="15.6">
      <c r="B218" s="138" t="s">
        <v>564</v>
      </c>
      <c r="C218" s="139">
        <v>4.5</v>
      </c>
      <c r="D218" s="139">
        <f t="shared" si="1"/>
        <v>4.4999999999999998E-2</v>
      </c>
      <c r="E218" s="141">
        <v>1.7468543594945096E-4</v>
      </c>
      <c r="F218" s="144"/>
    </row>
    <row r="219" spans="2:6" ht="15.6">
      <c r="B219" s="138" t="s">
        <v>567</v>
      </c>
      <c r="C219" s="139">
        <v>4.53</v>
      </c>
      <c r="D219" s="139">
        <f t="shared" si="1"/>
        <v>4.53E-2</v>
      </c>
      <c r="E219" s="141">
        <v>1.7582468374710558E-4</v>
      </c>
      <c r="F219" s="144"/>
    </row>
    <row r="220" spans="2:6" ht="15.6">
      <c r="B220" s="138" t="s">
        <v>570</v>
      </c>
      <c r="C220" s="139">
        <v>4.5</v>
      </c>
      <c r="D220" s="139">
        <f t="shared" si="1"/>
        <v>4.4999999999999998E-2</v>
      </c>
      <c r="E220" s="141">
        <v>1.7468543594945096E-4</v>
      </c>
      <c r="F220" s="144"/>
    </row>
    <row r="221" spans="2:6" ht="15.6">
      <c r="B221" s="138" t="s">
        <v>573</v>
      </c>
      <c r="C221" s="139">
        <v>4.4400000000000004</v>
      </c>
      <c r="D221" s="139">
        <f t="shared" si="1"/>
        <v>4.4400000000000002E-2</v>
      </c>
      <c r="E221" s="141">
        <v>1.7240596275103215E-4</v>
      </c>
      <c r="F221" s="144"/>
    </row>
    <row r="222" spans="2:6" ht="15.6">
      <c r="B222" s="138" t="s">
        <v>576</v>
      </c>
      <c r="C222" s="139">
        <v>4.4000000000000004</v>
      </c>
      <c r="D222" s="139">
        <f t="shared" si="1"/>
        <v>4.4000000000000004E-2</v>
      </c>
      <c r="E222" s="141">
        <v>1.7088558920153041E-4</v>
      </c>
      <c r="F222" s="144"/>
    </row>
    <row r="223" spans="2:6" ht="15.6">
      <c r="B223" s="138">
        <v>45238</v>
      </c>
      <c r="C223" s="139">
        <v>4.4000000000000004</v>
      </c>
      <c r="D223" s="139">
        <f t="shared" si="1"/>
        <v>4.4000000000000004E-2</v>
      </c>
      <c r="E223" s="141">
        <v>1.7088558920153041E-4</v>
      </c>
      <c r="F223" s="144"/>
    </row>
    <row r="224" spans="2:6" ht="15.6">
      <c r="B224" s="138">
        <v>45207</v>
      </c>
      <c r="C224" s="139">
        <v>4.3600000000000003</v>
      </c>
      <c r="D224" s="139">
        <f t="shared" si="1"/>
        <v>4.36E-2</v>
      </c>
      <c r="E224" s="141">
        <v>1.6936463533423485E-4</v>
      </c>
      <c r="F224" s="144"/>
    </row>
    <row r="225" spans="2:6" ht="15.6">
      <c r="B225" s="138">
        <v>45177</v>
      </c>
      <c r="C225" s="139">
        <v>4.2699999999999996</v>
      </c>
      <c r="D225" s="139">
        <f t="shared" si="1"/>
        <v>4.2699999999999995E-2</v>
      </c>
      <c r="E225" s="141">
        <v>1.6594036504535836E-4</v>
      </c>
      <c r="F225" s="144"/>
    </row>
    <row r="226" spans="2:6" ht="15.6">
      <c r="B226" s="138">
        <v>45146</v>
      </c>
      <c r="C226" s="139">
        <v>4.29</v>
      </c>
      <c r="D226" s="139">
        <f t="shared" si="1"/>
        <v>4.2900000000000001E-2</v>
      </c>
      <c r="E226" s="141">
        <v>1.6670156834108774E-4</v>
      </c>
      <c r="F226" s="144"/>
    </row>
    <row r="227" spans="2:6" ht="15.6">
      <c r="B227" s="138">
        <v>45115</v>
      </c>
      <c r="C227" s="139">
        <v>4.3600000000000003</v>
      </c>
      <c r="D227" s="139">
        <f t="shared" si="1"/>
        <v>4.36E-2</v>
      </c>
      <c r="E227" s="141">
        <v>1.6936463533423485E-4</v>
      </c>
      <c r="F227" s="144"/>
    </row>
    <row r="228" spans="2:6" ht="15.6">
      <c r="B228" s="138">
        <v>45024</v>
      </c>
      <c r="C228" s="139">
        <v>4.3099999999999996</v>
      </c>
      <c r="D228" s="139">
        <f t="shared" si="1"/>
        <v>4.3099999999999999E-2</v>
      </c>
      <c r="E228" s="141">
        <v>1.6746262625200181E-4</v>
      </c>
      <c r="F228" s="144"/>
    </row>
    <row r="229" spans="2:6" ht="15.6">
      <c r="B229" s="138">
        <v>44993</v>
      </c>
      <c r="C229" s="139">
        <v>4.43</v>
      </c>
      <c r="D229" s="139">
        <f t="shared" si="1"/>
        <v>4.4299999999999999E-2</v>
      </c>
      <c r="E229" s="141">
        <v>1.7202592374410131E-4</v>
      </c>
      <c r="F229" s="144"/>
    </row>
    <row r="230" spans="2:6" ht="15.6">
      <c r="B230" s="138">
        <v>44965</v>
      </c>
      <c r="C230" s="139">
        <v>4.29</v>
      </c>
      <c r="D230" s="139">
        <f t="shared" si="1"/>
        <v>4.2900000000000001E-2</v>
      </c>
      <c r="E230" s="141">
        <v>1.6670156834108774E-4</v>
      </c>
      <c r="F230" s="144"/>
    </row>
    <row r="231" spans="2:6" ht="15.6">
      <c r="B231" s="138">
        <v>44934</v>
      </c>
      <c r="C231" s="139">
        <v>4.24</v>
      </c>
      <c r="D231" s="139">
        <f t="shared" si="1"/>
        <v>4.24E-2</v>
      </c>
      <c r="E231" s="141">
        <v>1.647982873829168E-4</v>
      </c>
      <c r="F231" s="144"/>
    </row>
    <row r="232" spans="2:6" ht="15.6">
      <c r="B232" s="138" t="s">
        <v>596</v>
      </c>
      <c r="C232" s="139">
        <v>4.1500000000000004</v>
      </c>
      <c r="D232" s="139">
        <f t="shared" si="1"/>
        <v>4.1500000000000002E-2</v>
      </c>
      <c r="E232" s="141">
        <v>1.6137008906524919E-4</v>
      </c>
      <c r="F232" s="144"/>
    </row>
    <row r="233" spans="2:6" ht="15.6">
      <c r="B233" s="138" t="s">
        <v>599</v>
      </c>
      <c r="C233" s="139">
        <v>4.16</v>
      </c>
      <c r="D233" s="139">
        <f t="shared" si="1"/>
        <v>4.1599999999999998E-2</v>
      </c>
      <c r="E233" s="141">
        <v>1.617511456717402E-4</v>
      </c>
      <c r="F233" s="144"/>
    </row>
    <row r="234" spans="2:6" ht="15.6">
      <c r="B234" s="138" t="s">
        <v>602</v>
      </c>
      <c r="C234" s="139">
        <v>4.1900000000000004</v>
      </c>
      <c r="D234" s="139">
        <f t="shared" si="1"/>
        <v>4.1900000000000007E-2</v>
      </c>
      <c r="E234" s="141">
        <v>1.6289409689806966E-4</v>
      </c>
      <c r="F234" s="144"/>
    </row>
    <row r="235" spans="2:6" ht="15.6">
      <c r="B235" s="138" t="s">
        <v>605</v>
      </c>
      <c r="C235" s="139">
        <v>4.0599999999999996</v>
      </c>
      <c r="D235" s="139">
        <f t="shared" si="1"/>
        <v>4.0599999999999997E-2</v>
      </c>
      <c r="E235" s="141">
        <v>1.5793893879534338E-4</v>
      </c>
      <c r="F235" s="144"/>
    </row>
    <row r="236" spans="2:6" ht="15.6">
      <c r="B236" s="138" t="s">
        <v>608</v>
      </c>
      <c r="C236" s="139">
        <v>4.08</v>
      </c>
      <c r="D236" s="139">
        <f t="shared" si="1"/>
        <v>4.0800000000000003E-2</v>
      </c>
      <c r="E236" s="141">
        <v>1.5870167200104923E-4</v>
      </c>
      <c r="F236" s="144"/>
    </row>
    <row r="237" spans="2:6" ht="15.6">
      <c r="B237" s="138" t="s">
        <v>611</v>
      </c>
      <c r="C237" s="139">
        <v>4.05</v>
      </c>
      <c r="D237" s="139">
        <f t="shared" si="1"/>
        <v>4.0500000000000001E-2</v>
      </c>
      <c r="E237" s="141">
        <v>1.5755751743573576E-4</v>
      </c>
      <c r="F237" s="144"/>
    </row>
    <row r="238" spans="2:6" ht="15.6">
      <c r="B238" s="138" t="s">
        <v>614</v>
      </c>
      <c r="C238" s="139">
        <v>4.04</v>
      </c>
      <c r="D238" s="139">
        <f t="shared" si="1"/>
        <v>4.0399999999999998E-2</v>
      </c>
      <c r="E238" s="141">
        <v>1.5717605956244718E-4</v>
      </c>
      <c r="F238" s="144"/>
    </row>
    <row r="239" spans="2:6" ht="15.6">
      <c r="B239" s="138" t="s">
        <v>617</v>
      </c>
      <c r="C239" s="139">
        <v>4.04</v>
      </c>
      <c r="D239" s="139">
        <f t="shared" si="1"/>
        <v>4.0399999999999998E-2</v>
      </c>
      <c r="E239" s="141">
        <v>1.5717605956244718E-4</v>
      </c>
      <c r="F239" s="144"/>
    </row>
    <row r="240" spans="2:6" ht="15.6">
      <c r="B240" s="138" t="s">
        <v>620</v>
      </c>
      <c r="C240" s="139">
        <v>3.96</v>
      </c>
      <c r="D240" s="139">
        <f t="shared" si="1"/>
        <v>3.9599999999999996E-2</v>
      </c>
      <c r="E240" s="141">
        <v>1.5412308123874396E-4</v>
      </c>
      <c r="F240" s="144"/>
    </row>
    <row r="241" spans="2:6" ht="15.6">
      <c r="B241" s="138" t="s">
        <v>623</v>
      </c>
      <c r="C241" s="139">
        <v>4.0199999999999996</v>
      </c>
      <c r="D241" s="139">
        <f t="shared" si="1"/>
        <v>4.0199999999999993E-2</v>
      </c>
      <c r="E241" s="141">
        <v>1.5641303424662745E-4</v>
      </c>
      <c r="F241" s="144"/>
    </row>
    <row r="242" spans="2:6" ht="15.6">
      <c r="B242" s="138" t="s">
        <v>626</v>
      </c>
      <c r="C242" s="139">
        <v>4.04</v>
      </c>
      <c r="D242" s="139">
        <f t="shared" si="1"/>
        <v>4.0399999999999998E-2</v>
      </c>
      <c r="E242" s="141">
        <v>1.5717605956244718E-4</v>
      </c>
      <c r="F242" s="144"/>
    </row>
    <row r="243" spans="2:6" ht="15.6">
      <c r="B243" s="138" t="s">
        <v>629</v>
      </c>
      <c r="C243" s="139">
        <v>4.04</v>
      </c>
      <c r="D243" s="139">
        <f t="shared" si="1"/>
        <v>4.0399999999999998E-2</v>
      </c>
      <c r="E243" s="141">
        <v>1.5717605956244718E-4</v>
      </c>
      <c r="F243" s="144"/>
    </row>
    <row r="244" spans="2:6" ht="15.6">
      <c r="B244" s="138" t="s">
        <v>632</v>
      </c>
      <c r="C244" s="139">
        <v>4.01</v>
      </c>
      <c r="D244" s="139">
        <f t="shared" si="1"/>
        <v>4.0099999999999997E-2</v>
      </c>
      <c r="E244" s="141">
        <v>1.5603146678988544E-4</v>
      </c>
      <c r="F244" s="144"/>
    </row>
    <row r="245" spans="2:6" ht="15.6">
      <c r="B245" s="138">
        <v>45267</v>
      </c>
      <c r="C245" s="139">
        <v>4.08</v>
      </c>
      <c r="D245" s="139">
        <f t="shared" si="1"/>
        <v>4.0800000000000003E-2</v>
      </c>
      <c r="E245" s="141">
        <v>1.5870167200104923E-4</v>
      </c>
      <c r="F245" s="144"/>
    </row>
    <row r="246" spans="2:6" ht="15.6">
      <c r="B246" s="138">
        <v>45237</v>
      </c>
      <c r="C246" s="139">
        <v>4.16</v>
      </c>
      <c r="D246" s="139">
        <f t="shared" si="1"/>
        <v>4.1599999999999998E-2</v>
      </c>
      <c r="E246" s="141">
        <v>1.617511456717402E-4</v>
      </c>
      <c r="F246" s="144"/>
    </row>
    <row r="247" spans="2:6" ht="15.6">
      <c r="B247" s="138">
        <v>45206</v>
      </c>
      <c r="C247" s="139">
        <v>4.18</v>
      </c>
      <c r="D247" s="139">
        <f t="shared" si="1"/>
        <v>4.1799999999999997E-2</v>
      </c>
      <c r="E247" s="141">
        <v>1.6251314958126706E-4</v>
      </c>
      <c r="F247" s="144"/>
    </row>
    <row r="248" spans="2:6" ht="15.6">
      <c r="B248" s="138">
        <v>45114</v>
      </c>
      <c r="C248" s="139">
        <v>4.2</v>
      </c>
      <c r="D248" s="139">
        <f t="shared" si="1"/>
        <v>4.2000000000000003E-2</v>
      </c>
      <c r="E248" s="141">
        <v>1.6327500779889093E-4</v>
      </c>
      <c r="F248" s="144"/>
    </row>
    <row r="249" spans="2:6" ht="15.6">
      <c r="B249" s="138">
        <v>45084</v>
      </c>
      <c r="C249" s="139">
        <v>4.16</v>
      </c>
      <c r="D249" s="139">
        <f t="shared" si="1"/>
        <v>4.1599999999999998E-2</v>
      </c>
      <c r="E249" s="141">
        <v>1.617511456717402E-4</v>
      </c>
      <c r="F249" s="144"/>
    </row>
    <row r="250" spans="2:6" ht="15.6">
      <c r="B250" s="138">
        <v>45053</v>
      </c>
      <c r="C250" s="139">
        <v>4.09</v>
      </c>
      <c r="D250" s="139">
        <f t="shared" si="1"/>
        <v>4.0899999999999999E-2</v>
      </c>
      <c r="E250" s="141">
        <v>1.5908298386113628E-4</v>
      </c>
      <c r="F250" s="144"/>
    </row>
    <row r="251" spans="2:6" ht="15.6">
      <c r="B251" s="138">
        <v>44992</v>
      </c>
      <c r="C251" s="139">
        <v>4</v>
      </c>
      <c r="D251" s="139">
        <f t="shared" si="1"/>
        <v>0.04</v>
      </c>
      <c r="E251" s="141">
        <v>1.5564986279126281E-4</v>
      </c>
      <c r="F251" s="144"/>
    </row>
    <row r="252" spans="2:6" ht="15.6">
      <c r="B252" s="138" t="s">
        <v>648</v>
      </c>
      <c r="C252" s="139">
        <v>3.98</v>
      </c>
      <c r="D252" s="139">
        <f t="shared" si="1"/>
        <v>3.9800000000000002E-2</v>
      </c>
      <c r="E252" s="141">
        <v>1.548865451408421E-4</v>
      </c>
      <c r="F252" s="144"/>
    </row>
    <row r="253" spans="2:6" ht="15.6">
      <c r="B253" s="138" t="s">
        <v>651</v>
      </c>
      <c r="C253" s="139">
        <v>4.04</v>
      </c>
      <c r="D253" s="139">
        <f t="shared" si="1"/>
        <v>4.0399999999999998E-2</v>
      </c>
      <c r="E253" s="141">
        <v>1.5717605956244718E-4</v>
      </c>
      <c r="F253" s="144"/>
    </row>
    <row r="254" spans="2:6" ht="15.6">
      <c r="B254" s="138" t="s">
        <v>654</v>
      </c>
      <c r="C254" s="139">
        <v>3.92</v>
      </c>
      <c r="D254" s="139">
        <f t="shared" si="1"/>
        <v>3.9199999999999999E-2</v>
      </c>
      <c r="E254" s="141">
        <v>1.5259571445547238E-4</v>
      </c>
      <c r="F254" s="144"/>
    </row>
    <row r="255" spans="2:6" ht="15.6">
      <c r="B255" s="138" t="s">
        <v>657</v>
      </c>
      <c r="C255" s="139">
        <v>3.96</v>
      </c>
      <c r="D255" s="139">
        <f t="shared" si="1"/>
        <v>3.9599999999999996E-2</v>
      </c>
      <c r="E255" s="141">
        <v>1.5412308123874396E-4</v>
      </c>
      <c r="F255" s="144"/>
    </row>
    <row r="256" spans="2:6" ht="15.6">
      <c r="B256" s="138" t="s">
        <v>660</v>
      </c>
      <c r="C256" s="139">
        <v>3.94</v>
      </c>
      <c r="D256" s="139">
        <f t="shared" si="1"/>
        <v>3.9399999999999998E-2</v>
      </c>
      <c r="E256" s="141">
        <v>1.5335947102901315E-4</v>
      </c>
      <c r="F256" s="144"/>
    </row>
    <row r="257" spans="2:6" ht="15.6">
      <c r="B257" s="138" t="s">
        <v>663</v>
      </c>
      <c r="C257" s="139">
        <v>3.94</v>
      </c>
      <c r="D257" s="139">
        <f t="shared" si="1"/>
        <v>3.9399999999999998E-2</v>
      </c>
      <c r="E257" s="141">
        <v>1.5335947102901315E-4</v>
      </c>
      <c r="F257" s="144"/>
    </row>
    <row r="258" spans="2:6" ht="15.6">
      <c r="B258" s="138" t="s">
        <v>666</v>
      </c>
      <c r="C258" s="139">
        <v>3.99</v>
      </c>
      <c r="D258" s="139">
        <f t="shared" si="1"/>
        <v>3.9900000000000005E-2</v>
      </c>
      <c r="E258" s="141">
        <v>1.5526822224387615E-4</v>
      </c>
      <c r="F258" s="144"/>
    </row>
    <row r="259" spans="2:6" ht="15.6">
      <c r="B259" s="138" t="s">
        <v>669</v>
      </c>
      <c r="C259" s="139">
        <v>3.92</v>
      </c>
      <c r="D259" s="139">
        <f t="shared" si="1"/>
        <v>3.9199999999999999E-2</v>
      </c>
      <c r="E259" s="141">
        <v>1.5259571445547238E-4</v>
      </c>
      <c r="F259" s="144"/>
    </row>
    <row r="260" spans="2:6" ht="15.6">
      <c r="B260" s="138" t="s">
        <v>672</v>
      </c>
      <c r="C260" s="139">
        <v>3.94</v>
      </c>
      <c r="D260" s="139">
        <f t="shared" si="1"/>
        <v>3.9399999999999998E-2</v>
      </c>
      <c r="E260" s="141">
        <v>1.5335947102901315E-4</v>
      </c>
      <c r="F260" s="144"/>
    </row>
    <row r="261" spans="2:6" ht="15.6">
      <c r="B261" s="138" t="s">
        <v>675</v>
      </c>
      <c r="C261" s="139">
        <v>3.98</v>
      </c>
      <c r="D261" s="139">
        <f t="shared" si="1"/>
        <v>3.9800000000000002E-2</v>
      </c>
      <c r="E261" s="141">
        <v>1.548865451408421E-4</v>
      </c>
      <c r="F261" s="144"/>
    </row>
    <row r="262" spans="2:6" ht="15.6">
      <c r="B262" s="138" t="s">
        <v>678</v>
      </c>
      <c r="C262" s="139">
        <v>3.95</v>
      </c>
      <c r="D262" s="139">
        <f t="shared" si="1"/>
        <v>3.95E-2</v>
      </c>
      <c r="E262" s="141">
        <v>1.5374129442591311E-4</v>
      </c>
      <c r="F262" s="144"/>
    </row>
    <row r="263" spans="2:6" ht="15.6">
      <c r="B263" s="138" t="s">
        <v>681</v>
      </c>
      <c r="C263" s="139">
        <v>4.0199999999999996</v>
      </c>
      <c r="D263" s="139">
        <f t="shared" si="1"/>
        <v>4.0199999999999993E-2</v>
      </c>
      <c r="E263" s="141">
        <v>1.5641303424662745E-4</v>
      </c>
      <c r="F263" s="144"/>
    </row>
    <row r="264" spans="2:6" ht="15.6">
      <c r="B264" s="138" t="s">
        <v>684</v>
      </c>
      <c r="C264" s="139">
        <v>4.0599999999999996</v>
      </c>
      <c r="D264" s="139">
        <f t="shared" si="1"/>
        <v>4.0599999999999997E-2</v>
      </c>
      <c r="E264" s="141">
        <v>1.5793893879534338E-4</v>
      </c>
      <c r="F264" s="144"/>
    </row>
    <row r="265" spans="2:6" ht="15.6">
      <c r="B265" s="138">
        <v>45266</v>
      </c>
      <c r="C265" s="139">
        <v>3.98</v>
      </c>
      <c r="D265" s="139">
        <f t="shared" si="1"/>
        <v>3.9800000000000002E-2</v>
      </c>
      <c r="E265" s="141">
        <v>1.548865451408421E-4</v>
      </c>
      <c r="F265" s="144"/>
    </row>
    <row r="266" spans="2:6" ht="15.6">
      <c r="B266" s="138">
        <v>45175</v>
      </c>
      <c r="C266" s="139">
        <v>3.99</v>
      </c>
      <c r="D266" s="139">
        <f t="shared" si="1"/>
        <v>3.9900000000000005E-2</v>
      </c>
      <c r="E266" s="141">
        <v>1.5526822224387615E-4</v>
      </c>
      <c r="F266" s="144"/>
    </row>
    <row r="267" spans="2:6" ht="15.6">
      <c r="B267" s="138">
        <v>45144</v>
      </c>
      <c r="C267" s="139">
        <v>3.99</v>
      </c>
      <c r="D267" s="139">
        <f t="shared" si="1"/>
        <v>3.9900000000000005E-2</v>
      </c>
      <c r="E267" s="141">
        <v>1.5526822224387615E-4</v>
      </c>
      <c r="F267" s="144"/>
    </row>
    <row r="268" spans="2:6" ht="15.6">
      <c r="B268" s="138">
        <v>45113</v>
      </c>
      <c r="C268" s="139">
        <v>4.05</v>
      </c>
      <c r="D268" s="139">
        <f t="shared" si="1"/>
        <v>4.0500000000000001E-2</v>
      </c>
      <c r="E268" s="141">
        <v>1.5755751743573576E-4</v>
      </c>
      <c r="F268" s="144"/>
    </row>
    <row r="269" spans="2:6" ht="15.6">
      <c r="B269" s="138">
        <v>45083</v>
      </c>
      <c r="C269" s="139">
        <v>3.96</v>
      </c>
      <c r="D269" s="139">
        <f t="shared" si="1"/>
        <v>3.9599999999999996E-2</v>
      </c>
      <c r="E269" s="141">
        <v>1.5412308123874396E-4</v>
      </c>
      <c r="F269" s="144"/>
    </row>
    <row r="270" spans="2:6" ht="15.6">
      <c r="B270" s="138">
        <v>45052</v>
      </c>
      <c r="C270" s="139">
        <v>3.98</v>
      </c>
      <c r="D270" s="139">
        <f t="shared" si="1"/>
        <v>3.9800000000000002E-2</v>
      </c>
      <c r="E270" s="141">
        <v>1.548865451408421E-4</v>
      </c>
      <c r="F270" s="144"/>
    </row>
    <row r="271" spans="2:6" ht="15.6">
      <c r="B271" s="138">
        <v>44963</v>
      </c>
      <c r="C271" s="139">
        <v>3.97</v>
      </c>
      <c r="D271" s="139">
        <f t="shared" si="1"/>
        <v>3.9699999999999999E-2</v>
      </c>
      <c r="E271" s="141">
        <v>1.5450483147461114E-4</v>
      </c>
      <c r="F271" s="144"/>
    </row>
    <row r="272" spans="2:6" ht="15.6">
      <c r="B272" s="138">
        <v>44932</v>
      </c>
      <c r="C272" s="139">
        <v>3.92</v>
      </c>
      <c r="D272" s="139">
        <f t="shared" si="1"/>
        <v>3.9199999999999999E-2</v>
      </c>
      <c r="E272" s="141">
        <v>1.5259571445547238E-4</v>
      </c>
      <c r="F272" s="144"/>
    </row>
    <row r="273" spans="2:6" ht="15.6">
      <c r="B273" s="138" t="s">
        <v>702</v>
      </c>
      <c r="C273" s="139">
        <v>3.95</v>
      </c>
      <c r="D273" s="139">
        <f t="shared" si="1"/>
        <v>3.95E-2</v>
      </c>
      <c r="E273" s="141">
        <v>1.5374129442591311E-4</v>
      </c>
      <c r="F273" s="144"/>
    </row>
    <row r="274" spans="2:6" ht="15.6">
      <c r="B274" s="138" t="s">
        <v>705</v>
      </c>
      <c r="C274" s="139">
        <v>4</v>
      </c>
      <c r="D274" s="139">
        <f t="shared" si="1"/>
        <v>0.04</v>
      </c>
      <c r="E274" s="141">
        <v>1.5564986279126281E-4</v>
      </c>
      <c r="F274" s="144"/>
    </row>
    <row r="275" spans="2:6" ht="15.6">
      <c r="B275" s="138" t="s">
        <v>708</v>
      </c>
      <c r="C275" s="139">
        <v>4.08</v>
      </c>
      <c r="D275" s="139">
        <f t="shared" si="1"/>
        <v>4.0800000000000003E-2</v>
      </c>
      <c r="E275" s="141">
        <v>1.5870167200104923E-4</v>
      </c>
      <c r="F275" s="144"/>
    </row>
    <row r="276" spans="2:6" ht="15.6">
      <c r="B276" s="138" t="s">
        <v>710</v>
      </c>
      <c r="C276" s="139">
        <v>4.1100000000000003</v>
      </c>
      <c r="D276" s="139">
        <f t="shared" si="1"/>
        <v>4.1100000000000005E-2</v>
      </c>
      <c r="E276" s="141">
        <v>1.5984549813108373E-4</v>
      </c>
      <c r="F276" s="144"/>
    </row>
    <row r="277" spans="2:6" ht="15.6">
      <c r="B277" s="138" t="s">
        <v>713</v>
      </c>
      <c r="C277" s="139">
        <v>4.0599999999999996</v>
      </c>
      <c r="D277" s="139">
        <f t="shared" si="1"/>
        <v>4.0599999999999997E-2</v>
      </c>
      <c r="E277" s="141">
        <v>1.5793893879534338E-4</v>
      </c>
      <c r="F277" s="144"/>
    </row>
    <row r="278" spans="2:6" ht="15.6">
      <c r="B278" s="138" t="s">
        <v>716</v>
      </c>
      <c r="C278" s="139">
        <v>4.04</v>
      </c>
      <c r="D278" s="139">
        <f t="shared" si="1"/>
        <v>4.0399999999999998E-2</v>
      </c>
      <c r="E278" s="141">
        <v>1.5717605956244718E-4</v>
      </c>
      <c r="F278" s="144"/>
    </row>
    <row r="279" spans="2:6" ht="15.6">
      <c r="B279" s="138" t="s">
        <v>719</v>
      </c>
      <c r="C279" s="139">
        <v>4.05</v>
      </c>
      <c r="D279" s="139">
        <f t="shared" si="1"/>
        <v>4.0500000000000001E-2</v>
      </c>
      <c r="E279" s="141">
        <v>1.5755751743573576E-4</v>
      </c>
      <c r="F279" s="144"/>
    </row>
    <row r="280" spans="2:6" ht="15.6">
      <c r="B280" s="138" t="s">
        <v>722</v>
      </c>
      <c r="C280" s="139">
        <v>4.03</v>
      </c>
      <c r="D280" s="139">
        <f t="shared" si="1"/>
        <v>4.0300000000000002E-2</v>
      </c>
      <c r="E280" s="141">
        <v>1.567945651683722E-4</v>
      </c>
      <c r="F280" s="144"/>
    </row>
    <row r="281" spans="2:6" ht="15.6">
      <c r="B281" s="138" t="s">
        <v>725</v>
      </c>
      <c r="C281" s="139">
        <v>3.98</v>
      </c>
      <c r="D281" s="139">
        <f t="shared" si="1"/>
        <v>3.9800000000000002E-2</v>
      </c>
      <c r="E281" s="141">
        <v>1.548865451408421E-4</v>
      </c>
      <c r="F281" s="144"/>
    </row>
    <row r="282" spans="2:6" ht="15.6">
      <c r="B282" s="138" t="s">
        <v>728</v>
      </c>
      <c r="C282" s="139">
        <v>3.93</v>
      </c>
      <c r="D282" s="139">
        <f t="shared" si="1"/>
        <v>3.9300000000000002E-2</v>
      </c>
      <c r="E282" s="141">
        <v>1.529776110411607E-4</v>
      </c>
      <c r="F282" s="144"/>
    </row>
    <row r="283" spans="2:6" ht="15.6">
      <c r="B283" s="138" t="s">
        <v>730</v>
      </c>
      <c r="C283" s="139">
        <v>3.92</v>
      </c>
      <c r="D283" s="139">
        <f t="shared" si="1"/>
        <v>3.9199999999999999E-2</v>
      </c>
      <c r="E283" s="141">
        <v>1.5259571445547238E-4</v>
      </c>
      <c r="F283" s="144"/>
    </row>
    <row r="284" spans="2:6" ht="15.6">
      <c r="B284" s="138" t="s">
        <v>732</v>
      </c>
      <c r="C284" s="139">
        <v>3.88</v>
      </c>
      <c r="D284" s="139">
        <f t="shared" si="1"/>
        <v>3.8800000000000001E-2</v>
      </c>
      <c r="E284" s="141">
        <v>1.5106776199180771E-4</v>
      </c>
      <c r="F284" s="144"/>
    </row>
    <row r="285" spans="2:6" ht="15.6">
      <c r="B285" s="138">
        <v>45265</v>
      </c>
      <c r="C285" s="139">
        <v>3.82</v>
      </c>
      <c r="D285" s="139">
        <f t="shared" si="1"/>
        <v>3.8199999999999998E-2</v>
      </c>
      <c r="E285" s="141">
        <v>1.487747341608614E-4</v>
      </c>
      <c r="F285" s="144"/>
    </row>
    <row r="286" spans="2:6" ht="15.6">
      <c r="B286" s="138">
        <v>45235</v>
      </c>
      <c r="C286" s="139">
        <v>3.77</v>
      </c>
      <c r="D286" s="139">
        <f t="shared" si="1"/>
        <v>3.7699999999999997E-2</v>
      </c>
      <c r="E286" s="141">
        <v>1.468628691252416E-4</v>
      </c>
      <c r="F286" s="144"/>
    </row>
    <row r="287" spans="2:6" ht="15.6">
      <c r="B287" s="138">
        <v>45204</v>
      </c>
      <c r="C287" s="139">
        <v>3.84</v>
      </c>
      <c r="D287" s="139">
        <f t="shared" si="1"/>
        <v>3.8399999999999997E-2</v>
      </c>
      <c r="E287" s="141">
        <v>1.4953922339766557E-4</v>
      </c>
      <c r="F287" s="144"/>
    </row>
    <row r="288" spans="2:6" ht="15.6">
      <c r="B288" s="138">
        <v>45174</v>
      </c>
      <c r="C288" s="139">
        <v>3.89</v>
      </c>
      <c r="D288" s="139">
        <f t="shared" si="1"/>
        <v>3.8900000000000004E-2</v>
      </c>
      <c r="E288" s="141">
        <v>1.514498050398938E-4</v>
      </c>
      <c r="F288" s="144"/>
    </row>
    <row r="289" spans="2:6" ht="15.6">
      <c r="B289" s="138">
        <v>45143</v>
      </c>
      <c r="C289" s="139">
        <v>3.87</v>
      </c>
      <c r="D289" s="139">
        <f t="shared" si="1"/>
        <v>3.8699999999999998E-2</v>
      </c>
      <c r="E289" s="141">
        <v>1.5068568231058066E-4</v>
      </c>
      <c r="F289" s="144"/>
    </row>
    <row r="290" spans="2:6" ht="15.6">
      <c r="B290" s="138">
        <v>45051</v>
      </c>
      <c r="C290" s="139">
        <v>3.8</v>
      </c>
      <c r="D290" s="139">
        <f t="shared" si="1"/>
        <v>3.7999999999999999E-2</v>
      </c>
      <c r="E290" s="141">
        <v>1.4801009822229538E-4</v>
      </c>
      <c r="F290" s="144"/>
    </row>
    <row r="291" spans="2:6" ht="15.6">
      <c r="B291" s="138">
        <v>45021</v>
      </c>
      <c r="C291" s="139">
        <v>3.75</v>
      </c>
      <c r="D291" s="139">
        <f t="shared" si="1"/>
        <v>3.7499999999999999E-2</v>
      </c>
      <c r="E291" s="141">
        <v>1.4609786618535736E-4</v>
      </c>
      <c r="F291" s="144"/>
    </row>
    <row r="292" spans="2:6" ht="15.6">
      <c r="B292" s="138">
        <v>44990</v>
      </c>
      <c r="C292" s="139">
        <v>3.74</v>
      </c>
      <c r="D292" s="139">
        <f t="shared" si="1"/>
        <v>3.7400000000000003E-2</v>
      </c>
      <c r="E292" s="141">
        <v>1.4571530963158885E-4</v>
      </c>
      <c r="F292" s="144"/>
    </row>
    <row r="293" spans="2:6" ht="15.6">
      <c r="B293" s="138">
        <v>44962</v>
      </c>
      <c r="C293" s="139">
        <v>3.76</v>
      </c>
      <c r="D293" s="139">
        <f t="shared" si="1"/>
        <v>3.7599999999999995E-2</v>
      </c>
      <c r="E293" s="141">
        <v>1.4648038601405844E-4</v>
      </c>
      <c r="F293" s="144"/>
    </row>
    <row r="294" spans="2:6" ht="15.6">
      <c r="B294" s="138">
        <v>44931</v>
      </c>
      <c r="C294" s="139">
        <v>3.89</v>
      </c>
      <c r="D294" s="139">
        <f t="shared" si="1"/>
        <v>3.8900000000000004E-2</v>
      </c>
      <c r="E294" s="141">
        <v>1.514498050398938E-4</v>
      </c>
      <c r="F294" s="144"/>
    </row>
    <row r="295" spans="2:6" ht="15.6">
      <c r="B295" s="138" t="s">
        <v>754</v>
      </c>
      <c r="C295" s="139">
        <v>3.73</v>
      </c>
      <c r="D295" s="139">
        <f t="shared" si="1"/>
        <v>3.73E-2</v>
      </c>
      <c r="E295" s="141">
        <v>1.4533271634609157E-4</v>
      </c>
      <c r="F295" s="144"/>
    </row>
    <row r="296" spans="2:6" ht="15.6">
      <c r="B296" s="138" t="s">
        <v>757</v>
      </c>
      <c r="C296" s="139">
        <v>3.83</v>
      </c>
      <c r="D296" s="139">
        <f t="shared" si="1"/>
        <v>3.8300000000000001E-2</v>
      </c>
      <c r="E296" s="141">
        <v>1.4915699711348651E-4</v>
      </c>
      <c r="F296" s="144"/>
    </row>
    <row r="297" spans="2:6" ht="15.6">
      <c r="B297" s="138" t="s">
        <v>760</v>
      </c>
      <c r="C297" s="139">
        <v>3.75</v>
      </c>
      <c r="D297" s="139">
        <f t="shared" si="1"/>
        <v>3.7499999999999999E-2</v>
      </c>
      <c r="E297" s="141">
        <v>1.4609786618535736E-4</v>
      </c>
      <c r="F297" s="144"/>
    </row>
    <row r="298" spans="2:6" ht="15.6">
      <c r="B298" s="138" t="s">
        <v>762</v>
      </c>
      <c r="C298" s="139">
        <v>3.71</v>
      </c>
      <c r="D298" s="139">
        <f t="shared" si="1"/>
        <v>3.7100000000000001E-2</v>
      </c>
      <c r="E298" s="141">
        <v>1.4456741955104491E-4</v>
      </c>
      <c r="F298" s="144"/>
    </row>
    <row r="299" spans="2:6" ht="15.6">
      <c r="B299" s="138" t="s">
        <v>765</v>
      </c>
      <c r="C299" s="139">
        <v>3.8</v>
      </c>
      <c r="D299" s="139">
        <f t="shared" si="1"/>
        <v>3.7999999999999999E-2</v>
      </c>
      <c r="E299" s="141">
        <v>1.4801009822229538E-4</v>
      </c>
      <c r="F299" s="144"/>
    </row>
    <row r="300" spans="2:6" ht="15.6">
      <c r="B300" s="138" t="s">
        <v>768</v>
      </c>
      <c r="C300" s="139">
        <v>3.85</v>
      </c>
      <c r="D300" s="139">
        <f t="shared" si="1"/>
        <v>3.85E-2</v>
      </c>
      <c r="E300" s="141">
        <v>1.4992141302072604E-4</v>
      </c>
      <c r="F300" s="144"/>
    </row>
    <row r="301" spans="2:6" ht="15.6">
      <c r="B301" s="138" t="s">
        <v>771</v>
      </c>
      <c r="C301" s="139">
        <v>3.82</v>
      </c>
      <c r="D301" s="139">
        <f t="shared" si="1"/>
        <v>3.8199999999999998E-2</v>
      </c>
      <c r="E301" s="141">
        <v>1.487747341608614E-4</v>
      </c>
      <c r="F301" s="144"/>
    </row>
    <row r="302" spans="2:6" ht="15.6">
      <c r="B302" s="138" t="s">
        <v>774</v>
      </c>
      <c r="C302" s="139">
        <v>3.86</v>
      </c>
      <c r="D302" s="139">
        <f t="shared" si="1"/>
        <v>3.8599999999999995E-2</v>
      </c>
      <c r="E302" s="141">
        <v>1.5030356598932926E-4</v>
      </c>
      <c r="F302" s="144"/>
    </row>
    <row r="303" spans="2:6" ht="15.6">
      <c r="B303" s="138" t="s">
        <v>776</v>
      </c>
      <c r="C303" s="139">
        <v>3.85</v>
      </c>
      <c r="D303" s="139">
        <f t="shared" si="1"/>
        <v>3.85E-2</v>
      </c>
      <c r="E303" s="141">
        <v>1.4992141302072604E-4</v>
      </c>
      <c r="F303" s="144"/>
    </row>
    <row r="304" spans="2:6" ht="15.6">
      <c r="B304" s="138" t="s">
        <v>779</v>
      </c>
      <c r="C304" s="139">
        <v>3.87</v>
      </c>
      <c r="D304" s="139">
        <f t="shared" si="1"/>
        <v>3.8699999999999998E-2</v>
      </c>
      <c r="E304" s="141">
        <v>1.5068568231058066E-4</v>
      </c>
      <c r="F304" s="144"/>
    </row>
    <row r="305" spans="2:6" ht="15.6">
      <c r="B305" s="138" t="s">
        <v>782</v>
      </c>
      <c r="C305" s="139">
        <v>3.8</v>
      </c>
      <c r="D305" s="139">
        <f t="shared" si="1"/>
        <v>3.7999999999999999E-2</v>
      </c>
      <c r="E305" s="141">
        <v>1.4801009822229538E-4</v>
      </c>
      <c r="F305" s="144"/>
    </row>
    <row r="306" spans="2:6" ht="15.6">
      <c r="B306" s="138" t="s">
        <v>785</v>
      </c>
      <c r="C306" s="139">
        <v>3.75</v>
      </c>
      <c r="D306" s="139">
        <f t="shared" si="1"/>
        <v>3.7499999999999999E-2</v>
      </c>
      <c r="E306" s="141">
        <v>1.4609786618535736E-4</v>
      </c>
      <c r="F306" s="144"/>
    </row>
    <row r="307" spans="2:6" ht="15.6">
      <c r="B307" s="138">
        <v>45264</v>
      </c>
      <c r="C307" s="139">
        <v>3.71</v>
      </c>
      <c r="D307" s="139">
        <f t="shared" si="1"/>
        <v>3.7100000000000001E-2</v>
      </c>
      <c r="E307" s="141">
        <v>1.4456741955104491E-4</v>
      </c>
      <c r="F307" s="144"/>
    </row>
    <row r="308" spans="2:6" ht="15.6">
      <c r="B308" s="138">
        <v>45234</v>
      </c>
      <c r="C308" s="139">
        <v>3.7</v>
      </c>
      <c r="D308" s="139">
        <f t="shared" si="1"/>
        <v>3.7000000000000005E-2</v>
      </c>
      <c r="E308" s="141">
        <v>1.4418471602728467E-4</v>
      </c>
      <c r="F308" s="144"/>
    </row>
    <row r="309" spans="2:6" ht="15.6">
      <c r="B309" s="138">
        <v>45203</v>
      </c>
      <c r="C309" s="139">
        <v>3.69</v>
      </c>
      <c r="D309" s="139">
        <f t="shared" si="1"/>
        <v>3.6900000000000002E-2</v>
      </c>
      <c r="E309" s="141">
        <v>1.4380197574359599E-4</v>
      </c>
      <c r="F309" s="144"/>
    </row>
    <row r="310" spans="2:6" ht="15.6">
      <c r="B310" s="138">
        <v>45081</v>
      </c>
      <c r="C310" s="139">
        <v>3.61</v>
      </c>
      <c r="D310" s="139">
        <f t="shared" si="1"/>
        <v>3.61E-2</v>
      </c>
      <c r="E310" s="141">
        <v>1.4073872925624009E-4</v>
      </c>
      <c r="F310" s="144"/>
    </row>
    <row r="311" spans="2:6" ht="15.6">
      <c r="B311" s="138">
        <v>45050</v>
      </c>
      <c r="C311" s="139">
        <v>3.62</v>
      </c>
      <c r="D311" s="139">
        <f t="shared" si="1"/>
        <v>3.6200000000000003E-2</v>
      </c>
      <c r="E311" s="141">
        <v>1.411217638764839E-4</v>
      </c>
      <c r="F311" s="144"/>
    </row>
    <row r="312" spans="2:6" ht="15.6">
      <c r="B312" s="138">
        <v>45020</v>
      </c>
      <c r="C312" s="139">
        <v>3.67</v>
      </c>
      <c r="D312" s="139">
        <f t="shared" si="1"/>
        <v>3.6699999999999997E-2</v>
      </c>
      <c r="E312" s="141">
        <v>1.430363848669014E-4</v>
      </c>
      <c r="F312" s="144"/>
    </row>
    <row r="313" spans="2:6" ht="15.6">
      <c r="B313" s="138">
        <v>44989</v>
      </c>
      <c r="C313" s="139">
        <v>3.72</v>
      </c>
      <c r="D313" s="139">
        <f t="shared" si="1"/>
        <v>3.7200000000000004E-2</v>
      </c>
      <c r="E313" s="141">
        <v>1.4495008632153805E-4</v>
      </c>
      <c r="F313" s="144"/>
    </row>
    <row r="314" spans="2:6" ht="15.6">
      <c r="B314" s="138" t="s">
        <v>802</v>
      </c>
      <c r="C314" s="139">
        <v>3.76</v>
      </c>
      <c r="D314" s="139">
        <f t="shared" si="1"/>
        <v>3.7599999999999995E-2</v>
      </c>
      <c r="E314" s="141">
        <v>1.4648038601405844E-4</v>
      </c>
      <c r="F314" s="144"/>
    </row>
    <row r="315" spans="2:6" ht="15.6">
      <c r="B315" s="138" t="s">
        <v>805</v>
      </c>
      <c r="C315" s="139">
        <v>3.83</v>
      </c>
      <c r="D315" s="139">
        <f t="shared" si="1"/>
        <v>3.8300000000000001E-2</v>
      </c>
      <c r="E315" s="141">
        <v>1.4915699711348651E-4</v>
      </c>
      <c r="F315" s="144"/>
    </row>
    <row r="316" spans="2:6" ht="15.6">
      <c r="B316" s="138" t="s">
        <v>806</v>
      </c>
      <c r="C316" s="139">
        <v>3.86</v>
      </c>
      <c r="D316" s="139">
        <f t="shared" si="1"/>
        <v>3.8599999999999995E-2</v>
      </c>
      <c r="E316" s="141">
        <v>1.5030356598932926E-4</v>
      </c>
      <c r="F316" s="144"/>
    </row>
    <row r="317" spans="2:6" ht="15.6">
      <c r="B317" s="138" t="s">
        <v>809</v>
      </c>
      <c r="C317" s="139">
        <v>3.85</v>
      </c>
      <c r="D317" s="139">
        <f t="shared" si="1"/>
        <v>3.85E-2</v>
      </c>
      <c r="E317" s="141">
        <v>1.4992141302072604E-4</v>
      </c>
      <c r="F317" s="144"/>
    </row>
    <row r="318" spans="2:6" ht="15.6">
      <c r="B318" s="138" t="s">
        <v>812</v>
      </c>
      <c r="C318" s="139">
        <v>3.85</v>
      </c>
      <c r="D318" s="139">
        <f t="shared" si="1"/>
        <v>3.85E-2</v>
      </c>
      <c r="E318" s="141">
        <v>1.4992141302072604E-4</v>
      </c>
      <c r="F318" s="144"/>
    </row>
    <row r="319" spans="2:6" ht="15.6">
      <c r="B319" s="138" t="s">
        <v>815</v>
      </c>
      <c r="C319" s="139">
        <v>3.72</v>
      </c>
      <c r="D319" s="139">
        <f t="shared" si="1"/>
        <v>3.7200000000000004E-2</v>
      </c>
      <c r="E319" s="141">
        <v>1.4495008632153805E-4</v>
      </c>
      <c r="F319" s="144"/>
    </row>
    <row r="320" spans="2:6" ht="15.6">
      <c r="B320" s="138" t="s">
        <v>818</v>
      </c>
      <c r="C320" s="139">
        <v>3.73</v>
      </c>
      <c r="D320" s="139">
        <f t="shared" si="1"/>
        <v>3.73E-2</v>
      </c>
      <c r="E320" s="141">
        <v>1.4533271634609157E-4</v>
      </c>
      <c r="F320" s="144"/>
    </row>
    <row r="321" spans="2:6" ht="15.6">
      <c r="B321" s="138" t="s">
        <v>821</v>
      </c>
      <c r="C321" s="139">
        <v>3.78</v>
      </c>
      <c r="D321" s="139">
        <f t="shared" si="1"/>
        <v>3.78E-2</v>
      </c>
      <c r="E321" s="141">
        <v>1.4724531552556819E-4</v>
      </c>
      <c r="F321" s="144"/>
    </row>
    <row r="322" spans="2:6" ht="15.6">
      <c r="B322" s="138" t="s">
        <v>824</v>
      </c>
      <c r="C322" s="139">
        <v>3.84</v>
      </c>
      <c r="D322" s="139">
        <f t="shared" si="1"/>
        <v>3.8399999999999997E-2</v>
      </c>
      <c r="E322" s="141">
        <v>1.4953922339766557E-4</v>
      </c>
      <c r="F322" s="144"/>
    </row>
    <row r="323" spans="2:6" ht="15.6">
      <c r="B323" s="138" t="s">
        <v>827</v>
      </c>
      <c r="C323" s="139">
        <v>3.76</v>
      </c>
      <c r="D323" s="139">
        <f t="shared" si="1"/>
        <v>3.7599999999999995E-2</v>
      </c>
      <c r="E323" s="141">
        <v>1.4648038601405844E-4</v>
      </c>
      <c r="F323" s="144"/>
    </row>
    <row r="324" spans="2:6" ht="15.6">
      <c r="B324" s="138" t="s">
        <v>830</v>
      </c>
      <c r="C324" s="139">
        <v>3.7</v>
      </c>
      <c r="D324" s="139">
        <f t="shared" si="1"/>
        <v>3.7000000000000005E-2</v>
      </c>
      <c r="E324" s="141">
        <v>1.4418471602728467E-4</v>
      </c>
      <c r="F324" s="144"/>
    </row>
    <row r="325" spans="2:6" ht="15.6">
      <c r="B325" s="138" t="s">
        <v>833</v>
      </c>
      <c r="C325" s="139">
        <v>3.8</v>
      </c>
      <c r="D325" s="139">
        <f t="shared" si="1"/>
        <v>3.7999999999999999E-2</v>
      </c>
      <c r="E325" s="141">
        <v>1.4801009822229538E-4</v>
      </c>
      <c r="F325" s="144"/>
    </row>
    <row r="326" spans="2:6" ht="15.6">
      <c r="B326" s="138" t="s">
        <v>836</v>
      </c>
      <c r="C326" s="139">
        <v>3.76</v>
      </c>
      <c r="D326" s="139">
        <f t="shared" si="1"/>
        <v>3.7599999999999995E-2</v>
      </c>
      <c r="E326" s="141">
        <v>1.4648038601405844E-4</v>
      </c>
      <c r="F326" s="144"/>
    </row>
    <row r="327" spans="2:6" ht="15.6">
      <c r="B327" s="138" t="s">
        <v>839</v>
      </c>
      <c r="C327" s="139">
        <v>3.85</v>
      </c>
      <c r="D327" s="139">
        <f t="shared" si="1"/>
        <v>3.85E-2</v>
      </c>
      <c r="E327" s="141">
        <v>1.4992141302072604E-4</v>
      </c>
      <c r="F327" s="144"/>
    </row>
    <row r="328" spans="2:6" ht="15.6">
      <c r="B328" s="138" t="s">
        <v>842</v>
      </c>
      <c r="C328" s="139">
        <v>3.78</v>
      </c>
      <c r="D328" s="139">
        <f t="shared" si="1"/>
        <v>3.78E-2</v>
      </c>
      <c r="E328" s="141">
        <v>1.4724531552556819E-4</v>
      </c>
      <c r="F328" s="144"/>
    </row>
    <row r="329" spans="2:6" ht="15.6">
      <c r="B329" s="138">
        <v>45202</v>
      </c>
      <c r="C329" s="139">
        <v>3.83</v>
      </c>
      <c r="D329" s="139">
        <f t="shared" si="1"/>
        <v>3.8300000000000001E-2</v>
      </c>
      <c r="E329" s="141">
        <v>1.4915699711348651E-4</v>
      </c>
      <c r="F329" s="144"/>
    </row>
    <row r="330" spans="2:6" ht="15.6">
      <c r="B330" s="138">
        <v>45172</v>
      </c>
      <c r="C330" s="139">
        <v>4.03</v>
      </c>
      <c r="D330" s="139">
        <f t="shared" si="1"/>
        <v>4.0300000000000002E-2</v>
      </c>
      <c r="E330" s="141">
        <v>1.567945651683722E-4</v>
      </c>
      <c r="F330" s="144"/>
    </row>
    <row r="331" spans="2:6" ht="15.6">
      <c r="B331" s="138">
        <v>45141</v>
      </c>
      <c r="C331" s="139">
        <v>4.05</v>
      </c>
      <c r="D331" s="139">
        <f t="shared" si="1"/>
        <v>4.0500000000000001E-2</v>
      </c>
      <c r="E331" s="141">
        <v>1.5755751743573576E-4</v>
      </c>
      <c r="F331" s="144"/>
    </row>
    <row r="332" spans="2:6" ht="15.6">
      <c r="B332" s="138">
        <v>45110</v>
      </c>
      <c r="C332" s="139">
        <v>4.05</v>
      </c>
      <c r="D332" s="139">
        <f t="shared" si="1"/>
        <v>4.0500000000000001E-2</v>
      </c>
      <c r="E332" s="141">
        <v>1.5755751743573576E-4</v>
      </c>
      <c r="F332" s="144"/>
    </row>
    <row r="333" spans="2:6" ht="15.6">
      <c r="B333" s="138">
        <v>45080</v>
      </c>
      <c r="C333" s="139">
        <v>4.08</v>
      </c>
      <c r="D333" s="139">
        <f t="shared" si="1"/>
        <v>4.0800000000000003E-2</v>
      </c>
      <c r="E333" s="141">
        <v>1.5870167200104923E-4</v>
      </c>
      <c r="F333" s="144"/>
    </row>
    <row r="334" spans="2:6" ht="15.6">
      <c r="B334" s="138">
        <v>44988</v>
      </c>
      <c r="C334" s="139">
        <v>4.0599999999999996</v>
      </c>
      <c r="D334" s="139">
        <f t="shared" si="1"/>
        <v>4.0599999999999997E-2</v>
      </c>
      <c r="E334" s="141">
        <v>1.5793893879534338E-4</v>
      </c>
      <c r="F334" s="144"/>
    </row>
    <row r="335" spans="2:6" ht="15.6">
      <c r="B335" s="138">
        <v>44960</v>
      </c>
      <c r="C335" s="139">
        <v>4.1900000000000004</v>
      </c>
      <c r="D335" s="139">
        <f t="shared" si="1"/>
        <v>4.1900000000000007E-2</v>
      </c>
      <c r="E335" s="141">
        <v>1.6289409689806966E-4</v>
      </c>
      <c r="F335" s="144"/>
    </row>
    <row r="336" spans="2:6" ht="15.6">
      <c r="B336" s="138">
        <v>44929</v>
      </c>
      <c r="C336" s="139">
        <v>4.13</v>
      </c>
      <c r="D336" s="139">
        <f t="shared" si="1"/>
        <v>4.1299999999999996E-2</v>
      </c>
      <c r="E336" s="141">
        <v>1.6060786651395098E-4</v>
      </c>
      <c r="F336" s="144"/>
    </row>
    <row r="337" spans="2:6" ht="15.6">
      <c r="B337" s="138" t="s">
        <v>858</v>
      </c>
      <c r="C337" s="139">
        <v>4.0599999999999996</v>
      </c>
      <c r="D337" s="139">
        <f t="shared" si="1"/>
        <v>4.0599999999999997E-2</v>
      </c>
      <c r="E337" s="141">
        <v>1.5793893879534338E-4</v>
      </c>
      <c r="F337" s="144"/>
    </row>
    <row r="338" spans="2:6" ht="15.6">
      <c r="B338" s="138" t="s">
        <v>861</v>
      </c>
      <c r="C338" s="139">
        <v>4.07</v>
      </c>
      <c r="D338" s="139">
        <f t="shared" si="1"/>
        <v>4.07E-2</v>
      </c>
      <c r="E338" s="141">
        <v>1.583203236481534E-4</v>
      </c>
      <c r="F338" s="144"/>
    </row>
    <row r="339" spans="2:6" ht="15.6">
      <c r="B339" s="138" t="s">
        <v>864</v>
      </c>
      <c r="C339" s="139">
        <v>4.08</v>
      </c>
      <c r="D339" s="139">
        <f t="shared" si="1"/>
        <v>4.0800000000000003E-2</v>
      </c>
      <c r="E339" s="141">
        <v>1.5870167200104923E-4</v>
      </c>
      <c r="F339" s="144"/>
    </row>
    <row r="340" spans="2:6" ht="15.6">
      <c r="B340" s="138" t="s">
        <v>867</v>
      </c>
      <c r="C340" s="139">
        <v>4.01</v>
      </c>
      <c r="D340" s="139">
        <f t="shared" si="1"/>
        <v>4.0099999999999997E-2</v>
      </c>
      <c r="E340" s="141">
        <v>1.5603146678988544E-4</v>
      </c>
      <c r="F340" s="144"/>
    </row>
    <row r="341" spans="2:6" ht="15.6">
      <c r="B341" s="138" t="s">
        <v>870</v>
      </c>
      <c r="C341" s="139">
        <v>4.0599999999999996</v>
      </c>
      <c r="D341" s="139">
        <f t="shared" si="1"/>
        <v>4.0599999999999997E-2</v>
      </c>
      <c r="E341" s="141">
        <v>1.5793893879534338E-4</v>
      </c>
      <c r="F341" s="144"/>
    </row>
    <row r="342" spans="2:6" ht="15.6">
      <c r="B342" s="138" t="s">
        <v>873</v>
      </c>
      <c r="C342" s="139">
        <v>4.0999999999999996</v>
      </c>
      <c r="D342" s="139">
        <f t="shared" si="1"/>
        <v>4.0999999999999995E-2</v>
      </c>
      <c r="E342" s="141">
        <v>1.5946425923551999E-4</v>
      </c>
      <c r="F342" s="144"/>
    </row>
    <row r="343" spans="2:6" ht="15.6">
      <c r="B343" s="138" t="s">
        <v>876</v>
      </c>
      <c r="C343" s="139">
        <v>3.99</v>
      </c>
      <c r="D343" s="139">
        <f t="shared" si="1"/>
        <v>3.9900000000000005E-2</v>
      </c>
      <c r="E343" s="141">
        <v>1.5526822224387615E-4</v>
      </c>
      <c r="F343" s="144"/>
    </row>
    <row r="344" spans="2:6" ht="15.6">
      <c r="B344" s="138" t="s">
        <v>879</v>
      </c>
      <c r="C344" s="139">
        <v>4.0199999999999996</v>
      </c>
      <c r="D344" s="139">
        <f t="shared" si="1"/>
        <v>4.0199999999999993E-2</v>
      </c>
      <c r="E344" s="141">
        <v>1.5641303424662745E-4</v>
      </c>
      <c r="F344" s="144"/>
    </row>
    <row r="345" spans="2:6" ht="15.6">
      <c r="B345" s="138" t="s">
        <v>882</v>
      </c>
      <c r="C345" s="139">
        <v>3.95</v>
      </c>
      <c r="D345" s="139">
        <f t="shared" si="1"/>
        <v>3.95E-2</v>
      </c>
      <c r="E345" s="141">
        <v>1.5374129442591311E-4</v>
      </c>
      <c r="F345" s="144"/>
    </row>
    <row r="346" spans="2:6" ht="15.6">
      <c r="B346" s="138" t="s">
        <v>885</v>
      </c>
      <c r="C346" s="139">
        <v>3.9</v>
      </c>
      <c r="D346" s="139">
        <f t="shared" si="1"/>
        <v>3.9E-2</v>
      </c>
      <c r="E346" s="141">
        <v>1.5183181146172231E-4</v>
      </c>
      <c r="F346" s="144"/>
    </row>
    <row r="347" spans="2:6" ht="15.6">
      <c r="B347" s="138" t="s">
        <v>888</v>
      </c>
      <c r="C347" s="139">
        <v>3.88</v>
      </c>
      <c r="D347" s="139">
        <f t="shared" si="1"/>
        <v>3.8800000000000001E-2</v>
      </c>
      <c r="E347" s="141">
        <v>1.5106776199180771E-4</v>
      </c>
      <c r="F347" s="144"/>
    </row>
    <row r="348" spans="2:6" ht="15.6">
      <c r="B348" s="138">
        <v>45201</v>
      </c>
      <c r="C348" s="139">
        <v>3.92</v>
      </c>
      <c r="D348" s="139">
        <f t="shared" si="1"/>
        <v>3.9199999999999999E-2</v>
      </c>
      <c r="E348" s="141">
        <v>1.5259571445547238E-4</v>
      </c>
      <c r="F348" s="144"/>
    </row>
    <row r="349" spans="2:6" ht="15.6">
      <c r="B349" s="138">
        <v>45171</v>
      </c>
      <c r="C349" s="139">
        <v>3.85</v>
      </c>
      <c r="D349" s="139">
        <f t="shared" si="1"/>
        <v>3.85E-2</v>
      </c>
      <c r="E349" s="141">
        <v>1.4992141302072604E-4</v>
      </c>
      <c r="F349" s="144"/>
    </row>
    <row r="350" spans="2:6" ht="15.6">
      <c r="B350" s="138">
        <v>45140</v>
      </c>
      <c r="C350" s="139">
        <v>3.81</v>
      </c>
      <c r="D350" s="139">
        <f t="shared" si="1"/>
        <v>3.8100000000000002E-2</v>
      </c>
      <c r="E350" s="141">
        <v>1.483924345326848E-4</v>
      </c>
      <c r="F350" s="144"/>
    </row>
    <row r="351" spans="2:6" ht="15.6">
      <c r="B351" s="138">
        <v>45109</v>
      </c>
      <c r="C351" s="139">
        <v>3.82</v>
      </c>
      <c r="D351" s="139">
        <f t="shared" si="1"/>
        <v>3.8199999999999998E-2</v>
      </c>
      <c r="E351" s="141">
        <v>1.487747341608614E-4</v>
      </c>
      <c r="F351" s="144"/>
    </row>
    <row r="352" spans="2:6" ht="15.6">
      <c r="B352" s="138">
        <v>45079</v>
      </c>
      <c r="C352" s="139">
        <v>3.77</v>
      </c>
      <c r="D352" s="139">
        <f t="shared" si="1"/>
        <v>3.7699999999999997E-2</v>
      </c>
      <c r="E352" s="141">
        <v>1.468628691252416E-4</v>
      </c>
      <c r="F352" s="144"/>
    </row>
    <row r="353" spans="2:6" ht="15.6">
      <c r="B353" s="138">
        <v>44987</v>
      </c>
      <c r="C353" s="139">
        <v>3.72</v>
      </c>
      <c r="D353" s="139">
        <f t="shared" si="1"/>
        <v>3.7200000000000004E-2</v>
      </c>
      <c r="E353" s="141">
        <v>1.4495008632153805E-4</v>
      </c>
      <c r="F353" s="144"/>
    </row>
    <row r="354" spans="2:6" ht="15.6">
      <c r="B354" s="138">
        <v>44959</v>
      </c>
      <c r="C354" s="139">
        <v>3.63</v>
      </c>
      <c r="D354" s="139">
        <f t="shared" si="1"/>
        <v>3.6299999999999999E-2</v>
      </c>
      <c r="E354" s="141">
        <v>1.4150476167995585E-4</v>
      </c>
      <c r="F354" s="144"/>
    </row>
    <row r="355" spans="2:6" ht="15.6">
      <c r="B355" s="138">
        <v>44928</v>
      </c>
      <c r="C355" s="139">
        <v>3.62</v>
      </c>
      <c r="D355" s="139">
        <f t="shared" si="1"/>
        <v>3.6200000000000003E-2</v>
      </c>
      <c r="E355" s="141">
        <v>1.411217638764839E-4</v>
      </c>
      <c r="F355" s="144"/>
    </row>
    <row r="356" spans="2:6" ht="15.6">
      <c r="B356" s="138" t="s">
        <v>906</v>
      </c>
      <c r="C356" s="139">
        <v>3.74</v>
      </c>
      <c r="D356" s="139">
        <f t="shared" si="1"/>
        <v>3.7400000000000003E-2</v>
      </c>
      <c r="E356" s="141">
        <v>1.4571530963158885E-4</v>
      </c>
      <c r="F356" s="144"/>
    </row>
    <row r="357" spans="2:6" ht="15.6">
      <c r="B357" s="138" t="s">
        <v>909</v>
      </c>
      <c r="C357" s="139">
        <v>3.75</v>
      </c>
      <c r="D357" s="139">
        <f t="shared" si="1"/>
        <v>3.7499999999999999E-2</v>
      </c>
      <c r="E357" s="141">
        <v>1.4609786618535736E-4</v>
      </c>
      <c r="F357" s="144"/>
    </row>
    <row r="358" spans="2:6" ht="15.6">
      <c r="B358" s="138" t="s">
        <v>912</v>
      </c>
      <c r="C358" s="139">
        <v>3.72</v>
      </c>
      <c r="D358" s="139">
        <f t="shared" si="1"/>
        <v>3.7200000000000004E-2</v>
      </c>
      <c r="E358" s="141">
        <v>1.4495008632153805E-4</v>
      </c>
      <c r="F358" s="144"/>
    </row>
    <row r="359" spans="2:6" ht="15.6">
      <c r="B359" s="138" t="s">
        <v>915</v>
      </c>
      <c r="C359" s="139">
        <v>3.71</v>
      </c>
      <c r="D359" s="139">
        <f t="shared" si="1"/>
        <v>3.7100000000000001E-2</v>
      </c>
      <c r="E359" s="141">
        <v>1.4456741955104491E-4</v>
      </c>
      <c r="F359" s="144"/>
    </row>
    <row r="360" spans="2:6" ht="15.6">
      <c r="B360" s="138" t="s">
        <v>918</v>
      </c>
      <c r="C360" s="139">
        <v>3.7</v>
      </c>
      <c r="D360" s="139">
        <f t="shared" si="1"/>
        <v>3.7000000000000005E-2</v>
      </c>
      <c r="E360" s="141">
        <v>1.4418471602728467E-4</v>
      </c>
      <c r="F360" s="144"/>
    </row>
    <row r="361" spans="2:6" ht="15.6">
      <c r="B361" s="138" t="s">
        <v>921</v>
      </c>
      <c r="C361" s="139">
        <v>3.7</v>
      </c>
      <c r="D361" s="139">
        <f t="shared" si="1"/>
        <v>3.7000000000000005E-2</v>
      </c>
      <c r="E361" s="141">
        <v>1.4418471602728467E-4</v>
      </c>
      <c r="F361" s="144"/>
    </row>
    <row r="362" spans="2:6" ht="15.6">
      <c r="B362" s="138" t="s">
        <v>924</v>
      </c>
      <c r="C362" s="139">
        <v>3.76</v>
      </c>
      <c r="D362" s="139">
        <f t="shared" si="1"/>
        <v>3.7599999999999995E-2</v>
      </c>
      <c r="E362" s="141">
        <v>1.4648038601405844E-4</v>
      </c>
      <c r="F362" s="144"/>
    </row>
    <row r="363" spans="2:6" ht="15.6">
      <c r="B363" s="138" t="s">
        <v>927</v>
      </c>
      <c r="C363" s="139">
        <v>3.73</v>
      </c>
      <c r="D363" s="139">
        <f t="shared" si="1"/>
        <v>3.73E-2</v>
      </c>
      <c r="E363" s="141">
        <v>1.4533271634609157E-4</v>
      </c>
      <c r="F363" s="144"/>
    </row>
    <row r="364" spans="2:6" ht="15.6">
      <c r="B364" s="138" t="s">
        <v>930</v>
      </c>
      <c r="C364" s="139">
        <v>3.65</v>
      </c>
      <c r="D364" s="139">
        <f t="shared" si="1"/>
        <v>3.6499999999999998E-2</v>
      </c>
      <c r="E364" s="141">
        <v>1.4227064686456181E-4</v>
      </c>
      <c r="F364" s="144"/>
    </row>
    <row r="365" spans="2:6" ht="15.6">
      <c r="B365" s="138" t="s">
        <v>933</v>
      </c>
      <c r="C365" s="139">
        <v>3.62</v>
      </c>
      <c r="D365" s="139">
        <f t="shared" si="1"/>
        <v>3.6200000000000003E-2</v>
      </c>
      <c r="E365" s="141">
        <v>1.411217638764839E-4</v>
      </c>
      <c r="F365" s="144"/>
    </row>
    <row r="366" spans="2:6" ht="15.6">
      <c r="B366" s="138" t="s">
        <v>936</v>
      </c>
      <c r="C366" s="139">
        <v>3.76</v>
      </c>
      <c r="D366" s="139">
        <f t="shared" si="1"/>
        <v>3.7599999999999995E-2</v>
      </c>
      <c r="E366" s="141">
        <v>1.4648038601405844E-4</v>
      </c>
      <c r="F366" s="144"/>
    </row>
    <row r="367" spans="2:6" ht="15.6">
      <c r="B367" s="138" t="s">
        <v>939</v>
      </c>
      <c r="C367" s="139">
        <v>3.73</v>
      </c>
      <c r="D367" s="139">
        <f t="shared" si="1"/>
        <v>3.73E-2</v>
      </c>
      <c r="E367" s="141">
        <v>1.4533271634609157E-4</v>
      </c>
      <c r="F367" s="144"/>
    </row>
    <row r="368" spans="2:6" ht="15.6">
      <c r="B368" s="138">
        <v>45261</v>
      </c>
      <c r="C368" s="139">
        <v>3.69</v>
      </c>
      <c r="D368" s="139">
        <f t="shared" si="1"/>
        <v>3.6900000000000002E-2</v>
      </c>
      <c r="E368" s="141">
        <v>1.4380197574359599E-4</v>
      </c>
      <c r="F368" s="144"/>
    </row>
    <row r="369" spans="2:6" ht="15.6">
      <c r="B369" s="138">
        <v>45231</v>
      </c>
      <c r="C369" s="139">
        <v>3.8</v>
      </c>
      <c r="D369" s="139">
        <f t="shared" si="1"/>
        <v>3.7999999999999999E-2</v>
      </c>
      <c r="E369" s="141">
        <v>1.4801009822229538E-4</v>
      </c>
      <c r="F369" s="144"/>
    </row>
    <row r="370" spans="2:6" ht="15.6">
      <c r="B370" s="138">
        <v>45200</v>
      </c>
      <c r="C370" s="139">
        <v>3.87</v>
      </c>
      <c r="D370" s="139">
        <f t="shared" si="1"/>
        <v>3.8699999999999998E-2</v>
      </c>
      <c r="E370" s="141">
        <v>1.5068568231058066E-4</v>
      </c>
      <c r="F370" s="144"/>
    </row>
    <row r="371" spans="2:6" ht="15.6">
      <c r="B371" s="138">
        <v>45170</v>
      </c>
      <c r="C371" s="139">
        <v>3.78</v>
      </c>
      <c r="D371" s="139">
        <f t="shared" si="1"/>
        <v>3.78E-2</v>
      </c>
      <c r="E371" s="141">
        <v>1.4724531552556819E-4</v>
      </c>
      <c r="F371" s="144"/>
    </row>
    <row r="372" spans="2:6" ht="15.6">
      <c r="B372" s="138">
        <v>45078</v>
      </c>
      <c r="C372" s="139">
        <v>3.8</v>
      </c>
      <c r="D372" s="139">
        <f t="shared" si="1"/>
        <v>3.7999999999999999E-2</v>
      </c>
      <c r="E372" s="141">
        <v>1.4801009822229538E-4</v>
      </c>
      <c r="F372" s="144"/>
    </row>
    <row r="373" spans="2:6" ht="15.6">
      <c r="B373" s="138">
        <v>45047</v>
      </c>
      <c r="C373" s="139">
        <v>3.92</v>
      </c>
      <c r="D373" s="139">
        <f t="shared" si="1"/>
        <v>3.9199999999999999E-2</v>
      </c>
      <c r="E373" s="141">
        <v>1.5259571445547238E-4</v>
      </c>
      <c r="F373" s="144"/>
    </row>
    <row r="374" spans="2:6" ht="15.6">
      <c r="B374" s="138">
        <v>45017</v>
      </c>
      <c r="C374" s="139">
        <v>3.93</v>
      </c>
      <c r="D374" s="139">
        <f t="shared" si="1"/>
        <v>3.9300000000000002E-2</v>
      </c>
      <c r="E374" s="141">
        <v>1.529776110411607E-4</v>
      </c>
      <c r="F374" s="144"/>
    </row>
    <row r="375" spans="2:6" ht="15.6">
      <c r="B375" s="138">
        <v>44986</v>
      </c>
      <c r="C375" s="139">
        <v>4.0199999999999996</v>
      </c>
      <c r="D375" s="139">
        <f t="shared" si="1"/>
        <v>4.0199999999999993E-2</v>
      </c>
      <c r="E375" s="141">
        <v>1.5641303424662745E-4</v>
      </c>
      <c r="F375" s="144"/>
    </row>
    <row r="376" spans="2:6" ht="15.6">
      <c r="B376" s="138" t="s">
        <v>956</v>
      </c>
      <c r="C376" s="139">
        <v>4.1100000000000003</v>
      </c>
      <c r="D376" s="139">
        <f t="shared" si="1"/>
        <v>4.1100000000000005E-2</v>
      </c>
      <c r="E376" s="141">
        <v>1.5984549813108373E-4</v>
      </c>
      <c r="F376" s="144"/>
    </row>
    <row r="377" spans="2:6" ht="15.6">
      <c r="B377" s="138" t="s">
        <v>959</v>
      </c>
      <c r="C377" s="139">
        <v>4.0599999999999996</v>
      </c>
      <c r="D377" s="139">
        <f t="shared" si="1"/>
        <v>4.0599999999999997E-2</v>
      </c>
      <c r="E377" s="141">
        <v>1.5793893879534338E-4</v>
      </c>
      <c r="F377" s="144"/>
    </row>
    <row r="378" spans="2:6" ht="15.6">
      <c r="B378" s="138" t="s">
        <v>962</v>
      </c>
      <c r="C378" s="139">
        <v>4.1100000000000003</v>
      </c>
      <c r="D378" s="139">
        <f t="shared" si="1"/>
        <v>4.1100000000000005E-2</v>
      </c>
      <c r="E378" s="141">
        <v>1.5984549813108373E-4</v>
      </c>
      <c r="F378" s="144"/>
    </row>
    <row r="379" spans="2:6" ht="15.6">
      <c r="B379" s="138" t="s">
        <v>965</v>
      </c>
      <c r="C379" s="139">
        <v>4.07</v>
      </c>
      <c r="D379" s="139">
        <f t="shared" si="1"/>
        <v>4.07E-2</v>
      </c>
      <c r="E379" s="141">
        <v>1.583203236481534E-4</v>
      </c>
      <c r="F379" s="144"/>
    </row>
    <row r="380" spans="2:6" ht="15.6">
      <c r="B380" s="138" t="s">
        <v>968</v>
      </c>
      <c r="C380" s="139">
        <v>3.97</v>
      </c>
      <c r="D380" s="139">
        <f t="shared" si="1"/>
        <v>3.9699999999999999E-2</v>
      </c>
      <c r="E380" s="141">
        <v>1.5450483147461114E-4</v>
      </c>
      <c r="F380" s="144"/>
    </row>
    <row r="381" spans="2:6" ht="15.6">
      <c r="B381" s="138" t="s">
        <v>971</v>
      </c>
      <c r="C381" s="139">
        <v>3.88</v>
      </c>
      <c r="D381" s="139">
        <f t="shared" si="1"/>
        <v>3.8800000000000001E-2</v>
      </c>
      <c r="E381" s="141">
        <v>1.5106776199180771E-4</v>
      </c>
      <c r="F381" s="144"/>
    </row>
    <row r="382" spans="2:6" ht="15.6">
      <c r="B382" s="138" t="s">
        <v>974</v>
      </c>
      <c r="C382" s="139">
        <v>3.9</v>
      </c>
      <c r="D382" s="139">
        <f t="shared" si="1"/>
        <v>3.9E-2</v>
      </c>
      <c r="E382" s="141">
        <v>1.5183181146172231E-4</v>
      </c>
      <c r="F382" s="144"/>
    </row>
    <row r="383" spans="2:6" ht="15.6">
      <c r="B383" s="138" t="s">
        <v>977</v>
      </c>
      <c r="C383" s="139">
        <v>3.9</v>
      </c>
      <c r="D383" s="139">
        <f t="shared" si="1"/>
        <v>3.9E-2</v>
      </c>
      <c r="E383" s="141">
        <v>1.5183181146172231E-4</v>
      </c>
      <c r="F383" s="144"/>
    </row>
    <row r="384" spans="2:6" ht="15.6">
      <c r="B384" s="138" t="s">
        <v>980</v>
      </c>
      <c r="C384" s="139">
        <v>3.78</v>
      </c>
      <c r="D384" s="139">
        <f t="shared" si="1"/>
        <v>3.78E-2</v>
      </c>
      <c r="E384" s="141">
        <v>1.4724531552556819E-4</v>
      </c>
      <c r="F384" s="144"/>
    </row>
    <row r="385" spans="2:6" ht="15.6">
      <c r="B385" s="138" t="s">
        <v>983</v>
      </c>
      <c r="C385" s="139">
        <v>3.69</v>
      </c>
      <c r="D385" s="139">
        <f t="shared" si="1"/>
        <v>3.6900000000000002E-2</v>
      </c>
      <c r="E385" s="141">
        <v>1.4380197574359599E-4</v>
      </c>
      <c r="F385" s="144"/>
    </row>
    <row r="386" spans="2:6" ht="15.6">
      <c r="B386" s="138" t="s">
        <v>986</v>
      </c>
      <c r="C386" s="139">
        <v>3.64</v>
      </c>
      <c r="D386" s="139">
        <f t="shared" si="1"/>
        <v>3.6400000000000002E-2</v>
      </c>
      <c r="E386" s="141">
        <v>1.4188772267353933E-4</v>
      </c>
      <c r="F386" s="144"/>
    </row>
    <row r="387" spans="2:6" ht="15.6">
      <c r="B387" s="138" t="s">
        <v>989</v>
      </c>
      <c r="C387" s="139">
        <v>3.69</v>
      </c>
      <c r="D387" s="139">
        <f t="shared" si="1"/>
        <v>3.6900000000000002E-2</v>
      </c>
      <c r="E387" s="141">
        <v>1.4380197574359599E-4</v>
      </c>
      <c r="F387" s="144"/>
    </row>
    <row r="388" spans="2:6" ht="15.6">
      <c r="B388" s="138" t="s">
        <v>991</v>
      </c>
      <c r="C388" s="139">
        <v>3.7</v>
      </c>
      <c r="D388" s="139">
        <f t="shared" si="1"/>
        <v>3.7000000000000005E-2</v>
      </c>
      <c r="E388" s="141">
        <v>1.4418471602728467E-4</v>
      </c>
      <c r="F388" s="144"/>
    </row>
    <row r="389" spans="2:6" ht="15.6">
      <c r="B389" s="138">
        <v>44907</v>
      </c>
      <c r="C389" s="139">
        <v>3.78</v>
      </c>
      <c r="D389" s="139">
        <f t="shared" si="1"/>
        <v>3.78E-2</v>
      </c>
      <c r="E389" s="141">
        <v>1.4724531552556819E-4</v>
      </c>
      <c r="F389" s="144"/>
    </row>
    <row r="390" spans="2:6" ht="15.6">
      <c r="B390" s="138">
        <v>44816</v>
      </c>
      <c r="C390" s="139">
        <v>3.76</v>
      </c>
      <c r="D390" s="139">
        <f t="shared" si="1"/>
        <v>3.7599999999999995E-2</v>
      </c>
      <c r="E390" s="141">
        <v>1.4648038601405844E-4</v>
      </c>
      <c r="F390" s="144"/>
    </row>
    <row r="391" spans="2:6" ht="15.6">
      <c r="B391" s="138">
        <v>44785</v>
      </c>
      <c r="C391" s="139">
        <v>3.66</v>
      </c>
      <c r="D391" s="139">
        <f t="shared" si="1"/>
        <v>3.6600000000000001E-2</v>
      </c>
      <c r="E391" s="141">
        <v>1.4265353426012872E-4</v>
      </c>
      <c r="F391" s="144"/>
    </row>
    <row r="392" spans="2:6" ht="15.6">
      <c r="B392" s="138">
        <v>44754</v>
      </c>
      <c r="C392" s="139">
        <v>3.62</v>
      </c>
      <c r="D392" s="139">
        <f t="shared" si="1"/>
        <v>3.6200000000000003E-2</v>
      </c>
      <c r="E392" s="141">
        <v>1.411217638764839E-4</v>
      </c>
      <c r="F392" s="144"/>
    </row>
    <row r="393" spans="2:6" ht="15.6">
      <c r="B393" s="138">
        <v>44724</v>
      </c>
      <c r="C393" s="139">
        <v>3.72</v>
      </c>
      <c r="D393" s="139">
        <f t="shared" si="1"/>
        <v>3.7200000000000004E-2</v>
      </c>
      <c r="E393" s="141">
        <v>1.4495008632153805E-4</v>
      </c>
      <c r="F393" s="144"/>
    </row>
    <row r="394" spans="2:6" ht="15.6">
      <c r="B394" s="138">
        <v>44693</v>
      </c>
      <c r="C394" s="139">
        <v>3.81</v>
      </c>
      <c r="D394" s="139">
        <f t="shared" si="1"/>
        <v>3.8100000000000002E-2</v>
      </c>
      <c r="E394" s="141">
        <v>1.483924345326848E-4</v>
      </c>
      <c r="F394" s="144"/>
    </row>
    <row r="395" spans="2:6" ht="15.6">
      <c r="B395" s="138">
        <v>44604</v>
      </c>
      <c r="C395" s="139">
        <v>3.76</v>
      </c>
      <c r="D395" s="139">
        <f t="shared" si="1"/>
        <v>3.7599999999999995E-2</v>
      </c>
      <c r="E395" s="141">
        <v>1.4648038601405844E-4</v>
      </c>
      <c r="F395" s="144"/>
    </row>
    <row r="396" spans="2:6" ht="15.6">
      <c r="B396" s="138">
        <v>44573</v>
      </c>
      <c r="C396" s="139">
        <v>3.82</v>
      </c>
      <c r="D396" s="139">
        <f t="shared" si="1"/>
        <v>3.8199999999999998E-2</v>
      </c>
      <c r="E396" s="141">
        <v>1.487747341608614E-4</v>
      </c>
      <c r="F396" s="144"/>
    </row>
    <row r="397" spans="2:6" ht="15.6">
      <c r="B397" s="138" t="s">
        <v>1010</v>
      </c>
      <c r="C397" s="139">
        <v>3.97</v>
      </c>
      <c r="D397" s="139">
        <f t="shared" si="1"/>
        <v>3.9699999999999999E-2</v>
      </c>
      <c r="E397" s="141">
        <v>1.5450483147461114E-4</v>
      </c>
      <c r="F397" s="144"/>
    </row>
    <row r="398" spans="2:6" ht="15.6">
      <c r="B398" s="138" t="s">
        <v>1013</v>
      </c>
      <c r="C398" s="139">
        <v>4</v>
      </c>
      <c r="D398" s="139">
        <f t="shared" si="1"/>
        <v>0.04</v>
      </c>
      <c r="E398" s="141">
        <v>1.5564986279126281E-4</v>
      </c>
      <c r="F398" s="144"/>
    </row>
    <row r="399" spans="2:6" ht="15.6">
      <c r="B399" s="138" t="s">
        <v>1016</v>
      </c>
      <c r="C399" s="139">
        <v>3.94</v>
      </c>
      <c r="D399" s="139">
        <f t="shared" si="1"/>
        <v>3.9399999999999998E-2</v>
      </c>
      <c r="E399" s="141">
        <v>1.5335947102901315E-4</v>
      </c>
      <c r="F399" s="144"/>
    </row>
    <row r="400" spans="2:6" ht="15.6">
      <c r="B400" s="138" t="s">
        <v>1019</v>
      </c>
      <c r="C400" s="139">
        <v>3.94</v>
      </c>
      <c r="D400" s="139">
        <f t="shared" si="1"/>
        <v>3.9399999999999998E-2</v>
      </c>
      <c r="E400" s="141">
        <v>1.5335947102901315E-4</v>
      </c>
      <c r="F400" s="144"/>
    </row>
    <row r="401" spans="2:6" ht="15.6">
      <c r="B401" s="138" t="s">
        <v>1022</v>
      </c>
      <c r="C401" s="139">
        <v>3.94</v>
      </c>
      <c r="D401" s="139">
        <f t="shared" si="1"/>
        <v>3.9399999999999998E-2</v>
      </c>
      <c r="E401" s="141">
        <v>1.5335947102901315E-4</v>
      </c>
      <c r="F401" s="144"/>
    </row>
    <row r="402" spans="2:6" ht="15.6">
      <c r="B402" s="138" t="s">
        <v>1025</v>
      </c>
      <c r="C402" s="139">
        <v>4.03</v>
      </c>
      <c r="D402" s="139">
        <f t="shared" si="1"/>
        <v>4.0300000000000002E-2</v>
      </c>
      <c r="E402" s="141">
        <v>1.567945651683722E-4</v>
      </c>
      <c r="F402" s="144"/>
    </row>
    <row r="403" spans="2:6" ht="15.6">
      <c r="B403" s="138" t="s">
        <v>1028</v>
      </c>
      <c r="C403" s="139">
        <v>4.1100000000000003</v>
      </c>
      <c r="D403" s="139">
        <f t="shared" si="1"/>
        <v>4.1100000000000005E-2</v>
      </c>
      <c r="E403" s="141">
        <v>1.5984549813108373E-4</v>
      </c>
      <c r="F403" s="144"/>
    </row>
    <row r="404" spans="2:6" ht="15.6">
      <c r="B404" s="138" t="s">
        <v>1031</v>
      </c>
      <c r="C404" s="139">
        <v>4.12</v>
      </c>
      <c r="D404" s="139">
        <f t="shared" si="1"/>
        <v>4.1200000000000001E-2</v>
      </c>
      <c r="E404" s="141">
        <v>1.6022670055493293E-4</v>
      </c>
      <c r="F404" s="144"/>
    </row>
    <row r="405" spans="2:6" ht="15.6">
      <c r="B405" s="138" t="s">
        <v>1034</v>
      </c>
      <c r="C405" s="139">
        <v>4.08</v>
      </c>
      <c r="D405" s="139">
        <f t="shared" si="1"/>
        <v>4.0800000000000003E-2</v>
      </c>
      <c r="E405" s="141">
        <v>1.5870167200104923E-4</v>
      </c>
      <c r="F405" s="144"/>
    </row>
    <row r="406" spans="2:6" ht="15.6">
      <c r="B406" s="138" t="s">
        <v>1037</v>
      </c>
      <c r="C406" s="139">
        <v>4.03</v>
      </c>
      <c r="D406" s="139">
        <f t="shared" si="1"/>
        <v>4.0300000000000002E-2</v>
      </c>
      <c r="E406" s="141">
        <v>1.567945651683722E-4</v>
      </c>
      <c r="F406" s="144"/>
    </row>
    <row r="407" spans="2:6" ht="15.6">
      <c r="B407" s="138" t="s">
        <v>1040</v>
      </c>
      <c r="C407" s="139">
        <v>4.17</v>
      </c>
      <c r="D407" s="139">
        <f t="shared" si="1"/>
        <v>4.1700000000000001E-2</v>
      </c>
      <c r="E407" s="141">
        <v>1.6213216584137768E-4</v>
      </c>
      <c r="F407" s="144"/>
    </row>
    <row r="408" spans="2:6" ht="15.6">
      <c r="B408" s="138" t="s">
        <v>1043</v>
      </c>
      <c r="C408" s="139">
        <v>4.25</v>
      </c>
      <c r="D408" s="139">
        <f t="shared" si="1"/>
        <v>4.2500000000000003E-2</v>
      </c>
      <c r="E408" s="141">
        <v>1.6517901630885845E-4</v>
      </c>
      <c r="F408" s="144"/>
    </row>
    <row r="409" spans="2:6" ht="15.6">
      <c r="B409" s="138">
        <v>44845</v>
      </c>
      <c r="C409" s="139">
        <v>4.21</v>
      </c>
      <c r="D409" s="139">
        <f t="shared" si="1"/>
        <v>4.2099999999999999E-2</v>
      </c>
      <c r="E409" s="141">
        <v>1.6365588229105832E-4</v>
      </c>
      <c r="F409" s="144"/>
    </row>
    <row r="410" spans="2:6" ht="15.6">
      <c r="B410" s="138"/>
      <c r="C410" s="139"/>
      <c r="D410" s="139"/>
      <c r="E410" s="141">
        <v>0</v>
      </c>
      <c r="F410" s="137"/>
    </row>
    <row r="411" spans="2:6" ht="15.6">
      <c r="B411" s="138">
        <v>44815</v>
      </c>
      <c r="C411" s="139">
        <v>4.47</v>
      </c>
      <c r="D411" s="139">
        <f t="shared" ref="D411:D432" si="2">C411/100</f>
        <v>4.4699999999999997E-2</v>
      </c>
      <c r="E411" s="141">
        <v>1.7354586234641367E-4</v>
      </c>
      <c r="F411" s="144"/>
    </row>
    <row r="412" spans="2:6" ht="15.6">
      <c r="B412" s="138">
        <v>44784</v>
      </c>
      <c r="C412" s="139">
        <v>4.45</v>
      </c>
      <c r="D412" s="139">
        <f t="shared" si="2"/>
        <v>4.4500000000000005E-2</v>
      </c>
      <c r="E412" s="141">
        <v>1.7278596551562053E-4</v>
      </c>
      <c r="F412" s="144"/>
    </row>
    <row r="413" spans="2:6" ht="15.6">
      <c r="B413" s="138">
        <v>44753</v>
      </c>
      <c r="C413" s="139">
        <v>4.53</v>
      </c>
      <c r="D413" s="139">
        <f t="shared" si="2"/>
        <v>4.53E-2</v>
      </c>
      <c r="E413" s="141">
        <v>1.7582468374710558E-4</v>
      </c>
      <c r="F413" s="144"/>
    </row>
    <row r="414" spans="2:6" ht="15.6">
      <c r="B414" s="138">
        <v>44662</v>
      </c>
      <c r="C414" s="139">
        <v>4.46</v>
      </c>
      <c r="D414" s="139">
        <f t="shared" si="2"/>
        <v>4.4600000000000001E-2</v>
      </c>
      <c r="E414" s="141">
        <v>1.7316593204519393E-4</v>
      </c>
      <c r="F414" s="144"/>
    </row>
    <row r="415" spans="2:6" ht="15.6">
      <c r="B415" s="138">
        <v>44631</v>
      </c>
      <c r="C415" s="139">
        <v>4.38</v>
      </c>
      <c r="D415" s="139">
        <f t="shared" si="2"/>
        <v>4.3799999999999999E-2</v>
      </c>
      <c r="E415" s="141">
        <v>1.7012518483539019E-4</v>
      </c>
      <c r="F415" s="144"/>
    </row>
    <row r="416" spans="2:6" ht="15.6">
      <c r="B416" s="138">
        <v>44603</v>
      </c>
      <c r="C416" s="139">
        <v>4.37</v>
      </c>
      <c r="D416" s="139">
        <f t="shared" si="2"/>
        <v>4.3700000000000003E-2</v>
      </c>
      <c r="E416" s="141">
        <v>1.6974492823029763E-4</v>
      </c>
      <c r="F416" s="144"/>
    </row>
    <row r="417" spans="2:6" ht="15.6">
      <c r="B417" s="138">
        <v>44572</v>
      </c>
      <c r="C417" s="139">
        <v>4.34</v>
      </c>
      <c r="D417" s="139">
        <f t="shared" si="2"/>
        <v>4.3400000000000001E-2</v>
      </c>
      <c r="E417" s="141">
        <v>1.6860394064277529E-4</v>
      </c>
      <c r="F417" s="144"/>
    </row>
    <row r="418" spans="2:6" ht="15.6">
      <c r="B418" s="138" t="s">
        <v>1064</v>
      </c>
      <c r="C418" s="139">
        <v>4.41</v>
      </c>
      <c r="D418" s="139">
        <f t="shared" si="2"/>
        <v>4.41E-2</v>
      </c>
      <c r="E418" s="141">
        <v>1.7126573697634484E-4</v>
      </c>
      <c r="F418" s="144"/>
    </row>
    <row r="419" spans="2:6" ht="15.6">
      <c r="B419" s="138" t="s">
        <v>1067</v>
      </c>
      <c r="C419" s="139">
        <v>4.3499999999999996</v>
      </c>
      <c r="D419" s="139">
        <f t="shared" si="2"/>
        <v>4.3499999999999997E-2</v>
      </c>
      <c r="E419" s="141">
        <v>1.6898430614076254E-4</v>
      </c>
      <c r="F419" s="144"/>
    </row>
    <row r="420" spans="2:6" ht="15.6">
      <c r="B420" s="138" t="s">
        <v>1070</v>
      </c>
      <c r="C420" s="139">
        <v>4.29</v>
      </c>
      <c r="D420" s="139">
        <f t="shared" si="2"/>
        <v>4.2900000000000001E-2</v>
      </c>
      <c r="E420" s="141">
        <v>1.6670156834108774E-4</v>
      </c>
      <c r="F420" s="144"/>
    </row>
    <row r="421" spans="2:6" ht="15.6">
      <c r="B421" s="138" t="s">
        <v>1073</v>
      </c>
      <c r="C421" s="139">
        <v>4.3499999999999996</v>
      </c>
      <c r="D421" s="139">
        <f t="shared" si="2"/>
        <v>4.3499999999999997E-2</v>
      </c>
      <c r="E421" s="141">
        <v>1.6898430614076254E-4</v>
      </c>
      <c r="F421" s="144"/>
    </row>
    <row r="422" spans="2:6" ht="15.6">
      <c r="B422" s="138" t="s">
        <v>1076</v>
      </c>
      <c r="C422" s="139">
        <v>4.43</v>
      </c>
      <c r="D422" s="139">
        <f t="shared" si="2"/>
        <v>4.4299999999999999E-2</v>
      </c>
      <c r="E422" s="141">
        <v>1.7202592374410131E-4</v>
      </c>
      <c r="F422" s="144"/>
    </row>
    <row r="423" spans="2:6" ht="15.6">
      <c r="B423" s="138" t="s">
        <v>1079</v>
      </c>
      <c r="C423" s="139">
        <v>4.57</v>
      </c>
      <c r="D423" s="139">
        <f t="shared" si="2"/>
        <v>4.5700000000000005E-2</v>
      </c>
      <c r="E423" s="141">
        <v>1.7734317432438473E-4</v>
      </c>
      <c r="F423" s="144"/>
    </row>
    <row r="424" spans="2:6" ht="15.6">
      <c r="B424" s="138" t="s">
        <v>1081</v>
      </c>
      <c r="C424" s="139">
        <v>4.51</v>
      </c>
      <c r="D424" s="139">
        <f t="shared" si="2"/>
        <v>4.5100000000000001E-2</v>
      </c>
      <c r="E424" s="141">
        <v>1.7506522140675607E-4</v>
      </c>
      <c r="F424" s="144"/>
    </row>
    <row r="425" spans="2:6" ht="15.6">
      <c r="B425" s="138" t="s">
        <v>1084</v>
      </c>
      <c r="C425" s="139">
        <v>4.43</v>
      </c>
      <c r="D425" s="139">
        <f t="shared" si="2"/>
        <v>4.4299999999999999E-2</v>
      </c>
      <c r="E425" s="141">
        <v>1.7202592374410131E-4</v>
      </c>
      <c r="F425" s="144"/>
    </row>
    <row r="426" spans="2:6" ht="15.6">
      <c r="B426" s="138" t="s">
        <v>1087</v>
      </c>
      <c r="C426" s="139">
        <v>4.34</v>
      </c>
      <c r="D426" s="139">
        <f t="shared" si="2"/>
        <v>4.3400000000000001E-2</v>
      </c>
      <c r="E426" s="141">
        <v>1.6860394064277529E-4</v>
      </c>
      <c r="F426" s="144"/>
    </row>
    <row r="427" spans="2:6" ht="15.6">
      <c r="B427" s="138" t="s">
        <v>1090</v>
      </c>
      <c r="C427" s="139">
        <v>4.2300000000000004</v>
      </c>
      <c r="D427" s="139">
        <f t="shared" si="2"/>
        <v>4.2300000000000004E-2</v>
      </c>
      <c r="E427" s="141">
        <v>1.6441752207607685E-4</v>
      </c>
      <c r="F427" s="144"/>
    </row>
    <row r="428" spans="2:6" ht="15.6">
      <c r="B428" s="138" t="s">
        <v>1093</v>
      </c>
      <c r="C428" s="139">
        <v>4.24</v>
      </c>
      <c r="D428" s="139">
        <f t="shared" si="2"/>
        <v>4.24E-2</v>
      </c>
      <c r="E428" s="141">
        <v>1.647982873829168E-4</v>
      </c>
      <c r="F428" s="144"/>
    </row>
    <row r="429" spans="2:6" ht="15.6">
      <c r="B429" s="138" t="s">
        <v>1096</v>
      </c>
      <c r="C429" s="139">
        <v>4.2</v>
      </c>
      <c r="D429" s="139">
        <f t="shared" si="2"/>
        <v>4.2000000000000003E-2</v>
      </c>
      <c r="E429" s="141">
        <v>1.6327500779889093E-4</v>
      </c>
      <c r="F429" s="144"/>
    </row>
    <row r="430" spans="2:6" ht="15.6">
      <c r="B430" s="138" t="s">
        <v>1099</v>
      </c>
      <c r="C430" s="139">
        <v>4.18</v>
      </c>
      <c r="D430" s="139">
        <f t="shared" si="2"/>
        <v>4.1799999999999997E-2</v>
      </c>
      <c r="E430" s="141">
        <v>1.6251314958126706E-4</v>
      </c>
      <c r="F430" s="144"/>
    </row>
    <row r="431" spans="2:6" ht="15.6">
      <c r="B431" s="138">
        <v>44905</v>
      </c>
      <c r="C431" s="139">
        <v>4.12</v>
      </c>
      <c r="D431" s="139">
        <f t="shared" si="2"/>
        <v>4.1200000000000001E-2</v>
      </c>
      <c r="E431" s="141">
        <v>1.6022670055493293E-4</v>
      </c>
      <c r="F431" s="144"/>
    </row>
    <row r="432" spans="2:6" ht="15.6">
      <c r="B432" s="138">
        <v>44875</v>
      </c>
      <c r="C432" s="139">
        <v>4.13</v>
      </c>
      <c r="D432" s="139">
        <f t="shared" si="2"/>
        <v>4.1299999999999996E-2</v>
      </c>
      <c r="E432" s="141">
        <v>1.6060786651395098E-4</v>
      </c>
      <c r="F432" s="144"/>
    </row>
    <row r="433" spans="2:6" ht="15.6">
      <c r="B433" s="138"/>
      <c r="C433" s="139"/>
      <c r="D433" s="139"/>
      <c r="E433" s="141">
        <v>0</v>
      </c>
      <c r="F433" s="137"/>
    </row>
    <row r="434" spans="2:6" ht="15.6">
      <c r="B434" s="138">
        <v>44752</v>
      </c>
      <c r="C434" s="139">
        <v>4.08</v>
      </c>
      <c r="D434" s="139">
        <f t="shared" ref="D434:D660" si="3">C434/100</f>
        <v>4.0800000000000003E-2</v>
      </c>
      <c r="E434" s="141">
        <v>1.5870167200104923E-4</v>
      </c>
      <c r="F434" s="144"/>
    </row>
    <row r="435" spans="2:6" ht="15.6">
      <c r="B435" s="138">
        <v>44722</v>
      </c>
      <c r="C435" s="139">
        <v>4.0199999999999996</v>
      </c>
      <c r="D435" s="139">
        <f t="shared" si="3"/>
        <v>4.0199999999999993E-2</v>
      </c>
      <c r="E435" s="141">
        <v>1.5641303424662745E-4</v>
      </c>
      <c r="F435" s="144"/>
    </row>
    <row r="436" spans="2:6" ht="15.6">
      <c r="B436" s="138">
        <v>44691</v>
      </c>
      <c r="C436" s="139">
        <v>3.99</v>
      </c>
      <c r="D436" s="139">
        <f t="shared" si="3"/>
        <v>3.9900000000000005E-2</v>
      </c>
      <c r="E436" s="141">
        <v>1.5526822224387615E-4</v>
      </c>
      <c r="F436" s="144"/>
    </row>
    <row r="437" spans="2:6" ht="15.6">
      <c r="B437" s="138">
        <v>44661</v>
      </c>
      <c r="C437" s="139">
        <v>3.9</v>
      </c>
      <c r="D437" s="139">
        <f t="shared" si="3"/>
        <v>3.9E-2</v>
      </c>
      <c r="E437" s="141">
        <v>1.5183181146172231E-4</v>
      </c>
      <c r="F437" s="144"/>
    </row>
    <row r="438" spans="2:6" ht="15.6">
      <c r="B438" s="138">
        <v>44630</v>
      </c>
      <c r="C438" s="139">
        <v>3.93</v>
      </c>
      <c r="D438" s="139">
        <f t="shared" si="3"/>
        <v>3.9300000000000002E-2</v>
      </c>
      <c r="E438" s="141">
        <v>1.529776110411607E-4</v>
      </c>
      <c r="F438" s="144"/>
    </row>
    <row r="439" spans="2:6" ht="15.6">
      <c r="B439" s="138" t="s">
        <v>1117</v>
      </c>
      <c r="C439" s="139">
        <v>4.0199999999999996</v>
      </c>
      <c r="D439" s="139">
        <f t="shared" si="3"/>
        <v>4.0199999999999993E-2</v>
      </c>
      <c r="E439" s="141">
        <v>1.5641303424662745E-4</v>
      </c>
      <c r="F439" s="144"/>
    </row>
    <row r="440" spans="2:6" ht="15.6">
      <c r="B440" s="138" t="s">
        <v>1120</v>
      </c>
      <c r="C440" s="139">
        <v>3.94</v>
      </c>
      <c r="D440" s="139">
        <f t="shared" si="3"/>
        <v>3.9399999999999998E-2</v>
      </c>
      <c r="E440" s="141">
        <v>1.5335947102901315E-4</v>
      </c>
      <c r="F440" s="144"/>
    </row>
    <row r="441" spans="2:6" ht="15.6">
      <c r="B441" s="138" t="s">
        <v>1123</v>
      </c>
      <c r="C441" s="139">
        <v>3.92</v>
      </c>
      <c r="D441" s="139">
        <f t="shared" si="3"/>
        <v>3.9199999999999999E-2</v>
      </c>
      <c r="E441" s="141">
        <v>1.5259571445547238E-4</v>
      </c>
      <c r="F441" s="144"/>
    </row>
    <row r="442" spans="2:6" ht="15.6">
      <c r="B442" s="138" t="s">
        <v>1126</v>
      </c>
      <c r="C442" s="139">
        <v>4.0999999999999996</v>
      </c>
      <c r="D442" s="139">
        <f t="shared" si="3"/>
        <v>4.0999999999999995E-2</v>
      </c>
      <c r="E442" s="141">
        <v>1.5946425923551999E-4</v>
      </c>
      <c r="F442" s="144"/>
    </row>
    <row r="443" spans="2:6" ht="15.6">
      <c r="B443" s="138" t="s">
        <v>1129</v>
      </c>
      <c r="C443" s="139">
        <v>3.95</v>
      </c>
      <c r="D443" s="139">
        <f t="shared" si="3"/>
        <v>3.95E-2</v>
      </c>
      <c r="E443" s="141">
        <v>1.5374129442591311E-4</v>
      </c>
      <c r="F443" s="144"/>
    </row>
    <row r="444" spans="2:6" ht="15.6">
      <c r="B444" s="138" t="s">
        <v>1132</v>
      </c>
      <c r="C444" s="139">
        <v>3.83</v>
      </c>
      <c r="D444" s="139">
        <f t="shared" si="3"/>
        <v>3.8300000000000001E-2</v>
      </c>
      <c r="E444" s="141">
        <v>1.4915699711348651E-4</v>
      </c>
      <c r="F444" s="144"/>
    </row>
    <row r="445" spans="2:6" ht="15.6">
      <c r="B445" s="138" t="s">
        <v>1135</v>
      </c>
      <c r="C445" s="139">
        <v>3.86</v>
      </c>
      <c r="D445" s="139">
        <f t="shared" si="3"/>
        <v>3.8599999999999995E-2</v>
      </c>
      <c r="E445" s="141">
        <v>1.5030356598932926E-4</v>
      </c>
      <c r="F445" s="144"/>
    </row>
    <row r="446" spans="2:6" ht="15.6">
      <c r="B446" s="138" t="s">
        <v>1137</v>
      </c>
      <c r="C446" s="139">
        <v>3.7</v>
      </c>
      <c r="D446" s="139">
        <f t="shared" si="3"/>
        <v>3.7000000000000005E-2</v>
      </c>
      <c r="E446" s="141">
        <v>1.4418471602728467E-4</v>
      </c>
      <c r="F446" s="144"/>
    </row>
    <row r="447" spans="2:6" ht="15.6">
      <c r="B447" s="138" t="s">
        <v>1140</v>
      </c>
      <c r="C447" s="139">
        <v>3.79</v>
      </c>
      <c r="D447" s="139">
        <f t="shared" si="3"/>
        <v>3.7900000000000003E-2</v>
      </c>
      <c r="E447" s="141">
        <v>1.4762772522214362E-4</v>
      </c>
      <c r="F447" s="144"/>
    </row>
    <row r="448" spans="2:6" ht="15.6">
      <c r="B448" s="138" t="s">
        <v>1143</v>
      </c>
      <c r="C448" s="139">
        <v>3.72</v>
      </c>
      <c r="D448" s="139">
        <f t="shared" si="3"/>
        <v>3.7200000000000004E-2</v>
      </c>
      <c r="E448" s="141">
        <v>1.4495008632153805E-4</v>
      </c>
      <c r="F448" s="144"/>
    </row>
    <row r="449" spans="2:6" ht="15.6">
      <c r="B449" s="138" t="s">
        <v>1146</v>
      </c>
      <c r="C449" s="139">
        <v>3.73</v>
      </c>
      <c r="D449" s="139">
        <f t="shared" si="3"/>
        <v>3.73E-2</v>
      </c>
      <c r="E449" s="141">
        <v>1.4533271634609157E-4</v>
      </c>
      <c r="F449" s="144"/>
    </row>
    <row r="450" spans="2:6" ht="15.6">
      <c r="B450" s="138" t="s">
        <v>1149</v>
      </c>
      <c r="C450" s="139">
        <v>3.69</v>
      </c>
      <c r="D450" s="139">
        <f t="shared" si="3"/>
        <v>3.6900000000000002E-2</v>
      </c>
      <c r="E450" s="141">
        <v>1.4380197574359599E-4</v>
      </c>
      <c r="F450" s="144"/>
    </row>
    <row r="451" spans="2:6" ht="15.6">
      <c r="B451" s="138" t="s">
        <v>1152</v>
      </c>
      <c r="C451" s="139">
        <v>3.67</v>
      </c>
      <c r="D451" s="139">
        <f t="shared" si="3"/>
        <v>3.6699999999999997E-2</v>
      </c>
      <c r="E451" s="141">
        <v>1.430363848669014E-4</v>
      </c>
      <c r="F451" s="144"/>
    </row>
    <row r="452" spans="2:6" ht="15.6">
      <c r="B452" s="138" t="s">
        <v>1155</v>
      </c>
      <c r="C452" s="139">
        <v>3.69</v>
      </c>
      <c r="D452" s="139">
        <f t="shared" si="3"/>
        <v>3.6900000000000002E-2</v>
      </c>
      <c r="E452" s="141">
        <v>1.4380197574359599E-4</v>
      </c>
      <c r="F452" s="144"/>
    </row>
    <row r="453" spans="2:6" ht="15.6">
      <c r="B453" s="138">
        <v>44904</v>
      </c>
      <c r="C453" s="139">
        <v>3.71</v>
      </c>
      <c r="D453" s="139">
        <f t="shared" si="3"/>
        <v>3.7100000000000001E-2</v>
      </c>
      <c r="E453" s="141">
        <v>1.4456741955104491E-4</v>
      </c>
      <c r="F453" s="144"/>
    </row>
    <row r="454" spans="2:6" ht="15.6">
      <c r="B454" s="138">
        <v>44813</v>
      </c>
      <c r="C454" s="139">
        <v>3.65</v>
      </c>
      <c r="D454" s="139">
        <f t="shared" si="3"/>
        <v>3.6499999999999998E-2</v>
      </c>
      <c r="E454" s="141">
        <v>1.4227064686456181E-4</v>
      </c>
      <c r="F454" s="144"/>
    </row>
    <row r="455" spans="2:6" ht="15.6">
      <c r="B455" s="138">
        <v>44782</v>
      </c>
      <c r="C455" s="139">
        <v>3.63</v>
      </c>
      <c r="D455" s="139">
        <f t="shared" si="3"/>
        <v>3.6299999999999999E-2</v>
      </c>
      <c r="E455" s="141">
        <v>1.4150476167995585E-4</v>
      </c>
      <c r="F455" s="144"/>
    </row>
    <row r="456" spans="2:6" ht="15.6">
      <c r="B456" s="138">
        <v>44751</v>
      </c>
      <c r="C456" s="139">
        <v>3.6</v>
      </c>
      <c r="D456" s="139">
        <f t="shared" si="3"/>
        <v>3.6000000000000004E-2</v>
      </c>
      <c r="E456" s="141">
        <v>1.4035565781189696E-4</v>
      </c>
      <c r="F456" s="144"/>
    </row>
    <row r="457" spans="2:6" ht="15.6">
      <c r="B457" s="138">
        <v>44721</v>
      </c>
      <c r="C457" s="139">
        <v>3.67</v>
      </c>
      <c r="D457" s="139">
        <f t="shared" si="3"/>
        <v>3.6699999999999997E-2</v>
      </c>
      <c r="E457" s="141">
        <v>1.430363848669014E-4</v>
      </c>
      <c r="F457" s="144"/>
    </row>
    <row r="458" spans="2:6" ht="15.6">
      <c r="B458" s="138">
        <v>44601</v>
      </c>
      <c r="C458" s="139">
        <v>3.54</v>
      </c>
      <c r="D458" s="139">
        <f t="shared" si="3"/>
        <v>3.5400000000000001E-2</v>
      </c>
      <c r="E458" s="141">
        <v>1.3805645544584522E-4</v>
      </c>
      <c r="F458" s="144"/>
    </row>
    <row r="459" spans="2:6" ht="15.6">
      <c r="B459" s="138">
        <v>44570</v>
      </c>
      <c r="C459" s="139">
        <v>3.57</v>
      </c>
      <c r="D459" s="139">
        <f t="shared" si="3"/>
        <v>3.5699999999999996E-2</v>
      </c>
      <c r="E459" s="141">
        <v>1.3920622246454961E-4</v>
      </c>
      <c r="F459" s="144"/>
    </row>
    <row r="460" spans="2:6" ht="15.6">
      <c r="B460" s="138" t="s">
        <v>1172</v>
      </c>
      <c r="C460" s="139">
        <v>3.46</v>
      </c>
      <c r="D460" s="139">
        <f t="shared" si="3"/>
        <v>3.4599999999999999E-2</v>
      </c>
      <c r="E460" s="141">
        <v>1.3498878710005435E-4</v>
      </c>
      <c r="F460" s="144"/>
    </row>
    <row r="461" spans="2:6" ht="15.6">
      <c r="B461" s="138" t="s">
        <v>1175</v>
      </c>
      <c r="C461" s="139">
        <v>3.42</v>
      </c>
      <c r="D461" s="139">
        <f t="shared" si="3"/>
        <v>3.4200000000000001E-2</v>
      </c>
      <c r="E461" s="141">
        <v>1.3345406682074845E-4</v>
      </c>
      <c r="F461" s="144"/>
    </row>
    <row r="462" spans="2:6" ht="15.6">
      <c r="B462" s="138" t="s">
        <v>1178</v>
      </c>
      <c r="C462" s="139">
        <v>3.44</v>
      </c>
      <c r="D462" s="139">
        <f t="shared" si="3"/>
        <v>3.44E-2</v>
      </c>
      <c r="E462" s="141">
        <v>1.3422150085018458E-4</v>
      </c>
      <c r="F462" s="144"/>
    </row>
    <row r="463" spans="2:6" ht="15.6">
      <c r="B463" s="138" t="s">
        <v>1181</v>
      </c>
      <c r="C463" s="139">
        <v>3.38</v>
      </c>
      <c r="D463" s="139">
        <f t="shared" si="3"/>
        <v>3.3799999999999997E-2</v>
      </c>
      <c r="E463" s="141">
        <v>1.3191875519558138E-4</v>
      </c>
      <c r="F463" s="144"/>
    </row>
    <row r="464" spans="2:6" ht="15.6">
      <c r="B464" s="138" t="s">
        <v>1184</v>
      </c>
      <c r="C464" s="139">
        <v>3.41</v>
      </c>
      <c r="D464" s="139">
        <f t="shared" si="3"/>
        <v>3.4099999999999998E-2</v>
      </c>
      <c r="E464" s="141">
        <v>1.3307029437092943E-4</v>
      </c>
      <c r="F464" s="144"/>
    </row>
    <row r="465" spans="2:6" ht="15.6">
      <c r="B465" s="138" t="s">
        <v>1187</v>
      </c>
      <c r="C465" s="139">
        <v>3.49</v>
      </c>
      <c r="D465" s="139">
        <f t="shared" si="3"/>
        <v>3.49E-2</v>
      </c>
      <c r="E465" s="141">
        <v>1.3613943951340524E-4</v>
      </c>
      <c r="F465" s="144"/>
    </row>
    <row r="466" spans="2:6" ht="15.6">
      <c r="B466" s="138" t="s">
        <v>1190</v>
      </c>
      <c r="C466" s="139">
        <v>3.43</v>
      </c>
      <c r="D466" s="139">
        <f t="shared" si="3"/>
        <v>3.4300000000000004E-2</v>
      </c>
      <c r="E466" s="141">
        <v>1.3383780231146503E-4</v>
      </c>
      <c r="F466" s="144"/>
    </row>
    <row r="467" spans="2:6" ht="15.6">
      <c r="B467" s="138" t="s">
        <v>1193</v>
      </c>
      <c r="C467" s="139">
        <v>3.41</v>
      </c>
      <c r="D467" s="139">
        <f t="shared" si="3"/>
        <v>3.4099999999999998E-2</v>
      </c>
      <c r="E467" s="141">
        <v>1.3307029437092943E-4</v>
      </c>
      <c r="F467" s="144"/>
    </row>
    <row r="468" spans="2:6" ht="15.6">
      <c r="B468" s="138" t="s">
        <v>1196</v>
      </c>
      <c r="C468" s="139">
        <v>3.39</v>
      </c>
      <c r="D468" s="139">
        <f t="shared" si="3"/>
        <v>3.39E-2</v>
      </c>
      <c r="E468" s="141">
        <v>1.3230263856556235E-4</v>
      </c>
      <c r="F468" s="144"/>
    </row>
    <row r="469" spans="2:6" ht="15.6">
      <c r="B469" s="138" t="s">
        <v>1199</v>
      </c>
      <c r="C469" s="139">
        <v>3.29</v>
      </c>
      <c r="D469" s="139">
        <f t="shared" si="3"/>
        <v>3.2899999999999999E-2</v>
      </c>
      <c r="E469" s="141">
        <v>1.2846213956385633E-4</v>
      </c>
      <c r="F469" s="144"/>
    </row>
    <row r="470" spans="2:6" ht="15.6">
      <c r="B470" s="138" t="s">
        <v>1202</v>
      </c>
      <c r="C470" s="139">
        <v>3.3</v>
      </c>
      <c r="D470" s="139">
        <f t="shared" si="3"/>
        <v>3.3000000000000002E-2</v>
      </c>
      <c r="E470" s="141">
        <v>1.288463560800146E-4</v>
      </c>
      <c r="F470" s="144"/>
    </row>
    <row r="471" spans="2:6" ht="15.6">
      <c r="B471" s="138" t="s">
        <v>1205</v>
      </c>
      <c r="C471" s="139">
        <v>3.25</v>
      </c>
      <c r="D471" s="139">
        <f t="shared" si="3"/>
        <v>3.2500000000000001E-2</v>
      </c>
      <c r="E471" s="141">
        <v>1.2692490290722169E-4</v>
      </c>
      <c r="F471" s="144"/>
    </row>
    <row r="472" spans="2:6" ht="15.6">
      <c r="B472" s="138" t="s">
        <v>1208</v>
      </c>
      <c r="C472" s="139">
        <v>3.24</v>
      </c>
      <c r="D472" s="139">
        <f t="shared" si="3"/>
        <v>3.2400000000000005E-2</v>
      </c>
      <c r="E472" s="141">
        <v>1.2654050105931347E-4</v>
      </c>
      <c r="F472" s="144"/>
    </row>
    <row r="473" spans="2:6" ht="15.6">
      <c r="B473" s="138">
        <v>44903</v>
      </c>
      <c r="C473" s="139">
        <v>3.27</v>
      </c>
      <c r="D473" s="139">
        <f t="shared" si="3"/>
        <v>3.27E-2</v>
      </c>
      <c r="E473" s="141">
        <v>1.2769359536823899E-4</v>
      </c>
      <c r="F473" s="144"/>
    </row>
    <row r="474" spans="2:6" ht="15.6">
      <c r="B474" s="138">
        <v>44873</v>
      </c>
      <c r="C474" s="139">
        <v>3.3</v>
      </c>
      <c r="D474" s="139">
        <f t="shared" si="3"/>
        <v>3.3000000000000002E-2</v>
      </c>
      <c r="E474" s="141">
        <v>1.288463560800146E-4</v>
      </c>
      <c r="F474" s="144"/>
    </row>
    <row r="475" spans="2:6" ht="15.6">
      <c r="B475" s="138">
        <v>44842</v>
      </c>
      <c r="C475" s="139">
        <v>3.19</v>
      </c>
      <c r="D475" s="139">
        <f t="shared" si="3"/>
        <v>3.1899999999999998E-2</v>
      </c>
      <c r="E475" s="141">
        <v>1.2461793535845089E-4</v>
      </c>
      <c r="F475" s="144"/>
    </row>
    <row r="476" spans="2:6" ht="15.6">
      <c r="B476" s="138">
        <v>44812</v>
      </c>
      <c r="C476" s="139">
        <v>3.16</v>
      </c>
      <c r="D476" s="139">
        <f t="shared" si="3"/>
        <v>3.1600000000000003E-2</v>
      </c>
      <c r="E476" s="141">
        <v>1.2346395051077153E-4</v>
      </c>
      <c r="F476" s="144"/>
    </row>
    <row r="477" spans="2:6" ht="15.6">
      <c r="B477" s="138">
        <v>44781</v>
      </c>
      <c r="C477" s="139">
        <v>3.14</v>
      </c>
      <c r="D477" s="139">
        <f t="shared" si="3"/>
        <v>3.1400000000000004E-2</v>
      </c>
      <c r="E477" s="141">
        <v>1.2269444156443043E-4</v>
      </c>
      <c r="F477" s="144"/>
    </row>
    <row r="478" spans="2:6" ht="15.6">
      <c r="B478" s="138">
        <v>44689</v>
      </c>
      <c r="C478" s="139">
        <v>3.2</v>
      </c>
      <c r="D478" s="139">
        <f t="shared" si="3"/>
        <v>3.2000000000000001E-2</v>
      </c>
      <c r="E478" s="141">
        <v>1.2500252271729906E-4</v>
      </c>
      <c r="F478" s="144"/>
    </row>
    <row r="479" spans="2:6" ht="15.6">
      <c r="B479" s="138">
        <v>44659</v>
      </c>
      <c r="C479" s="139">
        <v>3.09</v>
      </c>
      <c r="D479" s="139">
        <f t="shared" si="3"/>
        <v>3.0899999999999997E-2</v>
      </c>
      <c r="E479" s="141">
        <v>1.2077001877908167E-4</v>
      </c>
      <c r="F479" s="144"/>
    </row>
    <row r="480" spans="2:6" ht="15.6">
      <c r="B480" s="138">
        <v>44628</v>
      </c>
      <c r="C480" s="139">
        <v>3.1</v>
      </c>
      <c r="D480" s="139">
        <f t="shared" si="3"/>
        <v>3.1E-2</v>
      </c>
      <c r="E480" s="141">
        <v>1.2115497769871197E-4</v>
      </c>
      <c r="F480" s="144"/>
    </row>
    <row r="481" spans="2:6" ht="15.6">
      <c r="B481" s="138">
        <v>44600</v>
      </c>
      <c r="C481" s="139">
        <v>3.14</v>
      </c>
      <c r="D481" s="139">
        <f t="shared" si="3"/>
        <v>3.1400000000000004E-2</v>
      </c>
      <c r="E481" s="141">
        <v>1.2269444156443043E-4</v>
      </c>
      <c r="F481" s="144"/>
    </row>
    <row r="482" spans="2:6" ht="15.6">
      <c r="B482" s="138">
        <v>44569</v>
      </c>
      <c r="C482" s="139">
        <v>3.04</v>
      </c>
      <c r="D482" s="139">
        <f t="shared" si="3"/>
        <v>3.04E-2</v>
      </c>
      <c r="E482" s="141">
        <v>1.1884466610267985E-4</v>
      </c>
      <c r="F482" s="144"/>
    </row>
    <row r="483" spans="2:6" ht="15.6">
      <c r="B483" s="138" t="s">
        <v>1230</v>
      </c>
      <c r="C483" s="139">
        <v>3.13</v>
      </c>
      <c r="D483" s="139">
        <f t="shared" si="3"/>
        <v>3.1300000000000001E-2</v>
      </c>
      <c r="E483" s="141">
        <v>1.2230963135562156E-4</v>
      </c>
      <c r="F483" s="144"/>
    </row>
    <row r="484" spans="2:6" ht="15.6">
      <c r="B484" s="138" t="s">
        <v>1233</v>
      </c>
      <c r="C484" s="139">
        <v>3.14</v>
      </c>
      <c r="D484" s="139">
        <f t="shared" si="3"/>
        <v>3.1400000000000004E-2</v>
      </c>
      <c r="E484" s="141">
        <v>1.2269444156443043E-4</v>
      </c>
      <c r="F484" s="144"/>
    </row>
    <row r="485" spans="2:6" ht="15.6">
      <c r="B485" s="138" t="s">
        <v>1236</v>
      </c>
      <c r="C485" s="139">
        <v>3.18</v>
      </c>
      <c r="D485" s="139">
        <f t="shared" si="3"/>
        <v>3.1800000000000002E-2</v>
      </c>
      <c r="E485" s="141">
        <v>1.2423331087596523E-4</v>
      </c>
      <c r="F485" s="144"/>
    </row>
    <row r="486" spans="2:6" ht="15.6">
      <c r="B486" s="138" t="s">
        <v>1239</v>
      </c>
      <c r="C486" s="139">
        <v>3.18</v>
      </c>
      <c r="D486" s="139">
        <f t="shared" si="3"/>
        <v>3.1800000000000002E-2</v>
      </c>
      <c r="E486" s="141">
        <v>1.2423331087596523E-4</v>
      </c>
      <c r="F486" s="144"/>
    </row>
    <row r="487" spans="2:6" ht="15.6">
      <c r="B487" s="138" t="s">
        <v>1242</v>
      </c>
      <c r="C487" s="139">
        <v>3.19</v>
      </c>
      <c r="D487" s="139">
        <f t="shared" si="3"/>
        <v>3.1899999999999998E-2</v>
      </c>
      <c r="E487" s="141">
        <v>1.2461793535845089E-4</v>
      </c>
      <c r="F487" s="144"/>
    </row>
    <row r="488" spans="2:6" ht="15.6">
      <c r="B488" s="138" t="s">
        <v>1245</v>
      </c>
      <c r="C488" s="139">
        <v>3.14</v>
      </c>
      <c r="D488" s="139">
        <f t="shared" si="3"/>
        <v>3.1400000000000004E-2</v>
      </c>
      <c r="E488" s="141">
        <v>1.2269444156443043E-4</v>
      </c>
      <c r="F488" s="144"/>
    </row>
    <row r="489" spans="2:6" ht="15.6">
      <c r="B489" s="138" t="s">
        <v>1248</v>
      </c>
      <c r="C489" s="139">
        <v>3.24</v>
      </c>
      <c r="D489" s="139">
        <f t="shared" si="3"/>
        <v>3.2400000000000005E-2</v>
      </c>
      <c r="E489" s="141">
        <v>1.2654050105931347E-4</v>
      </c>
      <c r="F489" s="144"/>
    </row>
    <row r="490" spans="2:6" ht="15.6">
      <c r="B490" s="138" t="s">
        <v>1251</v>
      </c>
      <c r="C490" s="139">
        <v>3.34</v>
      </c>
      <c r="D490" s="139">
        <f t="shared" si="3"/>
        <v>3.3399999999999999E-2</v>
      </c>
      <c r="E490" s="141">
        <v>1.303828517678074E-4</v>
      </c>
      <c r="F490" s="144"/>
    </row>
    <row r="491" spans="2:6" ht="15.6">
      <c r="B491" s="138" t="s">
        <v>1254</v>
      </c>
      <c r="C491" s="139">
        <v>3.33</v>
      </c>
      <c r="D491" s="139">
        <f t="shared" si="3"/>
        <v>3.3300000000000003E-2</v>
      </c>
      <c r="E491" s="141">
        <v>1.2999878338804116E-4</v>
      </c>
      <c r="F491" s="144"/>
    </row>
    <row r="492" spans="2:6" ht="15.6">
      <c r="B492" s="138" t="s">
        <v>1257</v>
      </c>
      <c r="C492" s="139">
        <v>3.3</v>
      </c>
      <c r="D492" s="139">
        <f t="shared" si="3"/>
        <v>3.3000000000000002E-2</v>
      </c>
      <c r="E492" s="141">
        <v>1.288463560800146E-4</v>
      </c>
      <c r="F492" s="144"/>
    </row>
    <row r="493" spans="2:6" ht="15.6">
      <c r="B493" s="138" t="s">
        <v>1259</v>
      </c>
      <c r="C493" s="139">
        <v>3.25</v>
      </c>
      <c r="D493" s="139">
        <f t="shared" si="3"/>
        <v>3.2500000000000001E-2</v>
      </c>
      <c r="E493" s="141">
        <v>1.2692490290722169E-4</v>
      </c>
      <c r="F493" s="144"/>
    </row>
    <row r="494" spans="2:6" ht="15.6">
      <c r="B494" s="138" t="s">
        <v>1262</v>
      </c>
      <c r="C494" s="139">
        <v>3.27</v>
      </c>
      <c r="D494" s="139">
        <f t="shared" si="3"/>
        <v>3.27E-2</v>
      </c>
      <c r="E494" s="141">
        <v>1.2769359536823899E-4</v>
      </c>
      <c r="F494" s="144"/>
    </row>
    <row r="495" spans="2:6" ht="15.6">
      <c r="B495" s="138" t="s">
        <v>1265</v>
      </c>
      <c r="C495" s="139">
        <v>3.24</v>
      </c>
      <c r="D495" s="139">
        <f t="shared" si="3"/>
        <v>3.2400000000000005E-2</v>
      </c>
      <c r="E495" s="141">
        <v>1.2654050105931347E-4</v>
      </c>
      <c r="F495" s="144"/>
    </row>
    <row r="496" spans="2:6" ht="15.6">
      <c r="B496" s="138">
        <v>44902</v>
      </c>
      <c r="C496" s="139">
        <v>3.28</v>
      </c>
      <c r="D496" s="139">
        <f t="shared" si="3"/>
        <v>3.2799999999999996E-2</v>
      </c>
      <c r="E496" s="141">
        <v>1.2807788599555892E-4</v>
      </c>
      <c r="F496" s="144"/>
    </row>
    <row r="497" spans="2:6" ht="15.6">
      <c r="B497" s="138">
        <v>44872</v>
      </c>
      <c r="C497" s="139">
        <v>3.33</v>
      </c>
      <c r="D497" s="139">
        <f t="shared" si="3"/>
        <v>3.3300000000000003E-2</v>
      </c>
      <c r="E497" s="141">
        <v>1.2999878338804116E-4</v>
      </c>
      <c r="F497" s="144"/>
    </row>
    <row r="498" spans="2:6" ht="15.6">
      <c r="B498" s="138">
        <v>44780</v>
      </c>
      <c r="C498" s="139">
        <v>3.43</v>
      </c>
      <c r="D498" s="139">
        <f t="shared" si="3"/>
        <v>3.4300000000000004E-2</v>
      </c>
      <c r="E498" s="141">
        <v>1.3383780231146503E-4</v>
      </c>
      <c r="F498" s="144"/>
    </row>
    <row r="499" spans="2:6" ht="15.6">
      <c r="B499" s="138">
        <v>44749</v>
      </c>
      <c r="C499" s="139">
        <v>3.35</v>
      </c>
      <c r="D499" s="139">
        <f t="shared" si="3"/>
        <v>3.3500000000000002E-2</v>
      </c>
      <c r="E499" s="141">
        <v>1.3076688313118368E-4</v>
      </c>
      <c r="F499" s="144"/>
    </row>
    <row r="500" spans="2:6" ht="15.6">
      <c r="B500" s="138">
        <v>44719</v>
      </c>
      <c r="C500" s="139">
        <v>3.31</v>
      </c>
      <c r="D500" s="139">
        <f t="shared" si="3"/>
        <v>3.3099999999999997E-2</v>
      </c>
      <c r="E500" s="141">
        <v>1.2923053555136121E-4</v>
      </c>
      <c r="F500" s="144"/>
    </row>
    <row r="501" spans="2:6" ht="15.6">
      <c r="B501" s="138">
        <v>44688</v>
      </c>
      <c r="C501" s="139">
        <v>3.21</v>
      </c>
      <c r="D501" s="139">
        <f t="shared" si="3"/>
        <v>3.2099999999999997E-2</v>
      </c>
      <c r="E501" s="141">
        <v>1.253870729598372E-4</v>
      </c>
      <c r="F501" s="144"/>
    </row>
    <row r="502" spans="2:6" ht="15.6">
      <c r="B502" s="138">
        <v>44568</v>
      </c>
      <c r="C502" s="139">
        <v>3.26</v>
      </c>
      <c r="D502" s="139">
        <f t="shared" si="3"/>
        <v>3.2599999999999997E-2</v>
      </c>
      <c r="E502" s="141">
        <v>1.2730926767434703E-4</v>
      </c>
      <c r="F502" s="144"/>
    </row>
    <row r="503" spans="2:6" ht="15.6">
      <c r="B503" s="138" t="s">
        <v>1280</v>
      </c>
      <c r="C503" s="139">
        <v>3.3</v>
      </c>
      <c r="D503" s="139">
        <f t="shared" si="3"/>
        <v>3.3000000000000002E-2</v>
      </c>
      <c r="E503" s="141">
        <v>1.288463560800146E-4</v>
      </c>
      <c r="F503" s="144"/>
    </row>
    <row r="504" spans="2:6" ht="15.6">
      <c r="B504" s="138" t="s">
        <v>1283</v>
      </c>
      <c r="C504" s="139">
        <v>3.38</v>
      </c>
      <c r="D504" s="139">
        <f t="shared" si="3"/>
        <v>3.3799999999999997E-2</v>
      </c>
      <c r="E504" s="141">
        <v>1.3191875519558138E-4</v>
      </c>
      <c r="F504" s="144"/>
    </row>
    <row r="505" spans="2:6" ht="15.6">
      <c r="B505" s="138" t="s">
        <v>1286</v>
      </c>
      <c r="C505" s="139">
        <v>3.47</v>
      </c>
      <c r="D505" s="139">
        <f t="shared" si="3"/>
        <v>3.4700000000000002E-2</v>
      </c>
      <c r="E505" s="141">
        <v>1.3537237482563746E-4</v>
      </c>
      <c r="F505" s="144"/>
    </row>
    <row r="506" spans="2:6" ht="15.6">
      <c r="B506" s="138" t="s">
        <v>1289</v>
      </c>
      <c r="C506" s="139">
        <v>3.48</v>
      </c>
      <c r="D506" s="139">
        <f t="shared" si="3"/>
        <v>3.4799999999999998E-2</v>
      </c>
      <c r="E506" s="141">
        <v>1.3575592562764527E-4</v>
      </c>
      <c r="F506" s="144"/>
    </row>
    <row r="507" spans="2:6" ht="15.6">
      <c r="B507" s="138" t="s">
        <v>1292</v>
      </c>
      <c r="C507" s="139">
        <v>3.43</v>
      </c>
      <c r="D507" s="139">
        <f t="shared" si="3"/>
        <v>3.4300000000000004E-2</v>
      </c>
      <c r="E507" s="141">
        <v>1.3383780231146503E-4</v>
      </c>
      <c r="F507" s="144"/>
    </row>
    <row r="508" spans="2:6" ht="15.6">
      <c r="B508" s="138" t="s">
        <v>1295</v>
      </c>
      <c r="C508" s="139">
        <v>3.37</v>
      </c>
      <c r="D508" s="139">
        <f t="shared" si="3"/>
        <v>3.3700000000000001E-2</v>
      </c>
      <c r="E508" s="141">
        <v>1.3153483483807626E-4</v>
      </c>
      <c r="F508" s="144"/>
    </row>
    <row r="509" spans="2:6" ht="15.6">
      <c r="B509" s="138" t="s">
        <v>1297</v>
      </c>
      <c r="C509" s="139">
        <v>3.41</v>
      </c>
      <c r="D509" s="139">
        <f t="shared" si="3"/>
        <v>3.4099999999999998E-2</v>
      </c>
      <c r="E509" s="141">
        <v>1.3307029437092943E-4</v>
      </c>
      <c r="F509" s="144"/>
    </row>
    <row r="510" spans="2:6" ht="15.6">
      <c r="B510" s="138" t="s">
        <v>1299</v>
      </c>
      <c r="C510" s="139">
        <v>3.56</v>
      </c>
      <c r="D510" s="139">
        <f t="shared" si="3"/>
        <v>3.56E-2</v>
      </c>
      <c r="E510" s="141">
        <v>1.3882300365342104E-4</v>
      </c>
      <c r="F510" s="144"/>
    </row>
    <row r="511" spans="2:6" ht="15.6">
      <c r="B511" s="138" t="s">
        <v>1302</v>
      </c>
      <c r="C511" s="139">
        <v>3.48</v>
      </c>
      <c r="D511" s="139">
        <f t="shared" si="3"/>
        <v>3.4799999999999998E-2</v>
      </c>
      <c r="E511" s="141">
        <v>1.3575592562764527E-4</v>
      </c>
      <c r="F511" s="144"/>
    </row>
    <row r="512" spans="2:6" ht="15.6">
      <c r="B512" s="138" t="s">
        <v>1305</v>
      </c>
      <c r="C512" s="139">
        <v>3.52</v>
      </c>
      <c r="D512" s="139">
        <f t="shared" si="3"/>
        <v>3.5200000000000002E-2</v>
      </c>
      <c r="E512" s="141">
        <v>1.3728975974358626E-4</v>
      </c>
      <c r="F512" s="144"/>
    </row>
    <row r="513" spans="2:6" ht="15.6">
      <c r="B513" s="138" t="s">
        <v>1308</v>
      </c>
      <c r="C513" s="139">
        <v>3.57</v>
      </c>
      <c r="D513" s="139">
        <f t="shared" si="3"/>
        <v>3.5699999999999996E-2</v>
      </c>
      <c r="E513" s="141">
        <v>1.3920622246454961E-4</v>
      </c>
      <c r="F513" s="144"/>
    </row>
    <row r="514" spans="2:6" ht="15.6">
      <c r="B514" s="138" t="s">
        <v>1311</v>
      </c>
      <c r="C514" s="139">
        <v>3.65</v>
      </c>
      <c r="D514" s="139">
        <f t="shared" si="3"/>
        <v>3.6499999999999998E-2</v>
      </c>
      <c r="E514" s="141">
        <v>1.4227064686456181E-4</v>
      </c>
      <c r="F514" s="144"/>
    </row>
    <row r="515" spans="2:6" ht="15.6">
      <c r="B515" s="138" t="s">
        <v>1313</v>
      </c>
      <c r="C515" s="139">
        <v>3.61</v>
      </c>
      <c r="D515" s="139">
        <f t="shared" si="3"/>
        <v>3.61E-2</v>
      </c>
      <c r="E515" s="141">
        <v>1.4073872925624009E-4</v>
      </c>
      <c r="F515" s="144"/>
    </row>
    <row r="516" spans="2:6" ht="15.6">
      <c r="B516" s="138">
        <v>44840</v>
      </c>
      <c r="C516" s="139">
        <v>3.38</v>
      </c>
      <c r="D516" s="139">
        <f t="shared" si="3"/>
        <v>3.3799999999999997E-2</v>
      </c>
      <c r="E516" s="141">
        <v>1.3191875519558138E-4</v>
      </c>
      <c r="F516" s="144"/>
    </row>
    <row r="517" spans="2:6" ht="15.6">
      <c r="B517" s="138">
        <v>44810</v>
      </c>
      <c r="C517" s="139">
        <v>3.33</v>
      </c>
      <c r="D517" s="139">
        <f t="shared" si="3"/>
        <v>3.3300000000000003E-2</v>
      </c>
      <c r="E517" s="141">
        <v>1.2999878338804116E-4</v>
      </c>
      <c r="F517" s="144"/>
    </row>
    <row r="518" spans="2:6" ht="15.6">
      <c r="B518" s="138">
        <v>44779</v>
      </c>
      <c r="C518" s="139">
        <v>3.34</v>
      </c>
      <c r="D518" s="139">
        <f t="shared" si="3"/>
        <v>3.3399999999999999E-2</v>
      </c>
      <c r="E518" s="141">
        <v>1.303828517678074E-4</v>
      </c>
      <c r="F518" s="144"/>
    </row>
    <row r="519" spans="2:6" ht="15.6">
      <c r="B519" s="138">
        <v>44748</v>
      </c>
      <c r="C519" s="139">
        <v>3.29</v>
      </c>
      <c r="D519" s="139">
        <f t="shared" si="3"/>
        <v>3.2899999999999999E-2</v>
      </c>
      <c r="E519" s="141">
        <v>1.2846213956385633E-4</v>
      </c>
      <c r="F519" s="144"/>
    </row>
    <row r="520" spans="2:6" ht="15.6">
      <c r="B520" s="138">
        <v>44718</v>
      </c>
      <c r="C520" s="139">
        <v>3.35</v>
      </c>
      <c r="D520" s="139">
        <f t="shared" si="3"/>
        <v>3.3500000000000002E-2</v>
      </c>
      <c r="E520" s="141">
        <v>1.3076688313118368E-4</v>
      </c>
      <c r="F520" s="144"/>
    </row>
    <row r="521" spans="2:6" ht="15.6">
      <c r="B521" s="138">
        <v>44626</v>
      </c>
      <c r="C521" s="139">
        <v>3.27</v>
      </c>
      <c r="D521" s="139">
        <f t="shared" si="3"/>
        <v>3.27E-2</v>
      </c>
      <c r="E521" s="141">
        <v>1.2769359536823899E-4</v>
      </c>
      <c r="F521" s="144"/>
    </row>
    <row r="522" spans="2:6" ht="15.6">
      <c r="B522" s="138">
        <v>44598</v>
      </c>
      <c r="C522" s="139">
        <v>3.24</v>
      </c>
      <c r="D522" s="139">
        <f t="shared" si="3"/>
        <v>3.2400000000000005E-2</v>
      </c>
      <c r="E522" s="141">
        <v>1.2654050105931347E-4</v>
      </c>
      <c r="F522" s="144"/>
    </row>
    <row r="523" spans="2:6" ht="15.6">
      <c r="B523" s="138">
        <v>44567</v>
      </c>
      <c r="C523" s="139">
        <v>3.25</v>
      </c>
      <c r="D523" s="139">
        <f t="shared" si="3"/>
        <v>3.2500000000000001E-2</v>
      </c>
      <c r="E523" s="141">
        <v>1.2692490290722169E-4</v>
      </c>
      <c r="F523" s="144"/>
    </row>
    <row r="524" spans="2:6" ht="15.6">
      <c r="B524" s="138" t="s">
        <v>1331</v>
      </c>
      <c r="C524" s="139">
        <v>3.22</v>
      </c>
      <c r="D524" s="139">
        <f t="shared" si="3"/>
        <v>3.2199999999999999E-2</v>
      </c>
      <c r="E524" s="141">
        <v>1.2577158609272665E-4</v>
      </c>
      <c r="F524" s="144"/>
    </row>
    <row r="525" spans="2:6" ht="15.6">
      <c r="B525" s="138" t="s">
        <v>1334</v>
      </c>
      <c r="C525" s="139">
        <v>3.11</v>
      </c>
      <c r="D525" s="139">
        <f t="shared" si="3"/>
        <v>3.1099999999999999E-2</v>
      </c>
      <c r="E525" s="141">
        <v>1.2153989942986776E-4</v>
      </c>
      <c r="F525" s="144"/>
    </row>
    <row r="526" spans="2:6" ht="15.6">
      <c r="B526" s="138" t="s">
        <v>1337</v>
      </c>
      <c r="C526" s="139">
        <v>3.12</v>
      </c>
      <c r="D526" s="139">
        <f t="shared" si="3"/>
        <v>3.1200000000000002E-2</v>
      </c>
      <c r="E526" s="141">
        <v>1.2192478397965445E-4</v>
      </c>
      <c r="F526" s="144"/>
    </row>
    <row r="527" spans="2:6" ht="15.6">
      <c r="B527" s="138" t="s">
        <v>1340</v>
      </c>
      <c r="C527" s="139">
        <v>3.1</v>
      </c>
      <c r="D527" s="139">
        <f t="shared" si="3"/>
        <v>3.1E-2</v>
      </c>
      <c r="E527" s="141">
        <v>1.2115497769871197E-4</v>
      </c>
      <c r="F527" s="144"/>
    </row>
    <row r="528" spans="2:6" ht="15.6">
      <c r="B528" s="138" t="s">
        <v>1343</v>
      </c>
      <c r="C528" s="139">
        <v>3.11</v>
      </c>
      <c r="D528" s="139">
        <f t="shared" si="3"/>
        <v>3.1099999999999999E-2</v>
      </c>
      <c r="E528" s="141">
        <v>1.2153989942986776E-4</v>
      </c>
      <c r="F528" s="144"/>
    </row>
    <row r="529" spans="2:6" ht="15.6">
      <c r="B529" s="138" t="s">
        <v>1346</v>
      </c>
      <c r="C529" s="139">
        <v>3.21</v>
      </c>
      <c r="D529" s="139">
        <f t="shared" si="3"/>
        <v>3.2099999999999997E-2</v>
      </c>
      <c r="E529" s="141">
        <v>1.253870729598372E-4</v>
      </c>
      <c r="F529" s="144"/>
    </row>
    <row r="530" spans="2:6" ht="15.6">
      <c r="B530" s="138" t="s">
        <v>1349</v>
      </c>
      <c r="C530" s="139">
        <v>3.12</v>
      </c>
      <c r="D530" s="139">
        <f t="shared" si="3"/>
        <v>3.1200000000000002E-2</v>
      </c>
      <c r="E530" s="141">
        <v>1.2192478397965445E-4</v>
      </c>
      <c r="F530" s="144"/>
    </row>
    <row r="531" spans="2:6" ht="15.6">
      <c r="B531" s="138" t="s">
        <v>1352</v>
      </c>
      <c r="C531" s="139">
        <v>3.18</v>
      </c>
      <c r="D531" s="139">
        <f t="shared" si="3"/>
        <v>3.1800000000000002E-2</v>
      </c>
      <c r="E531" s="141">
        <v>1.2423331087596523E-4</v>
      </c>
      <c r="F531" s="144"/>
    </row>
    <row r="532" spans="2:6" ht="15.6">
      <c r="B532" s="138" t="s">
        <v>1354</v>
      </c>
      <c r="C532" s="139">
        <v>3.2</v>
      </c>
      <c r="D532" s="139">
        <f t="shared" si="3"/>
        <v>3.2000000000000001E-2</v>
      </c>
      <c r="E532" s="141">
        <v>1.2500252271729906E-4</v>
      </c>
      <c r="F532" s="144"/>
    </row>
    <row r="533" spans="2:6" ht="15.6">
      <c r="B533" s="138" t="s">
        <v>1357</v>
      </c>
      <c r="C533" s="139">
        <v>3.31</v>
      </c>
      <c r="D533" s="139">
        <f t="shared" si="3"/>
        <v>3.3099999999999997E-2</v>
      </c>
      <c r="E533" s="141">
        <v>1.2923053555136121E-4</v>
      </c>
      <c r="F533" s="144"/>
    </row>
    <row r="534" spans="2:6" ht="15.6">
      <c r="B534" s="138" t="s">
        <v>1360</v>
      </c>
      <c r="C534" s="139">
        <v>3.24</v>
      </c>
      <c r="D534" s="139">
        <f t="shared" si="3"/>
        <v>3.2400000000000005E-2</v>
      </c>
      <c r="E534" s="141">
        <v>1.2654050105931347E-4</v>
      </c>
      <c r="F534" s="144"/>
    </row>
    <row r="535" spans="2:6" ht="15.6">
      <c r="B535" s="138" t="s">
        <v>1363</v>
      </c>
      <c r="C535" s="139">
        <v>3.26</v>
      </c>
      <c r="D535" s="139">
        <f t="shared" si="3"/>
        <v>3.2599999999999997E-2</v>
      </c>
      <c r="E535" s="141">
        <v>1.2730926767434703E-4</v>
      </c>
      <c r="F535" s="144"/>
    </row>
    <row r="536" spans="2:6" ht="15.6">
      <c r="B536" s="138">
        <v>44900</v>
      </c>
      <c r="C536" s="139">
        <v>3.16</v>
      </c>
      <c r="D536" s="139">
        <f t="shared" si="3"/>
        <v>3.1600000000000003E-2</v>
      </c>
      <c r="E536" s="141">
        <v>1.2346395051077153E-4</v>
      </c>
      <c r="F536" s="144"/>
    </row>
    <row r="537" spans="2:6" ht="15.6">
      <c r="B537" s="138">
        <v>44870</v>
      </c>
      <c r="C537" s="139">
        <v>3.19</v>
      </c>
      <c r="D537" s="139">
        <f t="shared" si="3"/>
        <v>3.1899999999999998E-2</v>
      </c>
      <c r="E537" s="141">
        <v>1.2461793535845089E-4</v>
      </c>
      <c r="F537" s="144"/>
    </row>
    <row r="538" spans="2:6" ht="15.6">
      <c r="B538" s="138">
        <v>44839</v>
      </c>
      <c r="C538" s="139">
        <v>3.26</v>
      </c>
      <c r="D538" s="139">
        <f t="shared" si="3"/>
        <v>3.2599999999999997E-2</v>
      </c>
      <c r="E538" s="141">
        <v>1.2730926767434703E-4</v>
      </c>
      <c r="F538" s="144"/>
    </row>
    <row r="539" spans="2:6" ht="15.6">
      <c r="B539" s="138">
        <v>44809</v>
      </c>
      <c r="C539" s="139">
        <v>3.33</v>
      </c>
      <c r="D539" s="139">
        <f t="shared" si="3"/>
        <v>3.3300000000000003E-2</v>
      </c>
      <c r="E539" s="141">
        <v>1.2999878338804116E-4</v>
      </c>
      <c r="F539" s="144"/>
    </row>
    <row r="540" spans="2:6" ht="15.6">
      <c r="B540" s="138">
        <v>44717</v>
      </c>
      <c r="C540" s="139">
        <v>3.38</v>
      </c>
      <c r="D540" s="139">
        <f t="shared" si="3"/>
        <v>3.3799999999999997E-2</v>
      </c>
      <c r="E540" s="141">
        <v>1.3191875519558138E-4</v>
      </c>
      <c r="F540" s="144"/>
    </row>
    <row r="541" spans="2:6" ht="15.6">
      <c r="B541" s="138">
        <v>44686</v>
      </c>
      <c r="C541" s="139">
        <v>3.3</v>
      </c>
      <c r="D541" s="139">
        <f t="shared" si="3"/>
        <v>3.3000000000000002E-2</v>
      </c>
      <c r="E541" s="141">
        <v>1.288463560800146E-4</v>
      </c>
      <c r="F541" s="144"/>
    </row>
    <row r="542" spans="2:6" ht="15.6">
      <c r="B542" s="138">
        <v>44656</v>
      </c>
      <c r="C542" s="139">
        <v>3.15</v>
      </c>
      <c r="D542" s="139">
        <f t="shared" si="3"/>
        <v>3.15E-2</v>
      </c>
      <c r="E542" s="141">
        <v>1.2307921461385263E-4</v>
      </c>
      <c r="F542" s="144"/>
    </row>
    <row r="543" spans="2:6" ht="15.6">
      <c r="B543" s="138">
        <v>44625</v>
      </c>
      <c r="C543" s="139">
        <v>3.15</v>
      </c>
      <c r="D543" s="139">
        <f t="shared" si="3"/>
        <v>3.15E-2</v>
      </c>
      <c r="E543" s="141">
        <v>1.2307921461385263E-4</v>
      </c>
      <c r="F543" s="144"/>
    </row>
    <row r="544" spans="2:6" ht="15.6">
      <c r="B544" s="138">
        <v>44597</v>
      </c>
      <c r="C544" s="139">
        <v>3.2</v>
      </c>
      <c r="D544" s="139">
        <f t="shared" si="3"/>
        <v>3.2000000000000001E-2</v>
      </c>
      <c r="E544" s="141">
        <v>1.2500252271729906E-4</v>
      </c>
      <c r="F544" s="144"/>
    </row>
    <row r="545" spans="2:6" ht="15.6">
      <c r="B545" s="138" t="s">
        <v>1383</v>
      </c>
      <c r="C545" s="139">
        <v>3.09</v>
      </c>
      <c r="D545" s="139">
        <f t="shared" si="3"/>
        <v>3.0899999999999997E-2</v>
      </c>
      <c r="E545" s="141">
        <v>1.2077001877908167E-4</v>
      </c>
      <c r="F545" s="144"/>
    </row>
    <row r="546" spans="2:6" ht="15.6">
      <c r="B546" s="138" t="s">
        <v>1386</v>
      </c>
      <c r="C546" s="139">
        <v>3.04</v>
      </c>
      <c r="D546" s="139">
        <f t="shared" si="3"/>
        <v>3.04E-2</v>
      </c>
      <c r="E546" s="141">
        <v>1.1884466610267985E-4</v>
      </c>
      <c r="F546" s="144"/>
    </row>
    <row r="547" spans="2:6" ht="15.6">
      <c r="B547" s="138" t="s">
        <v>1389</v>
      </c>
      <c r="C547" s="139">
        <v>3.03</v>
      </c>
      <c r="D547" s="139">
        <f t="shared" si="3"/>
        <v>3.0299999999999997E-2</v>
      </c>
      <c r="E547" s="141">
        <v>1.1845948390121208E-4</v>
      </c>
      <c r="F547" s="144"/>
    </row>
    <row r="548" spans="2:6" ht="15.6">
      <c r="B548" s="138" t="s">
        <v>1392</v>
      </c>
      <c r="C548" s="139">
        <v>2.98</v>
      </c>
      <c r="D548" s="139">
        <f t="shared" si="3"/>
        <v>2.98E-2</v>
      </c>
      <c r="E548" s="141">
        <v>1.1653301416614248E-4</v>
      </c>
      <c r="F548" s="144"/>
    </row>
    <row r="549" spans="2:6" ht="15.6">
      <c r="B549" s="138" t="s">
        <v>1395</v>
      </c>
      <c r="C549" s="139">
        <v>3.01</v>
      </c>
      <c r="D549" s="139">
        <f t="shared" si="3"/>
        <v>3.0099999999999998E-2</v>
      </c>
      <c r="E549" s="141">
        <v>1.1768900777431313E-4</v>
      </c>
      <c r="F549" s="144"/>
    </row>
    <row r="550" spans="2:6" ht="15.6">
      <c r="B550" s="138" t="s">
        <v>1398</v>
      </c>
      <c r="C550" s="139">
        <v>3.09</v>
      </c>
      <c r="D550" s="139">
        <f t="shared" si="3"/>
        <v>3.0899999999999997E-2</v>
      </c>
      <c r="E550" s="141">
        <v>1.2077001877908167E-4</v>
      </c>
      <c r="F550" s="144"/>
    </row>
    <row r="551" spans="2:6" ht="15.6">
      <c r="B551" s="138" t="s">
        <v>1401</v>
      </c>
      <c r="C551" s="139">
        <v>3.07</v>
      </c>
      <c r="D551" s="139">
        <f t="shared" si="3"/>
        <v>3.0699999999999998E-2</v>
      </c>
      <c r="E551" s="141">
        <v>1.1999998934575373E-4</v>
      </c>
      <c r="F551" s="144"/>
    </row>
    <row r="552" spans="2:6" ht="15.6">
      <c r="B552" s="138" t="s">
        <v>1403</v>
      </c>
      <c r="C552" s="139">
        <v>3.02</v>
      </c>
      <c r="D552" s="139">
        <f t="shared" si="3"/>
        <v>3.0200000000000001E-2</v>
      </c>
      <c r="E552" s="141">
        <v>1.1807426446064362E-4</v>
      </c>
      <c r="F552" s="144"/>
    </row>
    <row r="553" spans="2:6" ht="15.6">
      <c r="B553" s="138" t="s">
        <v>1405</v>
      </c>
      <c r="C553" s="139">
        <v>3.13</v>
      </c>
      <c r="D553" s="139">
        <f t="shared" si="3"/>
        <v>3.1300000000000001E-2</v>
      </c>
      <c r="E553" s="141">
        <v>1.2230963135562156E-4</v>
      </c>
      <c r="F553" s="144"/>
    </row>
    <row r="554" spans="2:6" ht="15.6">
      <c r="B554" s="138" t="s">
        <v>1408</v>
      </c>
      <c r="C554" s="139">
        <v>3.07</v>
      </c>
      <c r="D554" s="139">
        <f t="shared" si="3"/>
        <v>3.0699999999999998E-2</v>
      </c>
      <c r="E554" s="141">
        <v>1.1999998934575373E-4</v>
      </c>
      <c r="F554" s="144"/>
    </row>
    <row r="555" spans="2:6" ht="15.6">
      <c r="B555" s="138" t="s">
        <v>1411</v>
      </c>
      <c r="C555" s="139">
        <v>3.04</v>
      </c>
      <c r="D555" s="139">
        <f t="shared" si="3"/>
        <v>3.04E-2</v>
      </c>
      <c r="E555" s="141">
        <v>1.1884466610267985E-4</v>
      </c>
      <c r="F555" s="144"/>
    </row>
    <row r="556" spans="2:6" ht="15.6">
      <c r="B556" s="138" t="s">
        <v>1414</v>
      </c>
      <c r="C556" s="139">
        <v>2.92</v>
      </c>
      <c r="D556" s="139">
        <f t="shared" si="3"/>
        <v>2.92E-2</v>
      </c>
      <c r="E556" s="141">
        <v>1.1422002032990264E-4</v>
      </c>
      <c r="F556" s="144"/>
    </row>
    <row r="557" spans="2:6" ht="15.6">
      <c r="B557" s="138">
        <v>44899</v>
      </c>
      <c r="C557" s="139">
        <v>2.94</v>
      </c>
      <c r="D557" s="139">
        <f t="shared" si="3"/>
        <v>2.9399999999999999E-2</v>
      </c>
      <c r="E557" s="141">
        <v>1.1499116747160087E-4</v>
      </c>
      <c r="F557" s="144"/>
    </row>
    <row r="558" spans="2:6" ht="15.6">
      <c r="B558" s="138">
        <v>44869</v>
      </c>
      <c r="C558" s="139">
        <v>2.96</v>
      </c>
      <c r="D558" s="139">
        <f t="shared" si="3"/>
        <v>2.9600000000000001E-2</v>
      </c>
      <c r="E558" s="141">
        <v>1.1576216539777029E-4</v>
      </c>
      <c r="F558" s="144"/>
    </row>
    <row r="559" spans="2:6" ht="15.6">
      <c r="B559" s="138">
        <v>44777</v>
      </c>
      <c r="C559" s="139">
        <v>2.89</v>
      </c>
      <c r="D559" s="139">
        <f t="shared" si="3"/>
        <v>2.8900000000000002E-2</v>
      </c>
      <c r="E559" s="141">
        <v>1.1306301971147903E-4</v>
      </c>
      <c r="F559" s="144"/>
    </row>
    <row r="560" spans="2:6" ht="15.6">
      <c r="B560" s="138">
        <v>44746</v>
      </c>
      <c r="C560" s="139">
        <v>2.82</v>
      </c>
      <c r="D560" s="139">
        <f t="shared" si="3"/>
        <v>2.8199999999999999E-2</v>
      </c>
      <c r="E560" s="141">
        <v>1.1036204436010166E-4</v>
      </c>
      <c r="F560" s="144"/>
    </row>
    <row r="561" spans="2:6" ht="15.6">
      <c r="B561" s="138">
        <v>44716</v>
      </c>
      <c r="C561" s="139">
        <v>2.75</v>
      </c>
      <c r="D561" s="139">
        <f t="shared" si="3"/>
        <v>2.75E-2</v>
      </c>
      <c r="E561" s="141">
        <v>1.0765923685651657E-4</v>
      </c>
      <c r="F561" s="144"/>
    </row>
    <row r="562" spans="2:6" ht="15.6">
      <c r="B562" s="138">
        <v>44685</v>
      </c>
      <c r="C562" s="139">
        <v>2.68</v>
      </c>
      <c r="D562" s="139">
        <f t="shared" si="3"/>
        <v>2.6800000000000001E-2</v>
      </c>
      <c r="E562" s="141">
        <v>1.0495459470871715E-4</v>
      </c>
      <c r="F562" s="144"/>
    </row>
    <row r="563" spans="2:6" ht="15.6">
      <c r="B563" s="138">
        <v>44655</v>
      </c>
      <c r="C563" s="139">
        <v>2.59</v>
      </c>
      <c r="D563" s="139">
        <f t="shared" si="3"/>
        <v>2.5899999999999999E-2</v>
      </c>
      <c r="E563" s="141">
        <v>1.0147449783759477E-4</v>
      </c>
      <c r="F563" s="144"/>
    </row>
    <row r="564" spans="2:6" ht="15.6">
      <c r="B564" s="138">
        <v>44565</v>
      </c>
      <c r="C564" s="139">
        <v>2.54</v>
      </c>
      <c r="D564" s="139">
        <f t="shared" si="3"/>
        <v>2.5399999999999999E-2</v>
      </c>
      <c r="E564" s="141">
        <v>9.9539796484915399E-5</v>
      </c>
      <c r="F564" s="144"/>
    </row>
    <row r="565" spans="2:6" ht="15.6">
      <c r="B565" s="138" t="s">
        <v>1429</v>
      </c>
      <c r="C565" s="139">
        <v>2.5299999999999998</v>
      </c>
      <c r="D565" s="139">
        <f t="shared" si="3"/>
        <v>2.53E-2</v>
      </c>
      <c r="E565" s="141">
        <v>9.9152743458841286E-5</v>
      </c>
      <c r="F565" s="144"/>
    </row>
    <row r="566" spans="2:6" ht="15.6">
      <c r="B566" s="138" t="s">
        <v>1432</v>
      </c>
      <c r="C566" s="139">
        <v>2.57</v>
      </c>
      <c r="D566" s="139">
        <f t="shared" si="3"/>
        <v>2.5699999999999997E-2</v>
      </c>
      <c r="E566" s="141">
        <v>1.0070073002266255E-4</v>
      </c>
      <c r="F566" s="144"/>
    </row>
    <row r="567" spans="2:6" ht="15.6">
      <c r="B567" s="138" t="s">
        <v>1435</v>
      </c>
      <c r="C567" s="139">
        <v>2.62</v>
      </c>
      <c r="D567" s="139">
        <f t="shared" si="3"/>
        <v>2.6200000000000001E-2</v>
      </c>
      <c r="E567" s="141">
        <v>1.0263486789030551E-4</v>
      </c>
      <c r="F567" s="144"/>
    </row>
    <row r="568" spans="2:6" ht="15.6">
      <c r="B568" s="138" t="s">
        <v>1438</v>
      </c>
      <c r="C568" s="139">
        <v>2.66</v>
      </c>
      <c r="D568" s="139">
        <f t="shared" si="3"/>
        <v>2.6600000000000002E-2</v>
      </c>
      <c r="E568" s="141">
        <v>1.0418150248425739E-4</v>
      </c>
      <c r="F568" s="144"/>
    </row>
    <row r="569" spans="2:6" ht="15.6">
      <c r="B569" s="138" t="s">
        <v>1441</v>
      </c>
      <c r="C569" s="139">
        <v>2.69</v>
      </c>
      <c r="D569" s="139">
        <f t="shared" si="3"/>
        <v>2.69E-2</v>
      </c>
      <c r="E569" s="141">
        <v>1.0534108457815883E-4</v>
      </c>
      <c r="F569" s="144"/>
    </row>
    <row r="570" spans="2:6" ht="15.6">
      <c r="B570" s="138" t="s">
        <v>1444</v>
      </c>
      <c r="C570" s="139">
        <v>2.59</v>
      </c>
      <c r="D570" s="139">
        <f t="shared" si="3"/>
        <v>2.5899999999999999E-2</v>
      </c>
      <c r="E570" s="141">
        <v>1.0147449783759477E-4</v>
      </c>
      <c r="F570" s="144"/>
    </row>
    <row r="571" spans="2:6" ht="15.6">
      <c r="B571" s="138" t="s">
        <v>1447</v>
      </c>
      <c r="C571" s="139">
        <v>2.59</v>
      </c>
      <c r="D571" s="139">
        <f t="shared" si="3"/>
        <v>2.5899999999999999E-2</v>
      </c>
      <c r="E571" s="141">
        <v>1.0147449783759477E-4</v>
      </c>
      <c r="F571" s="144"/>
    </row>
    <row r="572" spans="2:6" ht="15.6">
      <c r="B572" s="138" t="s">
        <v>1450</v>
      </c>
      <c r="C572" s="139">
        <v>2.66</v>
      </c>
      <c r="D572" s="139">
        <f t="shared" si="3"/>
        <v>2.6600000000000002E-2</v>
      </c>
      <c r="E572" s="141">
        <v>1.0418150248425739E-4</v>
      </c>
      <c r="F572" s="144"/>
    </row>
    <row r="573" spans="2:6" ht="15.6">
      <c r="B573" s="138" t="s">
        <v>1453</v>
      </c>
      <c r="C573" s="139">
        <v>2.61</v>
      </c>
      <c r="D573" s="139">
        <f t="shared" si="3"/>
        <v>2.6099999999999998E-2</v>
      </c>
      <c r="E573" s="141">
        <v>1.0224811541892365E-4</v>
      </c>
      <c r="F573" s="144"/>
    </row>
    <row r="574" spans="2:6" ht="15.6">
      <c r="B574" s="138" t="s">
        <v>1456</v>
      </c>
      <c r="C574" s="139">
        <v>2.4700000000000002</v>
      </c>
      <c r="D574" s="139">
        <f t="shared" si="3"/>
        <v>2.4700000000000003E-2</v>
      </c>
      <c r="E574" s="141">
        <v>9.6829635398920644E-5</v>
      </c>
      <c r="F574" s="144"/>
    </row>
    <row r="575" spans="2:6" ht="15.6">
      <c r="B575" s="138" t="s">
        <v>1459</v>
      </c>
      <c r="C575" s="139">
        <v>2.5499999999999998</v>
      </c>
      <c r="D575" s="139">
        <f t="shared" si="3"/>
        <v>2.5499999999999998E-2</v>
      </c>
      <c r="E575" s="141">
        <v>9.9926811915951319E-5</v>
      </c>
      <c r="F575" s="144"/>
    </row>
    <row r="576" spans="2:6" ht="15.6">
      <c r="B576" s="138" t="s">
        <v>1462</v>
      </c>
      <c r="C576" s="139">
        <v>2.5099999999999998</v>
      </c>
      <c r="D576" s="139">
        <f t="shared" si="3"/>
        <v>2.5099999999999997E-2</v>
      </c>
      <c r="E576" s="141">
        <v>9.8378524592712679E-5</v>
      </c>
      <c r="F576" s="144"/>
    </row>
    <row r="577" spans="2:6" ht="15.6">
      <c r="B577" s="138" t="s">
        <v>1465</v>
      </c>
      <c r="C577" s="139">
        <v>2.52</v>
      </c>
      <c r="D577" s="139">
        <f t="shared" si="3"/>
        <v>2.52E-2</v>
      </c>
      <c r="E577" s="141">
        <v>9.8765652830401507E-5</v>
      </c>
      <c r="F577" s="144"/>
    </row>
    <row r="578" spans="2:6" ht="15.6">
      <c r="B578" s="138" t="s">
        <v>1467</v>
      </c>
      <c r="C578" s="139">
        <v>2.5099999999999998</v>
      </c>
      <c r="D578" s="139">
        <f t="shared" si="3"/>
        <v>2.5099999999999997E-2</v>
      </c>
      <c r="E578" s="141">
        <v>9.8378524592712679E-5</v>
      </c>
      <c r="F578" s="144"/>
    </row>
    <row r="579" spans="2:6" ht="15.6">
      <c r="B579" s="138">
        <v>44868</v>
      </c>
      <c r="C579" s="139">
        <v>2.39</v>
      </c>
      <c r="D579" s="139">
        <f t="shared" si="3"/>
        <v>2.3900000000000001E-2</v>
      </c>
      <c r="E579" s="141">
        <v>9.3730049524065606E-5</v>
      </c>
      <c r="F579" s="144"/>
    </row>
    <row r="580" spans="2:6" ht="15.6">
      <c r="B580" s="138">
        <v>44837</v>
      </c>
      <c r="C580" s="139">
        <v>2.4</v>
      </c>
      <c r="D580" s="139">
        <f t="shared" si="3"/>
        <v>2.4E-2</v>
      </c>
      <c r="E580" s="141">
        <v>9.4117629648504675E-5</v>
      </c>
      <c r="F580" s="144"/>
    </row>
    <row r="581" spans="2:6" ht="15.6">
      <c r="B581" s="138">
        <v>44807</v>
      </c>
      <c r="C581" s="139">
        <v>2.33</v>
      </c>
      <c r="D581" s="139">
        <f t="shared" si="3"/>
        <v>2.3300000000000001E-2</v>
      </c>
      <c r="E581" s="141">
        <v>9.1403776715903717E-5</v>
      </c>
      <c r="F581" s="144"/>
    </row>
    <row r="582" spans="2:6" ht="15.6">
      <c r="B582" s="138">
        <v>44776</v>
      </c>
      <c r="C582" s="139">
        <v>2.27</v>
      </c>
      <c r="D582" s="139">
        <f t="shared" si="3"/>
        <v>2.2700000000000001E-2</v>
      </c>
      <c r="E582" s="141">
        <v>8.9076144940358759E-5</v>
      </c>
      <c r="F582" s="144"/>
    </row>
    <row r="583" spans="2:6" ht="15.6">
      <c r="B583" s="138">
        <v>44745</v>
      </c>
      <c r="C583" s="139">
        <v>2.2200000000000002</v>
      </c>
      <c r="D583" s="139">
        <f t="shared" si="3"/>
        <v>2.2200000000000001E-2</v>
      </c>
      <c r="E583" s="141">
        <v>8.7135412546013313E-5</v>
      </c>
      <c r="F583" s="144"/>
    </row>
    <row r="584" spans="2:6" ht="15.6">
      <c r="B584" s="138">
        <v>44654</v>
      </c>
      <c r="C584" s="139">
        <v>2.1800000000000002</v>
      </c>
      <c r="D584" s="139">
        <f t="shared" si="3"/>
        <v>2.18E-2</v>
      </c>
      <c r="E584" s="141">
        <v>8.5582145730844772E-5</v>
      </c>
      <c r="F584" s="144"/>
    </row>
    <row r="585" spans="2:6" ht="15.6">
      <c r="B585" s="138">
        <v>44623</v>
      </c>
      <c r="C585" s="139">
        <v>2.2799999999999998</v>
      </c>
      <c r="D585" s="139">
        <f t="shared" si="3"/>
        <v>2.2799999999999997E-2</v>
      </c>
      <c r="E585" s="141">
        <v>8.9464178009812656E-5</v>
      </c>
      <c r="F585" s="144"/>
    </row>
    <row r="586" spans="2:6" ht="15.6">
      <c r="B586" s="138">
        <v>44595</v>
      </c>
      <c r="C586" s="139">
        <v>2.2799999999999998</v>
      </c>
      <c r="D586" s="139">
        <f t="shared" si="3"/>
        <v>2.2799999999999997E-2</v>
      </c>
      <c r="E586" s="141">
        <v>8.9464178009812656E-5</v>
      </c>
      <c r="F586" s="144"/>
    </row>
    <row r="587" spans="2:6" ht="15.6">
      <c r="B587" s="138">
        <v>44564</v>
      </c>
      <c r="C587" s="139">
        <v>2.15</v>
      </c>
      <c r="D587" s="139">
        <f t="shared" si="3"/>
        <v>2.1499999999999998E-2</v>
      </c>
      <c r="E587" s="141">
        <v>8.4416798117770142E-5</v>
      </c>
      <c r="F587" s="144"/>
    </row>
    <row r="588" spans="2:6" ht="15.6">
      <c r="B588" s="138" t="s">
        <v>1484</v>
      </c>
      <c r="C588" s="139">
        <v>2.21</v>
      </c>
      <c r="D588" s="139">
        <f t="shared" si="3"/>
        <v>2.2099999999999998E-2</v>
      </c>
      <c r="E588" s="141">
        <v>8.6747152605815003E-5</v>
      </c>
      <c r="F588" s="144"/>
    </row>
    <row r="589" spans="2:6" ht="15.6">
      <c r="B589" s="138" t="s">
        <v>1487</v>
      </c>
      <c r="C589" s="139">
        <v>2.34</v>
      </c>
      <c r="D589" s="139">
        <f t="shared" si="3"/>
        <v>2.3399999999999997E-2</v>
      </c>
      <c r="E589" s="141">
        <v>9.1791583180178549E-5</v>
      </c>
      <c r="F589" s="144"/>
    </row>
    <row r="590" spans="2:6" ht="15.6">
      <c r="B590" s="138" t="s">
        <v>1490</v>
      </c>
      <c r="C590" s="139">
        <v>2.33</v>
      </c>
      <c r="D590" s="139">
        <f t="shared" si="3"/>
        <v>2.3300000000000001E-2</v>
      </c>
      <c r="E590" s="141">
        <v>9.1403776715903717E-5</v>
      </c>
      <c r="F590" s="144"/>
    </row>
    <row r="591" spans="2:6" ht="15.6">
      <c r="B591" s="138" t="s">
        <v>1493</v>
      </c>
      <c r="C591" s="139">
        <v>2.33</v>
      </c>
      <c r="D591" s="139">
        <f t="shared" si="3"/>
        <v>2.3300000000000001E-2</v>
      </c>
      <c r="E591" s="141">
        <v>9.1403776715903717E-5</v>
      </c>
      <c r="F591" s="144"/>
    </row>
    <row r="592" spans="2:6" ht="15.6">
      <c r="B592" s="138" t="s">
        <v>1496</v>
      </c>
      <c r="C592" s="139">
        <v>2.2799999999999998</v>
      </c>
      <c r="D592" s="139">
        <f t="shared" si="3"/>
        <v>2.2799999999999997E-2</v>
      </c>
      <c r="E592" s="141">
        <v>8.9464178009812656E-5</v>
      </c>
      <c r="F592" s="144"/>
    </row>
    <row r="593" spans="2:6" ht="15.6">
      <c r="B593" s="138" t="s">
        <v>1499</v>
      </c>
      <c r="C593" s="139">
        <v>2.2799999999999998</v>
      </c>
      <c r="D593" s="139">
        <f t="shared" si="3"/>
        <v>2.2799999999999997E-2</v>
      </c>
      <c r="E593" s="141">
        <v>8.9464178009812656E-5</v>
      </c>
      <c r="F593" s="144"/>
    </row>
    <row r="594" spans="2:6" ht="15.6">
      <c r="B594" s="138" t="s">
        <v>1501</v>
      </c>
      <c r="C594" s="139">
        <v>2.34</v>
      </c>
      <c r="D594" s="139">
        <f t="shared" si="3"/>
        <v>2.3399999999999997E-2</v>
      </c>
      <c r="E594" s="141">
        <v>9.1791583180178549E-5</v>
      </c>
      <c r="F594" s="144"/>
    </row>
    <row r="595" spans="2:6" ht="15.6">
      <c r="B595" s="138" t="s">
        <v>1504</v>
      </c>
      <c r="C595" s="139">
        <v>2.37</v>
      </c>
      <c r="D595" s="139">
        <f t="shared" si="3"/>
        <v>2.3700000000000002E-2</v>
      </c>
      <c r="E595" s="141">
        <v>9.2954776152787133E-5</v>
      </c>
      <c r="F595" s="144"/>
    </row>
    <row r="596" spans="2:6" ht="15.6">
      <c r="B596" s="138" t="s">
        <v>1506</v>
      </c>
      <c r="C596" s="139">
        <v>2.39</v>
      </c>
      <c r="D596" s="139">
        <f t="shared" si="3"/>
        <v>2.3900000000000001E-2</v>
      </c>
      <c r="E596" s="141">
        <v>9.3730049524065606E-5</v>
      </c>
      <c r="F596" s="144"/>
    </row>
    <row r="597" spans="2:6" ht="15.6">
      <c r="B597" s="138" t="s">
        <v>1509</v>
      </c>
      <c r="C597" s="139">
        <v>2.3199999999999998</v>
      </c>
      <c r="D597" s="139">
        <f t="shared" si="3"/>
        <v>2.3199999999999998E-2</v>
      </c>
      <c r="E597" s="141">
        <v>9.1015932502269692E-5</v>
      </c>
      <c r="F597" s="144"/>
    </row>
    <row r="598" spans="2:6" ht="15.6">
      <c r="B598" s="138">
        <v>44867</v>
      </c>
      <c r="C598" s="139">
        <v>2.27</v>
      </c>
      <c r="D598" s="139">
        <f t="shared" si="3"/>
        <v>2.2700000000000001E-2</v>
      </c>
      <c r="E598" s="141">
        <v>8.9076144940358759E-5</v>
      </c>
      <c r="F598" s="144"/>
    </row>
    <row r="599" spans="2:6" ht="15.6">
      <c r="B599" s="138">
        <v>44836</v>
      </c>
      <c r="C599" s="139">
        <v>2.34</v>
      </c>
      <c r="D599" s="139">
        <f t="shared" si="3"/>
        <v>2.3399999999999997E-2</v>
      </c>
      <c r="E599" s="141">
        <v>9.1791583180178549E-5</v>
      </c>
      <c r="F599" s="144"/>
    </row>
    <row r="600" spans="2:6" ht="15.6">
      <c r="B600" s="138">
        <v>44806</v>
      </c>
      <c r="C600" s="139">
        <v>2.27</v>
      </c>
      <c r="D600" s="139">
        <f t="shared" si="3"/>
        <v>2.2700000000000001E-2</v>
      </c>
      <c r="E600" s="141">
        <v>8.9076144940358759E-5</v>
      </c>
      <c r="F600" s="144"/>
    </row>
    <row r="601" spans="2:6" ht="15.6">
      <c r="B601" s="138">
        <v>44775</v>
      </c>
      <c r="C601" s="139">
        <v>2.27</v>
      </c>
      <c r="D601" s="139">
        <f t="shared" si="3"/>
        <v>2.2700000000000001E-2</v>
      </c>
      <c r="E601" s="141">
        <v>8.9076144940358759E-5</v>
      </c>
      <c r="F601" s="144"/>
    </row>
    <row r="602" spans="2:6" ht="15.6">
      <c r="B602" s="138">
        <v>44744</v>
      </c>
      <c r="C602" s="139">
        <v>2.23</v>
      </c>
      <c r="D602" s="139">
        <f t="shared" si="3"/>
        <v>2.23E-2</v>
      </c>
      <c r="E602" s="141">
        <v>8.7523634655584104E-5</v>
      </c>
      <c r="F602" s="144"/>
    </row>
    <row r="603" spans="2:6" ht="15.6">
      <c r="B603" s="138">
        <v>44653</v>
      </c>
      <c r="C603" s="139">
        <v>2.25</v>
      </c>
      <c r="D603" s="139">
        <f t="shared" si="3"/>
        <v>2.2499999999999999E-2</v>
      </c>
      <c r="E603" s="141">
        <v>8.8299965414151416E-5</v>
      </c>
      <c r="F603" s="144"/>
    </row>
    <row r="604" spans="2:6" ht="15.6">
      <c r="B604" s="138">
        <v>44622</v>
      </c>
      <c r="C604" s="139">
        <v>2.16</v>
      </c>
      <c r="D604" s="139">
        <f t="shared" si="3"/>
        <v>2.1600000000000001E-2</v>
      </c>
      <c r="E604" s="141">
        <v>8.4805285194278213E-5</v>
      </c>
      <c r="F604" s="144"/>
    </row>
    <row r="605" spans="2:6" ht="15.6">
      <c r="B605" s="138">
        <v>44594</v>
      </c>
      <c r="C605" s="139">
        <v>2.12</v>
      </c>
      <c r="D605" s="139">
        <f t="shared" si="3"/>
        <v>2.12E-2</v>
      </c>
      <c r="E605" s="141">
        <v>8.3251109566973014E-5</v>
      </c>
      <c r="F605" s="144"/>
    </row>
    <row r="606" spans="2:6" ht="15.6">
      <c r="B606" s="138">
        <v>44563</v>
      </c>
      <c r="C606" s="139">
        <v>2.14</v>
      </c>
      <c r="D606" s="139">
        <f t="shared" si="3"/>
        <v>2.1400000000000002E-2</v>
      </c>
      <c r="E606" s="141">
        <v>8.4028273159342248E-5</v>
      </c>
      <c r="F606" s="144"/>
    </row>
    <row r="607" spans="2:6" ht="15.6">
      <c r="B607" s="138" t="s">
        <v>1526</v>
      </c>
      <c r="C607" s="139">
        <v>2.12</v>
      </c>
      <c r="D607" s="139">
        <f t="shared" si="3"/>
        <v>2.12E-2</v>
      </c>
      <c r="E607" s="141">
        <v>8.3251109566973014E-5</v>
      </c>
      <c r="F607" s="144"/>
    </row>
    <row r="608" spans="2:6" ht="15.6">
      <c r="B608" s="138" t="s">
        <v>1529</v>
      </c>
      <c r="C608" s="139">
        <v>2.09</v>
      </c>
      <c r="D608" s="139">
        <f t="shared" si="3"/>
        <v>2.0899999999999998E-2</v>
      </c>
      <c r="E608" s="141">
        <v>8.2085079878391198E-5</v>
      </c>
      <c r="F608" s="144"/>
    </row>
    <row r="609" spans="2:6" ht="15.6">
      <c r="B609" s="138" t="s">
        <v>1532</v>
      </c>
      <c r="C609" s="139">
        <v>2.11</v>
      </c>
      <c r="D609" s="139">
        <f t="shared" si="3"/>
        <v>2.1099999999999997E-2</v>
      </c>
      <c r="E609" s="141">
        <v>8.2862470918154685E-5</v>
      </c>
      <c r="F609" s="144"/>
    </row>
    <row r="610" spans="2:6" ht="15.6">
      <c r="B610" s="138" t="s">
        <v>1535</v>
      </c>
      <c r="C610" s="139">
        <v>2.1800000000000002</v>
      </c>
      <c r="D610" s="139">
        <f t="shared" si="3"/>
        <v>2.18E-2</v>
      </c>
      <c r="E610" s="141">
        <v>8.5582145730844772E-5</v>
      </c>
      <c r="F610" s="144"/>
    </row>
    <row r="611" spans="2:6" ht="15.6">
      <c r="B611" s="138" t="s">
        <v>1538</v>
      </c>
      <c r="C611" s="139">
        <v>2.13</v>
      </c>
      <c r="D611" s="139">
        <f t="shared" si="3"/>
        <v>2.1299999999999999E-2</v>
      </c>
      <c r="E611" s="141">
        <v>8.3639710311667059E-5</v>
      </c>
      <c r="F611" s="144"/>
    </row>
    <row r="612" spans="2:6" ht="15.6">
      <c r="B612" s="138" t="s">
        <v>1541</v>
      </c>
      <c r="C612" s="139">
        <v>2.11</v>
      </c>
      <c r="D612" s="139">
        <f t="shared" si="3"/>
        <v>2.1099999999999997E-2</v>
      </c>
      <c r="E612" s="141">
        <v>8.2862470918154685E-5</v>
      </c>
      <c r="F612" s="144"/>
    </row>
    <row r="613" spans="2:6" ht="15.6">
      <c r="B613" s="138" t="s">
        <v>1543</v>
      </c>
      <c r="C613" s="139">
        <v>2.08</v>
      </c>
      <c r="D613" s="139">
        <f t="shared" si="3"/>
        <v>2.0799999999999999E-2</v>
      </c>
      <c r="E613" s="141">
        <v>8.1696327472791097E-5</v>
      </c>
      <c r="F613" s="144"/>
    </row>
    <row r="614" spans="2:6" ht="15.6">
      <c r="B614" s="138" t="s">
        <v>1546</v>
      </c>
      <c r="C614" s="139">
        <v>2.15</v>
      </c>
      <c r="D614" s="139">
        <f t="shared" si="3"/>
        <v>2.1499999999999998E-2</v>
      </c>
      <c r="E614" s="141">
        <v>8.4416798117770142E-5</v>
      </c>
      <c r="F614" s="144"/>
    </row>
    <row r="615" spans="2:6" ht="15.6">
      <c r="B615" s="138" t="s">
        <v>1549</v>
      </c>
      <c r="C615" s="139">
        <v>2.16</v>
      </c>
      <c r="D615" s="139">
        <f t="shared" si="3"/>
        <v>2.1600000000000001E-2</v>
      </c>
      <c r="E615" s="141">
        <v>8.4805285194278213E-5</v>
      </c>
      <c r="F615" s="144"/>
    </row>
    <row r="616" spans="2:6" ht="15.6">
      <c r="B616" s="138" t="s">
        <v>1552</v>
      </c>
      <c r="C616" s="139">
        <v>2.19</v>
      </c>
      <c r="D616" s="139">
        <f t="shared" si="3"/>
        <v>2.1899999999999999E-2</v>
      </c>
      <c r="E616" s="141">
        <v>8.5970519205780249E-5</v>
      </c>
      <c r="F616" s="144"/>
    </row>
    <row r="617" spans="2:6" ht="15.6">
      <c r="B617" s="138" t="s">
        <v>1554</v>
      </c>
      <c r="C617" s="139">
        <v>2.13</v>
      </c>
      <c r="D617" s="139">
        <f t="shared" si="3"/>
        <v>2.1299999999999999E-2</v>
      </c>
      <c r="E617" s="141">
        <v>8.3639710311667059E-5</v>
      </c>
      <c r="F617" s="144"/>
    </row>
    <row r="618" spans="2:6" ht="15.6">
      <c r="B618" s="138" t="s">
        <v>1557</v>
      </c>
      <c r="C618" s="139">
        <v>2.0499999999999998</v>
      </c>
      <c r="D618" s="139">
        <f t="shared" si="3"/>
        <v>2.0499999999999997E-2</v>
      </c>
      <c r="E618" s="141">
        <v>8.0529842622523162E-5</v>
      </c>
      <c r="F618" s="144"/>
    </row>
    <row r="619" spans="2:6" ht="15.6">
      <c r="B619" s="138">
        <v>44896</v>
      </c>
      <c r="C619" s="139">
        <v>2.09</v>
      </c>
      <c r="D619" s="139">
        <f t="shared" si="3"/>
        <v>2.0899999999999998E-2</v>
      </c>
      <c r="E619" s="141">
        <v>8.2085079878391198E-5</v>
      </c>
      <c r="F619" s="144"/>
    </row>
    <row r="620" spans="2:6" ht="15.6">
      <c r="B620" s="138">
        <v>44866</v>
      </c>
      <c r="C620" s="139">
        <v>2.08</v>
      </c>
      <c r="D620" s="139">
        <f t="shared" si="3"/>
        <v>2.0799999999999999E-2</v>
      </c>
      <c r="E620" s="141">
        <v>8.1696327472791097E-5</v>
      </c>
      <c r="F620" s="144"/>
    </row>
    <row r="621" spans="2:6" ht="15.6">
      <c r="B621" s="138">
        <v>44835</v>
      </c>
      <c r="C621" s="139">
        <v>2.11</v>
      </c>
      <c r="D621" s="139">
        <f t="shared" si="3"/>
        <v>2.1099999999999997E-2</v>
      </c>
      <c r="E621" s="141">
        <v>8.2862470918154685E-5</v>
      </c>
      <c r="F621" s="144"/>
    </row>
    <row r="622" spans="2:6" ht="15.6">
      <c r="B622" s="138">
        <v>44743</v>
      </c>
      <c r="C622" s="139">
        <v>2.11</v>
      </c>
      <c r="D622" s="139">
        <f t="shared" si="3"/>
        <v>2.1099999999999997E-2</v>
      </c>
      <c r="E622" s="141">
        <v>8.2862470918154685E-5</v>
      </c>
      <c r="F622" s="144"/>
    </row>
    <row r="623" spans="2:6" ht="15.6">
      <c r="B623" s="138">
        <v>44713</v>
      </c>
      <c r="C623" s="139">
        <v>2.08</v>
      </c>
      <c r="D623" s="139">
        <f t="shared" si="3"/>
        <v>2.0799999999999999E-2</v>
      </c>
      <c r="E623" s="141">
        <v>8.1696327472791097E-5</v>
      </c>
      <c r="F623" s="144"/>
    </row>
    <row r="624" spans="2:6" ht="15.6">
      <c r="B624" s="138">
        <v>44682</v>
      </c>
      <c r="C624" s="139">
        <v>2.08</v>
      </c>
      <c r="D624" s="139">
        <f t="shared" si="3"/>
        <v>2.0799999999999999E-2</v>
      </c>
      <c r="E624" s="141">
        <v>8.1696327472791097E-5</v>
      </c>
      <c r="F624" s="144"/>
    </row>
    <row r="625" spans="2:6" ht="15.6">
      <c r="B625" s="138">
        <v>44652</v>
      </c>
      <c r="C625" s="139">
        <v>2.06</v>
      </c>
      <c r="D625" s="139">
        <f t="shared" si="3"/>
        <v>2.06E-2</v>
      </c>
      <c r="E625" s="141">
        <v>8.0918708852184551E-5</v>
      </c>
      <c r="F625" s="144"/>
    </row>
    <row r="626" spans="2:6" ht="15.6">
      <c r="B626" s="138">
        <v>44621</v>
      </c>
      <c r="C626" s="139">
        <v>2</v>
      </c>
      <c r="D626" s="139">
        <f t="shared" si="3"/>
        <v>0.02</v>
      </c>
      <c r="E626" s="141">
        <v>7.8584941984649603E-5</v>
      </c>
      <c r="F626" s="144"/>
    </row>
    <row r="627" spans="2:6" ht="15.6">
      <c r="B627" s="138" t="s">
        <v>1571</v>
      </c>
      <c r="C627" s="139">
        <v>1.89</v>
      </c>
      <c r="D627" s="139">
        <f t="shared" si="3"/>
        <v>1.89E-2</v>
      </c>
      <c r="E627" s="141">
        <v>7.4302815865623373E-5</v>
      </c>
      <c r="F627" s="144"/>
    </row>
    <row r="628" spans="2:6" ht="15.6">
      <c r="B628" s="138" t="s">
        <v>1574</v>
      </c>
      <c r="C628" s="139">
        <v>1.91</v>
      </c>
      <c r="D628" s="139">
        <f t="shared" si="3"/>
        <v>1.9099999999999999E-2</v>
      </c>
      <c r="E628" s="141">
        <v>7.5081726636616608E-5</v>
      </c>
      <c r="F628" s="144"/>
    </row>
    <row r="629" spans="2:6" ht="15.6">
      <c r="B629" s="138" t="s">
        <v>1577</v>
      </c>
      <c r="C629" s="139">
        <v>1.94</v>
      </c>
      <c r="D629" s="139">
        <f t="shared" si="3"/>
        <v>1.9400000000000001E-2</v>
      </c>
      <c r="E629" s="141">
        <v>7.62498073600959E-5</v>
      </c>
      <c r="F629" s="144"/>
    </row>
    <row r="630" spans="2:6" ht="15.6">
      <c r="B630" s="138" t="s">
        <v>1580</v>
      </c>
      <c r="C630" s="139">
        <v>1.88</v>
      </c>
      <c r="D630" s="139">
        <f t="shared" si="3"/>
        <v>1.8799999999999997E-2</v>
      </c>
      <c r="E630" s="141">
        <v>7.3913303370920502E-5</v>
      </c>
      <c r="F630" s="144"/>
    </row>
    <row r="631" spans="2:6" ht="15.6">
      <c r="B631" s="138" t="s">
        <v>1583</v>
      </c>
      <c r="C631" s="139">
        <v>1.87</v>
      </c>
      <c r="D631" s="139">
        <f t="shared" si="3"/>
        <v>1.8700000000000001E-2</v>
      </c>
      <c r="E631" s="141">
        <v>7.352375279379153E-5</v>
      </c>
      <c r="F631" s="144"/>
    </row>
    <row r="632" spans="2:6" ht="15.6">
      <c r="B632" s="138" t="s">
        <v>1586</v>
      </c>
      <c r="C632" s="139">
        <v>1.89</v>
      </c>
      <c r="D632" s="139">
        <f t="shared" si="3"/>
        <v>1.89E-2</v>
      </c>
      <c r="E632" s="141">
        <v>7.4302815865623373E-5</v>
      </c>
      <c r="F632" s="144"/>
    </row>
    <row r="633" spans="2:6" ht="15.6">
      <c r="B633" s="138" t="s">
        <v>1589</v>
      </c>
      <c r="C633" s="139">
        <v>1.84</v>
      </c>
      <c r="D633" s="139">
        <f t="shared" si="3"/>
        <v>1.84E-2</v>
      </c>
      <c r="E633" s="141">
        <v>7.2354872491686706E-5</v>
      </c>
      <c r="F633" s="144"/>
    </row>
    <row r="634" spans="2:6" ht="15.6">
      <c r="B634" s="138" t="s">
        <v>1592</v>
      </c>
      <c r="C634" s="139">
        <v>1.86</v>
      </c>
      <c r="D634" s="139">
        <f t="shared" si="3"/>
        <v>1.8600000000000002E-2</v>
      </c>
      <c r="E634" s="141">
        <v>7.3134164126464896E-5</v>
      </c>
      <c r="F634" s="144"/>
    </row>
    <row r="635" spans="2:6" ht="15.6">
      <c r="B635" s="138" t="s">
        <v>1595</v>
      </c>
      <c r="C635" s="139">
        <v>1.83</v>
      </c>
      <c r="D635" s="139">
        <f t="shared" si="3"/>
        <v>1.83E-2</v>
      </c>
      <c r="E635" s="141">
        <v>7.1965169509358162E-5</v>
      </c>
      <c r="F635" s="144"/>
    </row>
    <row r="636" spans="2:6" ht="15.6">
      <c r="B636" s="138" t="s">
        <v>1597</v>
      </c>
      <c r="C636" s="139">
        <v>1.8</v>
      </c>
      <c r="D636" s="139">
        <f t="shared" si="3"/>
        <v>1.8000000000000002E-2</v>
      </c>
      <c r="E636" s="141">
        <v>7.0795831812686671E-5</v>
      </c>
      <c r="F636" s="144"/>
    </row>
    <row r="637" spans="2:6" ht="15.6">
      <c r="B637" s="138" t="s">
        <v>1600</v>
      </c>
      <c r="C637" s="139">
        <v>1.85</v>
      </c>
      <c r="D637" s="139">
        <f t="shared" si="3"/>
        <v>1.8500000000000003E-2</v>
      </c>
      <c r="E637" s="141">
        <v>7.2744537361613126E-5</v>
      </c>
      <c r="F637" s="144"/>
    </row>
    <row r="638" spans="2:6" ht="15.6">
      <c r="B638" s="138" t="s">
        <v>1603</v>
      </c>
      <c r="C638" s="139">
        <v>1.85</v>
      </c>
      <c r="D638" s="139">
        <f t="shared" si="3"/>
        <v>1.8500000000000003E-2</v>
      </c>
      <c r="E638" s="141">
        <v>7.2744537361613126E-5</v>
      </c>
      <c r="F638" s="144"/>
    </row>
    <row r="639" spans="2:6" ht="15.6">
      <c r="B639" s="138" t="s">
        <v>1606</v>
      </c>
      <c r="C639" s="139">
        <v>1.8</v>
      </c>
      <c r="D639" s="139">
        <f t="shared" si="3"/>
        <v>1.8000000000000002E-2</v>
      </c>
      <c r="E639" s="141">
        <v>7.0795831812686671E-5</v>
      </c>
      <c r="F639" s="144"/>
    </row>
    <row r="640" spans="2:6" ht="15.6">
      <c r="B640" s="138" t="s">
        <v>1609</v>
      </c>
      <c r="C640" s="139">
        <v>1.8</v>
      </c>
      <c r="D640" s="139">
        <f t="shared" si="3"/>
        <v>1.8000000000000002E-2</v>
      </c>
      <c r="E640" s="141">
        <v>7.0795831812686671E-5</v>
      </c>
      <c r="F640" s="144"/>
    </row>
    <row r="641" spans="2:6" ht="15.6">
      <c r="B641" s="138">
        <v>44481</v>
      </c>
      <c r="C641" s="139">
        <v>1.86</v>
      </c>
      <c r="D641" s="139">
        <f t="shared" si="3"/>
        <v>1.8600000000000002E-2</v>
      </c>
      <c r="E641" s="141">
        <v>7.3134164126464896E-5</v>
      </c>
      <c r="F641" s="144"/>
    </row>
    <row r="642" spans="2:6" ht="15.6">
      <c r="B642" s="138">
        <v>44451</v>
      </c>
      <c r="C642" s="139">
        <v>1.85</v>
      </c>
      <c r="D642" s="139">
        <f t="shared" si="3"/>
        <v>1.8500000000000003E-2</v>
      </c>
      <c r="E642" s="141">
        <v>7.2744537361613126E-5</v>
      </c>
      <c r="F642" s="144"/>
    </row>
    <row r="643" spans="2:6" ht="15.6">
      <c r="B643" s="138">
        <v>44420</v>
      </c>
      <c r="C643" s="139">
        <v>1.87</v>
      </c>
      <c r="D643" s="139">
        <f t="shared" si="3"/>
        <v>1.8700000000000001E-2</v>
      </c>
      <c r="E643" s="141">
        <v>7.352375279379153E-5</v>
      </c>
      <c r="F643" s="144"/>
    </row>
    <row r="644" spans="2:6" ht="15.6">
      <c r="B644" s="138">
        <v>44389</v>
      </c>
      <c r="C644" s="139">
        <v>1.81</v>
      </c>
      <c r="D644" s="139">
        <f t="shared" si="3"/>
        <v>1.8100000000000002E-2</v>
      </c>
      <c r="E644" s="141">
        <v>7.1185649177296639E-5</v>
      </c>
      <c r="F644" s="144"/>
    </row>
    <row r="645" spans="2:6" ht="15.6">
      <c r="B645" s="138">
        <v>44359</v>
      </c>
      <c r="C645" s="139">
        <v>1.76</v>
      </c>
      <c r="D645" s="139">
        <f t="shared" si="3"/>
        <v>1.7600000000000001E-2</v>
      </c>
      <c r="E645" s="141">
        <v>6.9236180855414275E-5</v>
      </c>
      <c r="F645" s="144"/>
    </row>
    <row r="646" spans="2:6" ht="15.6">
      <c r="B646" s="138">
        <v>44267</v>
      </c>
      <c r="C646" s="139">
        <v>1.69</v>
      </c>
      <c r="D646" s="139">
        <f t="shared" si="3"/>
        <v>1.6899999999999998E-2</v>
      </c>
      <c r="E646" s="141">
        <v>6.6505321757670544E-5</v>
      </c>
      <c r="F646" s="144"/>
    </row>
    <row r="647" spans="2:6" ht="15.6">
      <c r="B647" s="138">
        <v>44239</v>
      </c>
      <c r="C647" s="139">
        <v>1.77</v>
      </c>
      <c r="D647" s="139">
        <f t="shared" si="3"/>
        <v>1.77E-2</v>
      </c>
      <c r="E647" s="141">
        <v>6.9626150834611877E-5</v>
      </c>
      <c r="F647" s="144"/>
    </row>
    <row r="648" spans="2:6" ht="15.6">
      <c r="B648" s="138">
        <v>44208</v>
      </c>
      <c r="C648" s="139">
        <v>1.77</v>
      </c>
      <c r="D648" s="139">
        <f t="shared" si="3"/>
        <v>1.77E-2</v>
      </c>
      <c r="E648" s="141">
        <v>6.9626150834611877E-5</v>
      </c>
      <c r="F648" s="144"/>
    </row>
    <row r="649" spans="2:6" ht="15.6">
      <c r="B649" s="138" t="s">
        <v>1627</v>
      </c>
      <c r="C649" s="139">
        <v>1.78</v>
      </c>
      <c r="D649" s="139">
        <f t="shared" si="3"/>
        <v>1.78E-2</v>
      </c>
      <c r="E649" s="141">
        <v>7.0016082648782785E-5</v>
      </c>
      <c r="F649" s="144"/>
    </row>
    <row r="650" spans="2:6" ht="15.6">
      <c r="B650" s="138" t="s">
        <v>1630</v>
      </c>
      <c r="C650" s="139">
        <v>1.87</v>
      </c>
      <c r="D650" s="139">
        <f t="shared" si="3"/>
        <v>1.8700000000000001E-2</v>
      </c>
      <c r="E650" s="141">
        <v>7.352375279379153E-5</v>
      </c>
      <c r="F650" s="144"/>
    </row>
    <row r="651" spans="2:6" ht="15.6">
      <c r="B651" s="138" t="s">
        <v>1633</v>
      </c>
      <c r="C651" s="139">
        <v>1.82</v>
      </c>
      <c r="D651" s="139">
        <f t="shared" si="3"/>
        <v>1.8200000000000001E-2</v>
      </c>
      <c r="E651" s="141">
        <v>7.1575428407077979E-5</v>
      </c>
      <c r="F651" s="144"/>
    </row>
    <row r="652" spans="2:6" ht="15.6">
      <c r="B652" s="138" t="s">
        <v>1636</v>
      </c>
      <c r="C652" s="139">
        <v>1.96</v>
      </c>
      <c r="D652" s="139">
        <f t="shared" si="3"/>
        <v>1.9599999999999999E-2</v>
      </c>
      <c r="E652" s="141">
        <v>7.7028337640561162E-5</v>
      </c>
      <c r="F652" s="144"/>
    </row>
    <row r="653" spans="2:6" ht="15.6">
      <c r="B653" s="138" t="s">
        <v>1639</v>
      </c>
      <c r="C653" s="139">
        <v>2.0099999999999998</v>
      </c>
      <c r="D653" s="139">
        <f t="shared" si="3"/>
        <v>2.0099999999999996E-2</v>
      </c>
      <c r="E653" s="141">
        <v>7.8973998069109541E-5</v>
      </c>
      <c r="F653" s="144"/>
    </row>
    <row r="654" spans="2:6" ht="15.6">
      <c r="B654" s="138" t="s">
        <v>1641</v>
      </c>
      <c r="C654" s="139">
        <v>1.96</v>
      </c>
      <c r="D654" s="139">
        <f t="shared" si="3"/>
        <v>1.9599999999999999E-2</v>
      </c>
      <c r="E654" s="141">
        <v>7.7028337640561162E-5</v>
      </c>
      <c r="F654" s="144"/>
    </row>
    <row r="655" spans="2:6" ht="15.6">
      <c r="B655" s="138" t="s">
        <v>1642</v>
      </c>
      <c r="C655" s="139">
        <v>1.89</v>
      </c>
      <c r="D655" s="139">
        <f t="shared" si="3"/>
        <v>1.89E-2</v>
      </c>
      <c r="E655" s="141">
        <v>7.4302815865623373E-5</v>
      </c>
      <c r="F655" s="144"/>
    </row>
    <row r="656" spans="2:6" ht="15.6">
      <c r="B656" s="138" t="s">
        <v>1643</v>
      </c>
      <c r="C656" s="139">
        <v>1.95</v>
      </c>
      <c r="D656" s="139">
        <f t="shared" si="3"/>
        <v>1.95E-2</v>
      </c>
      <c r="E656" s="141">
        <v>7.6639091515451341E-5</v>
      </c>
      <c r="F656" s="144"/>
    </row>
    <row r="657" spans="2:6" ht="15.6">
      <c r="B657" s="138" t="s">
        <v>1645</v>
      </c>
      <c r="C657" s="139">
        <v>1.98</v>
      </c>
      <c r="D657" s="139">
        <f t="shared" si="3"/>
        <v>1.9799999999999998E-2</v>
      </c>
      <c r="E657" s="141">
        <v>7.7806715828909745E-5</v>
      </c>
      <c r="F657" s="144"/>
    </row>
    <row r="658" spans="2:6" ht="15.6">
      <c r="B658" s="138" t="s">
        <v>1648</v>
      </c>
      <c r="C658" s="139">
        <v>2</v>
      </c>
      <c r="D658" s="139">
        <f t="shared" si="3"/>
        <v>0.02</v>
      </c>
      <c r="E658" s="141">
        <v>7.8584941984649603E-5</v>
      </c>
      <c r="F658" s="144"/>
    </row>
    <row r="659" spans="2:6" ht="15.6">
      <c r="B659" s="138" t="s">
        <v>1651</v>
      </c>
      <c r="C659" s="139">
        <v>1.98</v>
      </c>
      <c r="D659" s="139">
        <f t="shared" si="3"/>
        <v>1.9799999999999998E-2</v>
      </c>
      <c r="E659" s="141">
        <v>7.7806715828909745E-5</v>
      </c>
      <c r="F659" s="144"/>
    </row>
    <row r="660" spans="2:6" ht="15.6">
      <c r="B660" s="138">
        <v>44541</v>
      </c>
      <c r="C660" s="139">
        <v>1.92</v>
      </c>
      <c r="D660" s="139">
        <f t="shared" si="3"/>
        <v>1.9199999999999998E-2</v>
      </c>
      <c r="E660" s="141">
        <v>7.5471124928006006E-5</v>
      </c>
      <c r="F660" s="144"/>
    </row>
    <row r="661" spans="2:6" ht="15.6">
      <c r="B661" s="138"/>
      <c r="C661" s="139"/>
      <c r="D661" s="139"/>
      <c r="E661" s="141">
        <v>0</v>
      </c>
      <c r="F661" s="137"/>
    </row>
    <row r="662" spans="2:6" ht="15.6">
      <c r="B662" s="138">
        <v>44480</v>
      </c>
      <c r="C662" s="139">
        <v>1.89</v>
      </c>
      <c r="D662" s="139">
        <f t="shared" ref="D662:D683" si="4">C662/100</f>
        <v>1.89E-2</v>
      </c>
      <c r="E662" s="141">
        <v>7.4302815865623373E-5</v>
      </c>
      <c r="F662" s="144"/>
    </row>
    <row r="663" spans="2:6" ht="15.6">
      <c r="B663" s="138">
        <v>44450</v>
      </c>
      <c r="C663" s="139">
        <v>1.8</v>
      </c>
      <c r="D663" s="139">
        <f t="shared" si="4"/>
        <v>1.8000000000000002E-2</v>
      </c>
      <c r="E663" s="141">
        <v>7.0795831812686671E-5</v>
      </c>
      <c r="F663" s="144"/>
    </row>
    <row r="664" spans="2:6" ht="15.6">
      <c r="B664" s="138">
        <v>44419</v>
      </c>
      <c r="C664" s="139">
        <v>1.86</v>
      </c>
      <c r="D664" s="139">
        <f t="shared" si="4"/>
        <v>1.8600000000000002E-2</v>
      </c>
      <c r="E664" s="141">
        <v>7.3134164126464896E-5</v>
      </c>
      <c r="F664" s="144"/>
    </row>
    <row r="665" spans="2:6" ht="15.6">
      <c r="B665" s="138">
        <v>44327</v>
      </c>
      <c r="C665" s="139">
        <v>1.83</v>
      </c>
      <c r="D665" s="139">
        <f t="shared" si="4"/>
        <v>1.83E-2</v>
      </c>
      <c r="E665" s="141">
        <v>7.1965169509358162E-5</v>
      </c>
      <c r="F665" s="144"/>
    </row>
    <row r="666" spans="2:6" ht="15.6">
      <c r="B666" s="138">
        <v>44297</v>
      </c>
      <c r="C666" s="139">
        <v>1.92</v>
      </c>
      <c r="D666" s="139">
        <f t="shared" si="4"/>
        <v>1.9199999999999998E-2</v>
      </c>
      <c r="E666" s="141">
        <v>7.5471124928006006E-5</v>
      </c>
      <c r="F666" s="144"/>
    </row>
    <row r="667" spans="2:6" ht="15.6">
      <c r="B667" s="138">
        <v>44266</v>
      </c>
      <c r="C667" s="139">
        <v>1.96</v>
      </c>
      <c r="D667" s="139">
        <f t="shared" si="4"/>
        <v>1.9599999999999999E-2</v>
      </c>
      <c r="E667" s="141">
        <v>7.7028337640561162E-5</v>
      </c>
      <c r="F667" s="144"/>
    </row>
    <row r="668" spans="2:6" ht="15.6">
      <c r="B668" s="138">
        <v>44238</v>
      </c>
      <c r="C668" s="139">
        <v>1.93</v>
      </c>
      <c r="D668" s="139">
        <f t="shared" si="4"/>
        <v>1.9299999999999998E-2</v>
      </c>
      <c r="E668" s="141">
        <v>7.5860485166723279E-5</v>
      </c>
      <c r="F668" s="144"/>
    </row>
    <row r="669" spans="2:6" ht="15.6">
      <c r="B669" s="138">
        <v>44207</v>
      </c>
      <c r="C669" s="139">
        <v>1.96</v>
      </c>
      <c r="D669" s="139">
        <f t="shared" si="4"/>
        <v>1.9599999999999999E-2</v>
      </c>
      <c r="E669" s="141">
        <v>7.7028337640561162E-5</v>
      </c>
      <c r="F669" s="144"/>
    </row>
    <row r="670" spans="2:6" ht="15.6">
      <c r="B670" s="138" t="s">
        <v>1671</v>
      </c>
      <c r="C670" s="139">
        <v>1.91</v>
      </c>
      <c r="D670" s="139">
        <f t="shared" si="4"/>
        <v>1.9099999999999999E-2</v>
      </c>
      <c r="E670" s="141">
        <v>7.5081726636616608E-5</v>
      </c>
      <c r="F670" s="144"/>
    </row>
    <row r="671" spans="2:6" ht="15.6">
      <c r="B671" s="138" t="s">
        <v>1674</v>
      </c>
      <c r="C671" s="139">
        <v>1.92</v>
      </c>
      <c r="D671" s="139">
        <f t="shared" si="4"/>
        <v>1.9199999999999998E-2</v>
      </c>
      <c r="E671" s="141">
        <v>7.5471124928006006E-5</v>
      </c>
      <c r="F671" s="144"/>
    </row>
    <row r="672" spans="2:6" ht="15.6">
      <c r="B672" s="138" t="s">
        <v>1677</v>
      </c>
      <c r="C672" s="139">
        <v>1.89</v>
      </c>
      <c r="D672" s="139">
        <f t="shared" si="4"/>
        <v>1.89E-2</v>
      </c>
      <c r="E672" s="141">
        <v>7.4302815865623373E-5</v>
      </c>
      <c r="F672" s="144"/>
    </row>
    <row r="673" spans="2:6" ht="15.6">
      <c r="B673" s="138" t="s">
        <v>1680</v>
      </c>
      <c r="C673" s="139">
        <v>1.99</v>
      </c>
      <c r="D673" s="139">
        <f t="shared" si="4"/>
        <v>1.9900000000000001E-2</v>
      </c>
      <c r="E673" s="141">
        <v>7.8195847907025495E-5</v>
      </c>
      <c r="F673" s="144"/>
    </row>
    <row r="674" spans="2:6" ht="15.6">
      <c r="B674" s="138" t="s">
        <v>1682</v>
      </c>
      <c r="C674" s="139">
        <v>2.0299999999999998</v>
      </c>
      <c r="D674" s="139">
        <f t="shared" si="4"/>
        <v>2.0299999999999999E-2</v>
      </c>
      <c r="E674" s="141">
        <v>7.9751996287846794E-5</v>
      </c>
      <c r="F674" s="144"/>
    </row>
    <row r="675" spans="2:6" ht="15.6">
      <c r="B675" s="138" t="s">
        <v>1685</v>
      </c>
      <c r="C675" s="139">
        <v>2.02</v>
      </c>
      <c r="D675" s="139">
        <f t="shared" si="4"/>
        <v>2.0199999999999999E-2</v>
      </c>
      <c r="E675" s="141">
        <v>7.9363016167510736E-5</v>
      </c>
      <c r="F675" s="144"/>
    </row>
    <row r="676" spans="2:6" ht="15.6">
      <c r="B676" s="138" t="s">
        <v>1688</v>
      </c>
      <c r="C676" s="139">
        <v>2.06</v>
      </c>
      <c r="D676" s="139">
        <f t="shared" si="4"/>
        <v>2.06E-2</v>
      </c>
      <c r="E676" s="141">
        <v>8.0918708852184551E-5</v>
      </c>
      <c r="F676" s="144"/>
    </row>
    <row r="677" spans="2:6" ht="15.6">
      <c r="B677" s="138" t="s">
        <v>1691</v>
      </c>
      <c r="C677" s="139">
        <v>2.06</v>
      </c>
      <c r="D677" s="139">
        <f t="shared" si="4"/>
        <v>2.06E-2</v>
      </c>
      <c r="E677" s="141">
        <v>8.0918708852184551E-5</v>
      </c>
      <c r="F677" s="144"/>
    </row>
    <row r="678" spans="2:6" ht="15.6">
      <c r="B678" s="138" t="s">
        <v>1693</v>
      </c>
      <c r="C678" s="139">
        <v>2.0299999999999998</v>
      </c>
      <c r="D678" s="139">
        <f t="shared" si="4"/>
        <v>2.0299999999999999E-2</v>
      </c>
      <c r="E678" s="141">
        <v>7.9751996287846794E-5</v>
      </c>
      <c r="F678" s="144"/>
    </row>
    <row r="679" spans="2:6" ht="15.6">
      <c r="B679" s="138" t="s">
        <v>1695</v>
      </c>
      <c r="C679" s="139">
        <v>1.95</v>
      </c>
      <c r="D679" s="139">
        <f t="shared" si="4"/>
        <v>1.95E-2</v>
      </c>
      <c r="E679" s="141">
        <v>7.6639091515451341E-5</v>
      </c>
      <c r="F679" s="144"/>
    </row>
    <row r="680" spans="2:6" ht="15.6">
      <c r="B680" s="138" t="s">
        <v>1698</v>
      </c>
      <c r="C680" s="139">
        <v>1.98</v>
      </c>
      <c r="D680" s="139">
        <f t="shared" si="4"/>
        <v>1.9799999999999998E-2</v>
      </c>
      <c r="E680" s="141">
        <v>7.7806715828909745E-5</v>
      </c>
      <c r="F680" s="144"/>
    </row>
    <row r="681" spans="2:6" ht="15.6">
      <c r="B681" s="138" t="s">
        <v>1701</v>
      </c>
      <c r="C681" s="139">
        <v>1.94</v>
      </c>
      <c r="D681" s="139">
        <f t="shared" si="4"/>
        <v>1.9400000000000001E-2</v>
      </c>
      <c r="E681" s="141">
        <v>7.62498073600959E-5</v>
      </c>
      <c r="F681" s="144"/>
    </row>
    <row r="682" spans="2:6" ht="15.6">
      <c r="B682" s="138" t="s">
        <v>1703</v>
      </c>
      <c r="C682" s="139">
        <v>1.97</v>
      </c>
      <c r="D682" s="139">
        <f t="shared" si="4"/>
        <v>1.9699999999999999E-2</v>
      </c>
      <c r="E682" s="141">
        <v>7.7417545742530791E-5</v>
      </c>
      <c r="F682" s="144"/>
    </row>
    <row r="683" spans="2:6" ht="15.6">
      <c r="B683" s="138">
        <v>44540</v>
      </c>
      <c r="C683" s="139">
        <v>2.02</v>
      </c>
      <c r="D683" s="139">
        <f t="shared" si="4"/>
        <v>2.0199999999999999E-2</v>
      </c>
      <c r="E683" s="141">
        <v>7.9363016167510736E-5</v>
      </c>
      <c r="F683" s="144"/>
    </row>
    <row r="684" spans="2:6" ht="15.6">
      <c r="B684" s="138"/>
      <c r="C684" s="139"/>
      <c r="D684" s="139"/>
      <c r="E684" s="141">
        <v>0</v>
      </c>
      <c r="F684" s="137"/>
    </row>
    <row r="685" spans="2:6" ht="15.6">
      <c r="B685" s="138">
        <v>44418</v>
      </c>
      <c r="C685" s="139">
        <v>2.08</v>
      </c>
      <c r="D685" s="139">
        <f t="shared" ref="D685:D912" si="5">C685/100</f>
        <v>2.0799999999999999E-2</v>
      </c>
      <c r="E685" s="141">
        <v>8.1696327472791097E-5</v>
      </c>
      <c r="F685" s="144"/>
    </row>
    <row r="686" spans="2:6" ht="15.6">
      <c r="B686" s="138">
        <v>44387</v>
      </c>
      <c r="C686" s="139">
        <v>2.0499999999999998</v>
      </c>
      <c r="D686" s="139">
        <f t="shared" si="5"/>
        <v>2.0499999999999997E-2</v>
      </c>
      <c r="E686" s="141">
        <v>8.0529842622523162E-5</v>
      </c>
      <c r="F686" s="144"/>
    </row>
    <row r="687" spans="2:6" ht="15.6">
      <c r="B687" s="138">
        <v>44357</v>
      </c>
      <c r="C687" s="139">
        <v>1.99</v>
      </c>
      <c r="D687" s="139">
        <f t="shared" si="5"/>
        <v>1.9900000000000001E-2</v>
      </c>
      <c r="E687" s="141">
        <v>7.8195847907025495E-5</v>
      </c>
      <c r="F687" s="144"/>
    </row>
    <row r="688" spans="2:6" ht="15.6">
      <c r="B688" s="138">
        <v>44326</v>
      </c>
      <c r="C688" s="139">
        <v>2.0099999999999998</v>
      </c>
      <c r="D688" s="139">
        <f t="shared" si="5"/>
        <v>2.0099999999999996E-2</v>
      </c>
      <c r="E688" s="141">
        <v>7.8973998069109541E-5</v>
      </c>
      <c r="F688" s="144"/>
    </row>
    <row r="689" spans="2:6" ht="15.6">
      <c r="B689" s="138">
        <v>44296</v>
      </c>
      <c r="C689" s="139">
        <v>1.96</v>
      </c>
      <c r="D689" s="139">
        <f t="shared" si="5"/>
        <v>1.9599999999999999E-2</v>
      </c>
      <c r="E689" s="141">
        <v>7.7028337640561162E-5</v>
      </c>
      <c r="F689" s="144"/>
    </row>
    <row r="690" spans="2:6" ht="15.6">
      <c r="B690" s="138">
        <v>44206</v>
      </c>
      <c r="C690" s="139">
        <v>1.96</v>
      </c>
      <c r="D690" s="139">
        <f t="shared" si="5"/>
        <v>1.9599999999999999E-2</v>
      </c>
      <c r="E690" s="141">
        <v>7.7028337640561162E-5</v>
      </c>
      <c r="F690" s="144"/>
    </row>
    <row r="691" spans="2:6" ht="15.6">
      <c r="B691" s="138" t="s">
        <v>1721</v>
      </c>
      <c r="C691" s="139">
        <v>1.99</v>
      </c>
      <c r="D691" s="139">
        <f t="shared" si="5"/>
        <v>1.9900000000000001E-2</v>
      </c>
      <c r="E691" s="141">
        <v>7.8195847907025495E-5</v>
      </c>
      <c r="F691" s="144"/>
    </row>
    <row r="692" spans="2:6" ht="15.6">
      <c r="B692" s="138" t="s">
        <v>1724</v>
      </c>
      <c r="C692" s="139">
        <v>2</v>
      </c>
      <c r="D692" s="139">
        <f t="shared" si="5"/>
        <v>0.02</v>
      </c>
      <c r="E692" s="141">
        <v>7.8584941984649603E-5</v>
      </c>
      <c r="F692" s="144"/>
    </row>
    <row r="693" spans="2:6" ht="15.6">
      <c r="B693" s="138" t="s">
        <v>1727</v>
      </c>
      <c r="C693" s="139">
        <v>1.99</v>
      </c>
      <c r="D693" s="139">
        <f t="shared" si="5"/>
        <v>1.9900000000000001E-2</v>
      </c>
      <c r="E693" s="141">
        <v>7.8195847907025495E-5</v>
      </c>
      <c r="F693" s="144"/>
    </row>
    <row r="694" spans="2:6" ht="15.6">
      <c r="B694" s="138" t="s">
        <v>1730</v>
      </c>
      <c r="C694" s="139">
        <v>1.91</v>
      </c>
      <c r="D694" s="139">
        <f t="shared" si="5"/>
        <v>1.9099999999999999E-2</v>
      </c>
      <c r="E694" s="141">
        <v>7.5081726636616608E-5</v>
      </c>
      <c r="F694" s="144"/>
    </row>
    <row r="695" spans="2:6" ht="15.6">
      <c r="B695" s="138" t="s">
        <v>1732</v>
      </c>
      <c r="C695" s="139">
        <v>1.91</v>
      </c>
      <c r="D695" s="139">
        <f t="shared" si="5"/>
        <v>1.9099999999999999E-2</v>
      </c>
      <c r="E695" s="141">
        <v>7.5081726636616608E-5</v>
      </c>
      <c r="F695" s="144"/>
    </row>
    <row r="696" spans="2:6" ht="15.6">
      <c r="B696" s="138" t="s">
        <v>1735</v>
      </c>
      <c r="C696" s="139">
        <v>1.84</v>
      </c>
      <c r="D696" s="139">
        <f t="shared" si="5"/>
        <v>1.84E-2</v>
      </c>
      <c r="E696" s="141">
        <v>7.2354872491686706E-5</v>
      </c>
      <c r="F696" s="144"/>
    </row>
    <row r="697" spans="2:6" ht="15.6">
      <c r="B697" s="138" t="s">
        <v>1738</v>
      </c>
      <c r="C697" s="139">
        <v>1.75</v>
      </c>
      <c r="D697" s="139">
        <f t="shared" si="5"/>
        <v>1.7500000000000002E-2</v>
      </c>
      <c r="E697" s="141">
        <v>6.8846172704084552E-5</v>
      </c>
      <c r="F697" s="144"/>
    </row>
    <row r="698" spans="2:6" ht="15.6">
      <c r="B698" s="138" t="s">
        <v>1740</v>
      </c>
      <c r="C698" s="139">
        <v>1.77</v>
      </c>
      <c r="D698" s="139">
        <f t="shared" si="5"/>
        <v>1.77E-2</v>
      </c>
      <c r="E698" s="141">
        <v>6.9626150834611877E-5</v>
      </c>
      <c r="F698" s="144"/>
    </row>
    <row r="699" spans="2:6" ht="15.6">
      <c r="B699" s="138" t="s">
        <v>1743</v>
      </c>
      <c r="C699" s="139">
        <v>1.76</v>
      </c>
      <c r="D699" s="139">
        <f t="shared" si="5"/>
        <v>1.7600000000000001E-2</v>
      </c>
      <c r="E699" s="141">
        <v>6.9236180855414275E-5</v>
      </c>
      <c r="F699" s="144"/>
    </row>
    <row r="700" spans="2:6" ht="15.6">
      <c r="B700" s="138" t="s">
        <v>1746</v>
      </c>
      <c r="C700" s="139">
        <v>1.82</v>
      </c>
      <c r="D700" s="139">
        <f t="shared" si="5"/>
        <v>1.8200000000000001E-2</v>
      </c>
      <c r="E700" s="141">
        <v>7.1575428407077979E-5</v>
      </c>
      <c r="F700" s="144"/>
    </row>
    <row r="701" spans="2:6" ht="15.6">
      <c r="B701" s="138" t="s">
        <v>1749</v>
      </c>
      <c r="C701" s="139">
        <v>1.79</v>
      </c>
      <c r="D701" s="139">
        <f t="shared" si="5"/>
        <v>1.7899999999999999E-2</v>
      </c>
      <c r="E701" s="141">
        <v>7.0405976305698559E-5</v>
      </c>
      <c r="F701" s="144"/>
    </row>
    <row r="702" spans="2:6" ht="15.6">
      <c r="B702" s="138" t="s">
        <v>1750</v>
      </c>
      <c r="C702" s="139">
        <v>1.77</v>
      </c>
      <c r="D702" s="139">
        <f t="shared" si="5"/>
        <v>1.77E-2</v>
      </c>
      <c r="E702" s="141">
        <v>6.9626150834611877E-5</v>
      </c>
      <c r="F702" s="144"/>
    </row>
    <row r="703" spans="2:6" ht="15.6">
      <c r="B703" s="138" t="s">
        <v>1753</v>
      </c>
      <c r="C703" s="139">
        <v>1.75</v>
      </c>
      <c r="D703" s="139">
        <f t="shared" si="5"/>
        <v>1.7500000000000002E-2</v>
      </c>
      <c r="E703" s="141">
        <v>6.8846172704084552E-5</v>
      </c>
      <c r="F703" s="144"/>
    </row>
    <row r="704" spans="2:6" ht="15.6">
      <c r="B704" s="138" t="s">
        <v>1755</v>
      </c>
      <c r="C704" s="139">
        <v>1.8</v>
      </c>
      <c r="D704" s="139">
        <f t="shared" si="5"/>
        <v>1.8000000000000002E-2</v>
      </c>
      <c r="E704" s="141">
        <v>7.0795831812686671E-5</v>
      </c>
      <c r="F704" s="144"/>
    </row>
    <row r="705" spans="2:6" ht="15.6">
      <c r="B705" s="138">
        <v>44478</v>
      </c>
      <c r="C705" s="139">
        <v>1.83</v>
      </c>
      <c r="D705" s="139">
        <f t="shared" si="5"/>
        <v>1.83E-2</v>
      </c>
      <c r="E705" s="141">
        <v>7.1965169509358162E-5</v>
      </c>
      <c r="F705" s="144"/>
    </row>
    <row r="706" spans="2:6" ht="15.6">
      <c r="B706" s="138">
        <v>44448</v>
      </c>
      <c r="C706" s="139">
        <v>1.8</v>
      </c>
      <c r="D706" s="139">
        <f t="shared" si="5"/>
        <v>1.8000000000000002E-2</v>
      </c>
      <c r="E706" s="141">
        <v>7.0795831812686671E-5</v>
      </c>
      <c r="F706" s="144"/>
    </row>
    <row r="707" spans="2:6" ht="15.6">
      <c r="B707" s="138">
        <v>44417</v>
      </c>
      <c r="C707" s="139">
        <v>1.85</v>
      </c>
      <c r="D707" s="139">
        <f t="shared" si="5"/>
        <v>1.8500000000000003E-2</v>
      </c>
      <c r="E707" s="141">
        <v>7.2744537361613126E-5</v>
      </c>
      <c r="F707" s="144"/>
    </row>
    <row r="708" spans="2:6" ht="15.6">
      <c r="B708" s="138">
        <v>44386</v>
      </c>
      <c r="C708" s="139">
        <v>1.88</v>
      </c>
      <c r="D708" s="139">
        <f t="shared" si="5"/>
        <v>1.8799999999999997E-2</v>
      </c>
      <c r="E708" s="141">
        <v>7.3913303370920502E-5</v>
      </c>
      <c r="F708" s="144"/>
    </row>
    <row r="709" spans="2:6" ht="15.6">
      <c r="B709" s="138">
        <v>44264</v>
      </c>
      <c r="C709" s="139">
        <v>1.84</v>
      </c>
      <c r="D709" s="139">
        <f t="shared" si="5"/>
        <v>1.84E-2</v>
      </c>
      <c r="E709" s="141">
        <v>7.2354872491686706E-5</v>
      </c>
      <c r="F709" s="144"/>
    </row>
    <row r="710" spans="2:6" ht="15.6">
      <c r="B710" s="138">
        <v>44236</v>
      </c>
      <c r="C710" s="139">
        <v>1.8</v>
      </c>
      <c r="D710" s="139">
        <f t="shared" si="5"/>
        <v>1.8000000000000002E-2</v>
      </c>
      <c r="E710" s="141">
        <v>7.0795831812686671E-5</v>
      </c>
      <c r="F710" s="144"/>
    </row>
    <row r="711" spans="2:6" ht="15.6">
      <c r="B711" s="138">
        <v>44205</v>
      </c>
      <c r="C711" s="139">
        <v>1.81</v>
      </c>
      <c r="D711" s="139">
        <f t="shared" si="5"/>
        <v>1.8100000000000002E-2</v>
      </c>
      <c r="E711" s="141">
        <v>7.1185649177296639E-5</v>
      </c>
      <c r="F711" s="144"/>
    </row>
    <row r="712" spans="2:6" ht="15.6">
      <c r="B712" s="138" t="s">
        <v>1769</v>
      </c>
      <c r="C712" s="139">
        <v>1.82</v>
      </c>
      <c r="D712" s="139">
        <f t="shared" si="5"/>
        <v>1.8200000000000001E-2</v>
      </c>
      <c r="E712" s="141">
        <v>7.1575428407077979E-5</v>
      </c>
      <c r="F712" s="144"/>
    </row>
    <row r="713" spans="2:6" ht="15.6">
      <c r="B713" s="138" t="s">
        <v>1772</v>
      </c>
      <c r="C713" s="139">
        <v>1.79</v>
      </c>
      <c r="D713" s="139">
        <f t="shared" si="5"/>
        <v>1.7899999999999999E-2</v>
      </c>
      <c r="E713" s="141">
        <v>7.0405976305698559E-5</v>
      </c>
      <c r="F713" s="144"/>
    </row>
    <row r="714" spans="2:6" ht="15.6">
      <c r="B714" s="138" t="s">
        <v>1775</v>
      </c>
      <c r="C714" s="139">
        <v>1.81</v>
      </c>
      <c r="D714" s="139">
        <f t="shared" si="5"/>
        <v>1.8100000000000002E-2</v>
      </c>
      <c r="E714" s="141">
        <v>7.1185649177296639E-5</v>
      </c>
      <c r="F714" s="144"/>
    </row>
    <row r="715" spans="2:6" ht="15.6">
      <c r="B715" s="138" t="s">
        <v>1778</v>
      </c>
      <c r="C715" s="139">
        <v>1.84</v>
      </c>
      <c r="D715" s="139">
        <f t="shared" si="5"/>
        <v>1.84E-2</v>
      </c>
      <c r="E715" s="141">
        <v>7.2354872491686706E-5</v>
      </c>
      <c r="F715" s="144"/>
    </row>
    <row r="716" spans="2:6" ht="15.6">
      <c r="B716" s="138" t="s">
        <v>1781</v>
      </c>
      <c r="C716" s="139">
        <v>1.85</v>
      </c>
      <c r="D716" s="139">
        <f t="shared" si="5"/>
        <v>1.8500000000000003E-2</v>
      </c>
      <c r="E716" s="141">
        <v>7.2744537361613126E-5</v>
      </c>
      <c r="F716" s="144"/>
    </row>
    <row r="717" spans="2:6" ht="15.6">
      <c r="B717" s="138" t="s">
        <v>1783</v>
      </c>
      <c r="C717" s="139">
        <v>1.8</v>
      </c>
      <c r="D717" s="139">
        <f t="shared" si="5"/>
        <v>1.8000000000000002E-2</v>
      </c>
      <c r="E717" s="141">
        <v>7.0795831812686671E-5</v>
      </c>
      <c r="F717" s="144"/>
    </row>
    <row r="718" spans="2:6" ht="15.6">
      <c r="B718" s="138" t="s">
        <v>1786</v>
      </c>
      <c r="C718" s="139">
        <v>1.76</v>
      </c>
      <c r="D718" s="139">
        <f t="shared" si="5"/>
        <v>1.7600000000000001E-2</v>
      </c>
      <c r="E718" s="141">
        <v>6.9236180855414275E-5</v>
      </c>
      <c r="F718" s="144"/>
    </row>
    <row r="719" spans="2:6" ht="15.6">
      <c r="B719" s="138" t="s">
        <v>1789</v>
      </c>
      <c r="C719" s="139">
        <v>1.77</v>
      </c>
      <c r="D719" s="139">
        <f t="shared" si="5"/>
        <v>1.77E-2</v>
      </c>
      <c r="E719" s="141">
        <v>6.9626150834611877E-5</v>
      </c>
      <c r="F719" s="144"/>
    </row>
    <row r="720" spans="2:6" ht="15.6">
      <c r="B720" s="138" t="s">
        <v>1791</v>
      </c>
      <c r="C720" s="139">
        <v>1.77</v>
      </c>
      <c r="D720" s="139">
        <f t="shared" si="5"/>
        <v>1.77E-2</v>
      </c>
      <c r="E720" s="141">
        <v>6.9626150834611877E-5</v>
      </c>
      <c r="F720" s="144"/>
    </row>
    <row r="721" spans="2:6" ht="15.6">
      <c r="B721" s="138" t="s">
        <v>1794</v>
      </c>
      <c r="C721" s="139">
        <v>1.8</v>
      </c>
      <c r="D721" s="139">
        <f t="shared" si="5"/>
        <v>1.8000000000000002E-2</v>
      </c>
      <c r="E721" s="141">
        <v>7.0795831812686671E-5</v>
      </c>
      <c r="F721" s="144"/>
    </row>
    <row r="722" spans="2:6" ht="15.6">
      <c r="B722" s="138" t="s">
        <v>1796</v>
      </c>
      <c r="C722" s="139">
        <v>1.81</v>
      </c>
      <c r="D722" s="139">
        <f t="shared" si="5"/>
        <v>1.8100000000000002E-2</v>
      </c>
      <c r="E722" s="141">
        <v>7.1185649177296639E-5</v>
      </c>
      <c r="F722" s="144"/>
    </row>
    <row r="723" spans="2:6" ht="15.6">
      <c r="B723" s="138" t="s">
        <v>1799</v>
      </c>
      <c r="C723" s="139">
        <v>1.81</v>
      </c>
      <c r="D723" s="139">
        <f t="shared" si="5"/>
        <v>1.8100000000000002E-2</v>
      </c>
      <c r="E723" s="141">
        <v>7.1185649177296639E-5</v>
      </c>
      <c r="F723" s="144"/>
    </row>
    <row r="724" spans="2:6" ht="15.6">
      <c r="B724" s="138" t="s">
        <v>1801</v>
      </c>
      <c r="C724" s="139">
        <v>1.83</v>
      </c>
      <c r="D724" s="139">
        <f t="shared" si="5"/>
        <v>1.83E-2</v>
      </c>
      <c r="E724" s="141">
        <v>7.1965169509358162E-5</v>
      </c>
      <c r="F724" s="144"/>
    </row>
    <row r="725" spans="2:6" ht="15.6">
      <c r="B725" s="138">
        <v>44538</v>
      </c>
      <c r="C725" s="139">
        <v>1.91</v>
      </c>
      <c r="D725" s="139">
        <f t="shared" si="5"/>
        <v>1.9099999999999999E-2</v>
      </c>
      <c r="E725" s="141">
        <v>7.5081726636616608E-5</v>
      </c>
      <c r="F725" s="144"/>
    </row>
    <row r="726" spans="2:6" ht="15.6">
      <c r="B726" s="138">
        <v>44508</v>
      </c>
      <c r="C726" s="139">
        <v>1.89</v>
      </c>
      <c r="D726" s="139">
        <f t="shared" si="5"/>
        <v>1.89E-2</v>
      </c>
      <c r="E726" s="141">
        <v>7.4302815865623373E-5</v>
      </c>
      <c r="F726" s="144"/>
    </row>
    <row r="727" spans="2:6" ht="15.6">
      <c r="B727" s="138">
        <v>44477</v>
      </c>
      <c r="C727" s="139">
        <v>1.89</v>
      </c>
      <c r="D727" s="139">
        <f t="shared" si="5"/>
        <v>1.89E-2</v>
      </c>
      <c r="E727" s="141">
        <v>7.4302815865623373E-5</v>
      </c>
      <c r="F727" s="144"/>
    </row>
    <row r="728" spans="2:6" ht="15.6">
      <c r="B728" s="138">
        <v>44447</v>
      </c>
      <c r="C728" s="139">
        <v>1.86</v>
      </c>
      <c r="D728" s="139">
        <f t="shared" si="5"/>
        <v>1.8600000000000002E-2</v>
      </c>
      <c r="E728" s="141">
        <v>7.3134164126464896E-5</v>
      </c>
      <c r="F728" s="144"/>
    </row>
    <row r="729" spans="2:6" ht="15.6">
      <c r="B729" s="138">
        <v>44355</v>
      </c>
      <c r="C729" s="139">
        <v>1.84</v>
      </c>
      <c r="D729" s="139">
        <f t="shared" si="5"/>
        <v>1.84E-2</v>
      </c>
      <c r="E729" s="141">
        <v>7.2354872491686706E-5</v>
      </c>
      <c r="F729" s="144"/>
    </row>
    <row r="730" spans="2:6" ht="15.6">
      <c r="B730" s="138">
        <v>44324</v>
      </c>
      <c r="C730" s="139">
        <v>1.76</v>
      </c>
      <c r="D730" s="139">
        <f t="shared" si="5"/>
        <v>1.7600000000000001E-2</v>
      </c>
      <c r="E730" s="141">
        <v>6.9236180855414275E-5</v>
      </c>
      <c r="F730" s="144"/>
    </row>
    <row r="731" spans="2:6" ht="15.6">
      <c r="B731" s="138">
        <v>44294</v>
      </c>
      <c r="C731" s="139">
        <v>1.73</v>
      </c>
      <c r="D731" s="139">
        <f t="shared" si="5"/>
        <v>1.7299999999999999E-2</v>
      </c>
      <c r="E731" s="141">
        <v>6.8066041854386583E-5</v>
      </c>
      <c r="F731" s="144"/>
    </row>
    <row r="732" spans="2:6" ht="15.6">
      <c r="B732" s="138">
        <v>44263</v>
      </c>
      <c r="C732" s="139">
        <v>1.74</v>
      </c>
      <c r="D732" s="139">
        <f t="shared" si="5"/>
        <v>1.7399999999999999E-2</v>
      </c>
      <c r="E732" s="141">
        <v>6.8456126372851145E-5</v>
      </c>
      <c r="F732" s="144"/>
    </row>
    <row r="733" spans="2:6" ht="15.6">
      <c r="B733" s="138">
        <v>44235</v>
      </c>
      <c r="C733" s="139">
        <v>1.76</v>
      </c>
      <c r="D733" s="139">
        <f t="shared" si="5"/>
        <v>1.7600000000000001E-2</v>
      </c>
      <c r="E733" s="141">
        <v>6.9236180855414275E-5</v>
      </c>
      <c r="F733" s="144"/>
    </row>
    <row r="734" spans="2:6" ht="15.6">
      <c r="B734" s="138" t="s">
        <v>1819</v>
      </c>
      <c r="C734" s="139">
        <v>1.79</v>
      </c>
      <c r="D734" s="139">
        <f t="shared" si="5"/>
        <v>1.7899999999999999E-2</v>
      </c>
      <c r="E734" s="141">
        <v>7.0405976305698559E-5</v>
      </c>
      <c r="F734" s="144"/>
    </row>
    <row r="735" spans="2:6" ht="15.6">
      <c r="B735" s="138" t="s">
        <v>1821</v>
      </c>
      <c r="C735" s="139">
        <v>1.82</v>
      </c>
      <c r="D735" s="139">
        <f t="shared" si="5"/>
        <v>1.8200000000000001E-2</v>
      </c>
      <c r="E735" s="141">
        <v>7.1575428407077979E-5</v>
      </c>
      <c r="F735" s="144"/>
    </row>
    <row r="736" spans="2:6" ht="15.6">
      <c r="B736" s="138" t="s">
        <v>1823</v>
      </c>
      <c r="C736" s="139">
        <v>1.81</v>
      </c>
      <c r="D736" s="139">
        <f t="shared" si="5"/>
        <v>1.8100000000000002E-2</v>
      </c>
      <c r="E736" s="141">
        <v>7.1185649177296639E-5</v>
      </c>
      <c r="F736" s="144"/>
    </row>
    <row r="737" spans="2:6" ht="15.6">
      <c r="B737" s="138" t="s">
        <v>1826</v>
      </c>
      <c r="C737" s="139">
        <v>1.8</v>
      </c>
      <c r="D737" s="139">
        <f t="shared" si="5"/>
        <v>1.8000000000000002E-2</v>
      </c>
      <c r="E737" s="141">
        <v>7.0795831812686671E-5</v>
      </c>
      <c r="F737" s="144"/>
    </row>
    <row r="738" spans="2:6" ht="15.6">
      <c r="B738" s="138" t="s">
        <v>1827</v>
      </c>
      <c r="C738" s="139">
        <v>1.83</v>
      </c>
      <c r="D738" s="139">
        <f t="shared" si="5"/>
        <v>1.83E-2</v>
      </c>
      <c r="E738" s="141">
        <v>7.1965169509358162E-5</v>
      </c>
      <c r="F738" s="144"/>
    </row>
    <row r="739" spans="2:6" ht="15.6">
      <c r="B739" s="138" t="s">
        <v>1829</v>
      </c>
      <c r="C739" s="139">
        <v>1.83</v>
      </c>
      <c r="D739" s="139">
        <f t="shared" si="5"/>
        <v>1.83E-2</v>
      </c>
      <c r="E739" s="141">
        <v>7.1965169509358162E-5</v>
      </c>
      <c r="F739" s="144"/>
    </row>
    <row r="740" spans="2:6" ht="15.6">
      <c r="B740" s="138" t="s">
        <v>1832</v>
      </c>
      <c r="C740" s="139">
        <v>1.8</v>
      </c>
      <c r="D740" s="139">
        <f t="shared" si="5"/>
        <v>1.8000000000000002E-2</v>
      </c>
      <c r="E740" s="141">
        <v>7.0795831812686671E-5</v>
      </c>
      <c r="F740" s="144"/>
    </row>
    <row r="741" spans="2:6" ht="15.6">
      <c r="B741" s="138" t="s">
        <v>1835</v>
      </c>
      <c r="C741" s="139">
        <v>1.84</v>
      </c>
      <c r="D741" s="139">
        <f t="shared" si="5"/>
        <v>1.84E-2</v>
      </c>
      <c r="E741" s="141">
        <v>7.2354872491686706E-5</v>
      </c>
      <c r="F741" s="144"/>
    </row>
    <row r="742" spans="2:6" ht="15.6">
      <c r="B742" s="138" t="s">
        <v>1838</v>
      </c>
      <c r="C742" s="139">
        <v>1.78</v>
      </c>
      <c r="D742" s="139">
        <f t="shared" si="5"/>
        <v>1.78E-2</v>
      </c>
      <c r="E742" s="141">
        <v>7.0016082648782785E-5</v>
      </c>
      <c r="F742" s="144"/>
    </row>
    <row r="743" spans="2:6" ht="15.6">
      <c r="B743" s="138" t="s">
        <v>1840</v>
      </c>
      <c r="C743" s="139">
        <v>1.72</v>
      </c>
      <c r="D743" s="139">
        <f t="shared" si="5"/>
        <v>1.72E-2</v>
      </c>
      <c r="E743" s="141">
        <v>6.767591914114135E-5</v>
      </c>
      <c r="F743" s="144"/>
    </row>
    <row r="744" spans="2:6" ht="15.6">
      <c r="B744" s="138" t="s">
        <v>1843</v>
      </c>
      <c r="C744" s="139">
        <v>1.84</v>
      </c>
      <c r="D744" s="139">
        <f t="shared" si="5"/>
        <v>1.84E-2</v>
      </c>
      <c r="E744" s="141">
        <v>7.2354872491686706E-5</v>
      </c>
      <c r="F744" s="144"/>
    </row>
    <row r="745" spans="2:6" ht="15.6">
      <c r="B745" s="138" t="s">
        <v>1846</v>
      </c>
      <c r="C745" s="139">
        <v>1.83</v>
      </c>
      <c r="D745" s="139">
        <f t="shared" si="5"/>
        <v>1.83E-2</v>
      </c>
      <c r="E745" s="141">
        <v>7.1965169509358162E-5</v>
      </c>
      <c r="F745" s="144"/>
    </row>
    <row r="746" spans="2:6" ht="15.6">
      <c r="B746" s="138" t="s">
        <v>1848</v>
      </c>
      <c r="C746" s="139">
        <v>1.9</v>
      </c>
      <c r="D746" s="139">
        <f t="shared" si="5"/>
        <v>1.9E-2</v>
      </c>
      <c r="E746" s="141">
        <v>7.4692290285005569E-5</v>
      </c>
      <c r="F746" s="144"/>
    </row>
    <row r="747" spans="2:6" ht="15.6">
      <c r="B747" s="138" t="s">
        <v>1851</v>
      </c>
      <c r="C747" s="139">
        <v>1.94</v>
      </c>
      <c r="D747" s="139">
        <f t="shared" si="5"/>
        <v>1.9400000000000001E-2</v>
      </c>
      <c r="E747" s="141">
        <v>7.62498073600959E-5</v>
      </c>
      <c r="F747" s="144"/>
    </row>
    <row r="748" spans="2:6" ht="15.6">
      <c r="B748" s="138">
        <v>44537</v>
      </c>
      <c r="C748" s="139">
        <v>1.91</v>
      </c>
      <c r="D748" s="139">
        <f t="shared" si="5"/>
        <v>1.9099999999999999E-2</v>
      </c>
      <c r="E748" s="141">
        <v>7.5081726636616608E-5</v>
      </c>
      <c r="F748" s="144"/>
    </row>
    <row r="749" spans="2:6" ht="15.6">
      <c r="B749" s="138">
        <v>44446</v>
      </c>
      <c r="C749" s="139">
        <v>1.9</v>
      </c>
      <c r="D749" s="139">
        <f t="shared" si="5"/>
        <v>1.9E-2</v>
      </c>
      <c r="E749" s="141">
        <v>7.4692290285005569E-5</v>
      </c>
      <c r="F749" s="144"/>
    </row>
    <row r="750" spans="2:6" ht="15.6">
      <c r="B750" s="138">
        <v>44415</v>
      </c>
      <c r="C750" s="139">
        <v>1.82</v>
      </c>
      <c r="D750" s="139">
        <f t="shared" si="5"/>
        <v>1.8200000000000001E-2</v>
      </c>
      <c r="E750" s="141">
        <v>7.1575428407077979E-5</v>
      </c>
      <c r="F750" s="144"/>
    </row>
    <row r="751" spans="2:6" ht="15.6">
      <c r="B751" s="138">
        <v>44384</v>
      </c>
      <c r="C751" s="139">
        <v>1.85</v>
      </c>
      <c r="D751" s="139">
        <f t="shared" si="5"/>
        <v>1.8500000000000003E-2</v>
      </c>
      <c r="E751" s="141">
        <v>7.2744537361613126E-5</v>
      </c>
      <c r="F751" s="144"/>
    </row>
    <row r="752" spans="2:6" ht="15.6">
      <c r="B752" s="138">
        <v>44354</v>
      </c>
      <c r="C752" s="139">
        <v>1.91</v>
      </c>
      <c r="D752" s="139">
        <f t="shared" si="5"/>
        <v>1.9099999999999999E-2</v>
      </c>
      <c r="E752" s="141">
        <v>7.5081726636616608E-5</v>
      </c>
      <c r="F752" s="144"/>
    </row>
    <row r="753" spans="2:6" ht="15.6">
      <c r="B753" s="138">
        <v>44234</v>
      </c>
      <c r="C753" s="139">
        <v>1.96</v>
      </c>
      <c r="D753" s="139">
        <f t="shared" si="5"/>
        <v>1.9599999999999999E-2</v>
      </c>
      <c r="E753" s="141">
        <v>7.7028337640561162E-5</v>
      </c>
      <c r="F753" s="144"/>
    </row>
    <row r="754" spans="2:6" ht="15.6">
      <c r="B754" s="138">
        <v>44203</v>
      </c>
      <c r="C754" s="139">
        <v>1.99</v>
      </c>
      <c r="D754" s="139">
        <f t="shared" si="5"/>
        <v>1.9900000000000001E-2</v>
      </c>
      <c r="E754" s="141">
        <v>7.8195847907025495E-5</v>
      </c>
      <c r="F754" s="144"/>
    </row>
    <row r="755" spans="2:6" ht="15.6">
      <c r="B755" s="138" t="s">
        <v>1868</v>
      </c>
      <c r="C755" s="139">
        <v>1.98</v>
      </c>
      <c r="D755" s="139">
        <f t="shared" si="5"/>
        <v>1.9799999999999998E-2</v>
      </c>
      <c r="E755" s="141">
        <v>7.7806715828909745E-5</v>
      </c>
      <c r="F755" s="144"/>
    </row>
    <row r="756" spans="2:6" ht="15.6">
      <c r="B756" s="138" t="s">
        <v>1870</v>
      </c>
      <c r="C756" s="139">
        <v>2.02</v>
      </c>
      <c r="D756" s="139">
        <f t="shared" si="5"/>
        <v>2.0199999999999999E-2</v>
      </c>
      <c r="E756" s="141">
        <v>7.9363016167510736E-5</v>
      </c>
      <c r="F756" s="144"/>
    </row>
    <row r="757" spans="2:6" ht="15.6">
      <c r="B757" s="138" t="s">
        <v>1873</v>
      </c>
      <c r="C757" s="139">
        <v>2.02</v>
      </c>
      <c r="D757" s="139">
        <f t="shared" si="5"/>
        <v>2.0199999999999999E-2</v>
      </c>
      <c r="E757" s="141">
        <v>7.9363016167510736E-5</v>
      </c>
      <c r="F757" s="144"/>
    </row>
    <row r="758" spans="2:6" ht="15.6">
      <c r="B758" s="138" t="s">
        <v>1876</v>
      </c>
      <c r="C758" s="139">
        <v>2.08</v>
      </c>
      <c r="D758" s="139">
        <f t="shared" si="5"/>
        <v>2.0799999999999999E-2</v>
      </c>
      <c r="E758" s="141">
        <v>8.1696327472791097E-5</v>
      </c>
      <c r="F758" s="144"/>
    </row>
    <row r="759" spans="2:6" ht="15.6">
      <c r="B759" s="138" t="s">
        <v>1879</v>
      </c>
      <c r="C759" s="139">
        <v>2.02</v>
      </c>
      <c r="D759" s="139">
        <f t="shared" si="5"/>
        <v>2.0199999999999999E-2</v>
      </c>
      <c r="E759" s="141">
        <v>7.9363016167510736E-5</v>
      </c>
      <c r="F759" s="144"/>
    </row>
    <row r="760" spans="2:6" ht="15.6">
      <c r="B760" s="138" t="s">
        <v>1881</v>
      </c>
      <c r="C760" s="139">
        <v>2.0299999999999998</v>
      </c>
      <c r="D760" s="139">
        <f t="shared" si="5"/>
        <v>2.0299999999999999E-2</v>
      </c>
      <c r="E760" s="141">
        <v>7.9751996287846794E-5</v>
      </c>
      <c r="F760" s="144"/>
    </row>
    <row r="761" spans="2:6" ht="15.6">
      <c r="B761" s="138" t="s">
        <v>1884</v>
      </c>
      <c r="C761" s="139">
        <v>2.02</v>
      </c>
      <c r="D761" s="139">
        <f t="shared" si="5"/>
        <v>2.0199999999999999E-2</v>
      </c>
      <c r="E761" s="141">
        <v>7.9363016167510736E-5</v>
      </c>
      <c r="F761" s="144"/>
    </row>
    <row r="762" spans="2:6" ht="15.6">
      <c r="B762" s="138" t="s">
        <v>1887</v>
      </c>
      <c r="C762" s="139">
        <v>2.0299999999999998</v>
      </c>
      <c r="D762" s="139">
        <f t="shared" si="5"/>
        <v>2.0299999999999999E-2</v>
      </c>
      <c r="E762" s="141">
        <v>7.9751996287846794E-5</v>
      </c>
      <c r="F762" s="144"/>
    </row>
    <row r="763" spans="2:6" ht="15.6">
      <c r="B763" s="138" t="s">
        <v>1890</v>
      </c>
      <c r="C763" s="139">
        <v>1.94</v>
      </c>
      <c r="D763" s="139">
        <f t="shared" si="5"/>
        <v>1.9400000000000001E-2</v>
      </c>
      <c r="E763" s="141">
        <v>7.62498073600959E-5</v>
      </c>
      <c r="F763" s="144"/>
    </row>
    <row r="764" spans="2:6" ht="15.6">
      <c r="B764" s="138" t="s">
        <v>1893</v>
      </c>
      <c r="C764" s="139">
        <v>2.0299999999999998</v>
      </c>
      <c r="D764" s="139">
        <f t="shared" si="5"/>
        <v>2.0299999999999999E-2</v>
      </c>
      <c r="E764" s="141">
        <v>7.9751996287846794E-5</v>
      </c>
      <c r="F764" s="144"/>
    </row>
    <row r="765" spans="2:6" ht="15.6">
      <c r="B765" s="138" t="s">
        <v>1896</v>
      </c>
      <c r="C765" s="139">
        <v>2.12</v>
      </c>
      <c r="D765" s="139">
        <f t="shared" si="5"/>
        <v>2.12E-2</v>
      </c>
      <c r="E765" s="141">
        <v>8.3251109566973014E-5</v>
      </c>
      <c r="F765" s="144"/>
    </row>
    <row r="766" spans="2:6" ht="15.6">
      <c r="B766" s="138" t="s">
        <v>1899</v>
      </c>
      <c r="C766" s="139">
        <v>2.1</v>
      </c>
      <c r="D766" s="139">
        <f t="shared" si="5"/>
        <v>2.1000000000000001E-2</v>
      </c>
      <c r="E766" s="141">
        <v>8.24737943578846E-5</v>
      </c>
      <c r="F766" s="144"/>
    </row>
    <row r="767" spans="2:6" ht="15.6">
      <c r="B767" s="138" t="s">
        <v>1902</v>
      </c>
      <c r="C767" s="139">
        <v>2.1</v>
      </c>
      <c r="D767" s="139">
        <f t="shared" si="5"/>
        <v>2.1000000000000001E-2</v>
      </c>
      <c r="E767" s="141">
        <v>8.24737943578846E-5</v>
      </c>
      <c r="F767" s="144"/>
    </row>
    <row r="768" spans="2:6" ht="15.6">
      <c r="B768" s="138">
        <v>44506</v>
      </c>
      <c r="C768" s="139">
        <v>2.06</v>
      </c>
      <c r="D768" s="139">
        <f t="shared" si="5"/>
        <v>2.06E-2</v>
      </c>
      <c r="E768" s="141">
        <v>8.0918708852184551E-5</v>
      </c>
      <c r="F768" s="144"/>
    </row>
    <row r="769" spans="2:6" ht="15.6">
      <c r="B769" s="138">
        <v>44475</v>
      </c>
      <c r="C769" s="139">
        <v>2.0499999999999998</v>
      </c>
      <c r="D769" s="139">
        <f t="shared" si="5"/>
        <v>2.0499999999999997E-2</v>
      </c>
      <c r="E769" s="141">
        <v>8.0529842622523162E-5</v>
      </c>
      <c r="F769" s="144"/>
    </row>
    <row r="770" spans="2:6" ht="15.6">
      <c r="B770" s="138">
        <v>44445</v>
      </c>
      <c r="C770" s="139">
        <v>2.08</v>
      </c>
      <c r="D770" s="139">
        <f t="shared" si="5"/>
        <v>2.0799999999999999E-2</v>
      </c>
      <c r="E770" s="141">
        <v>8.1696327472791097E-5</v>
      </c>
      <c r="F770" s="144"/>
    </row>
    <row r="771" spans="2:6" ht="15.6">
      <c r="B771" s="138">
        <v>44414</v>
      </c>
      <c r="C771" s="139">
        <v>2.12</v>
      </c>
      <c r="D771" s="139">
        <f t="shared" si="5"/>
        <v>2.12E-2</v>
      </c>
      <c r="E771" s="141">
        <v>8.3251109566973014E-5</v>
      </c>
      <c r="F771" s="144"/>
    </row>
    <row r="772" spans="2:6" ht="15.6">
      <c r="B772" s="138">
        <v>44383</v>
      </c>
      <c r="C772" s="139">
        <v>2.15</v>
      </c>
      <c r="D772" s="139">
        <f t="shared" si="5"/>
        <v>2.1499999999999998E-2</v>
      </c>
      <c r="E772" s="141">
        <v>8.4416798117770142E-5</v>
      </c>
      <c r="F772" s="144"/>
    </row>
    <row r="773" spans="2:6" ht="15.6">
      <c r="B773" s="138">
        <v>44292</v>
      </c>
      <c r="C773" s="139">
        <v>2.14</v>
      </c>
      <c r="D773" s="139">
        <f t="shared" si="5"/>
        <v>2.1400000000000002E-2</v>
      </c>
      <c r="E773" s="141">
        <v>8.4028273159342248E-5</v>
      </c>
      <c r="F773" s="144"/>
    </row>
    <row r="774" spans="2:6" ht="15.6">
      <c r="B774" s="138">
        <v>44261</v>
      </c>
      <c r="C774" s="139">
        <v>2.21</v>
      </c>
      <c r="D774" s="139">
        <f t="shared" si="5"/>
        <v>2.2099999999999998E-2</v>
      </c>
      <c r="E774" s="141">
        <v>8.6747152605815003E-5</v>
      </c>
      <c r="F774" s="144"/>
    </row>
    <row r="775" spans="2:6" ht="15.6">
      <c r="B775" s="138">
        <v>44233</v>
      </c>
      <c r="C775" s="139">
        <v>2.19</v>
      </c>
      <c r="D775" s="139">
        <f t="shared" si="5"/>
        <v>2.1899999999999999E-2</v>
      </c>
      <c r="E775" s="141">
        <v>8.5970519205780249E-5</v>
      </c>
      <c r="F775" s="144"/>
    </row>
    <row r="776" spans="2:6" ht="15.6">
      <c r="B776" s="138">
        <v>44202</v>
      </c>
      <c r="C776" s="139">
        <v>2.21</v>
      </c>
      <c r="D776" s="139">
        <f t="shared" si="5"/>
        <v>2.2099999999999998E-2</v>
      </c>
      <c r="E776" s="141">
        <v>8.6747152605815003E-5</v>
      </c>
      <c r="F776" s="144"/>
    </row>
    <row r="777" spans="2:6" ht="15.6">
      <c r="B777" s="138" t="s">
        <v>1922</v>
      </c>
      <c r="C777" s="139">
        <v>2.17</v>
      </c>
      <c r="D777" s="139">
        <f t="shared" si="5"/>
        <v>2.1700000000000001E-2</v>
      </c>
      <c r="E777" s="141">
        <v>8.5193734396193932E-5</v>
      </c>
      <c r="F777" s="144"/>
    </row>
    <row r="778" spans="2:6" ht="15.6">
      <c r="B778" s="138" t="s">
        <v>1925</v>
      </c>
      <c r="C778" s="139">
        <v>2.2000000000000002</v>
      </c>
      <c r="D778" s="139">
        <f t="shared" si="5"/>
        <v>2.2000000000000002E-2</v>
      </c>
      <c r="E778" s="141">
        <v>8.6358854828327836E-5</v>
      </c>
      <c r="F778" s="144"/>
    </row>
    <row r="779" spans="2:6" ht="15.6">
      <c r="B779" s="138" t="s">
        <v>1928</v>
      </c>
      <c r="C779" s="139">
        <v>2.17</v>
      </c>
      <c r="D779" s="139">
        <f t="shared" si="5"/>
        <v>2.1700000000000001E-2</v>
      </c>
      <c r="E779" s="141">
        <v>8.5193734396193932E-5</v>
      </c>
      <c r="F779" s="144"/>
    </row>
    <row r="780" spans="2:6" ht="15.6">
      <c r="B780" s="138" t="s">
        <v>1931</v>
      </c>
      <c r="C780" s="139">
        <v>2.16</v>
      </c>
      <c r="D780" s="139">
        <f t="shared" si="5"/>
        <v>2.1600000000000001E-2</v>
      </c>
      <c r="E780" s="141">
        <v>8.4805285194278213E-5</v>
      </c>
      <c r="F780" s="144"/>
    </row>
    <row r="781" spans="2:6" ht="15.6">
      <c r="B781" s="138" t="s">
        <v>1934</v>
      </c>
      <c r="C781" s="139">
        <v>2.21</v>
      </c>
      <c r="D781" s="139">
        <f t="shared" si="5"/>
        <v>2.2099999999999998E-2</v>
      </c>
      <c r="E781" s="141">
        <v>8.6747152605815003E-5</v>
      </c>
      <c r="F781" s="144"/>
    </row>
    <row r="782" spans="2:6" ht="15.6">
      <c r="B782" s="138" t="s">
        <v>1937</v>
      </c>
      <c r="C782" s="139">
        <v>2.23</v>
      </c>
      <c r="D782" s="139">
        <f t="shared" si="5"/>
        <v>2.23E-2</v>
      </c>
      <c r="E782" s="141">
        <v>8.7523634655584104E-5</v>
      </c>
      <c r="F782" s="144"/>
    </row>
    <row r="783" spans="2:6" ht="15.6">
      <c r="B783" s="138" t="s">
        <v>1939</v>
      </c>
      <c r="C783" s="139">
        <v>2.2400000000000002</v>
      </c>
      <c r="D783" s="139">
        <f t="shared" si="5"/>
        <v>2.2400000000000003E-2</v>
      </c>
      <c r="E783" s="141">
        <v>8.7911818942520981E-5</v>
      </c>
      <c r="F783" s="144"/>
    </row>
    <row r="784" spans="2:6" ht="15.6">
      <c r="B784" s="138" t="s">
        <v>1942</v>
      </c>
      <c r="C784" s="139">
        <v>2.29</v>
      </c>
      <c r="D784" s="139">
        <f t="shared" si="5"/>
        <v>2.29E-2</v>
      </c>
      <c r="E784" s="141">
        <v>8.9852173293492044E-5</v>
      </c>
      <c r="F784" s="144"/>
    </row>
    <row r="785" spans="2:6" ht="15.6">
      <c r="B785" s="138" t="s">
        <v>1944</v>
      </c>
      <c r="C785" s="139">
        <v>2.27</v>
      </c>
      <c r="D785" s="139">
        <f t="shared" si="5"/>
        <v>2.2700000000000001E-2</v>
      </c>
      <c r="E785" s="141">
        <v>8.9076144940358759E-5</v>
      </c>
      <c r="F785" s="144"/>
    </row>
    <row r="786" spans="2:6" ht="15.6">
      <c r="B786" s="138" t="s">
        <v>1947</v>
      </c>
      <c r="C786" s="139">
        <v>2.2599999999999998</v>
      </c>
      <c r="D786" s="139">
        <f t="shared" si="5"/>
        <v>2.2599999999999999E-2</v>
      </c>
      <c r="E786" s="141">
        <v>8.8688074077580836E-5</v>
      </c>
      <c r="F786" s="144"/>
    </row>
    <row r="787" spans="2:6" ht="15.6">
      <c r="B787" s="138" t="s">
        <v>1950</v>
      </c>
      <c r="C787" s="139">
        <v>2.25</v>
      </c>
      <c r="D787" s="139">
        <f t="shared" si="5"/>
        <v>2.2499999999999999E-2</v>
      </c>
      <c r="E787" s="141">
        <v>8.8299965414151416E-5</v>
      </c>
      <c r="F787" s="144"/>
    </row>
    <row r="788" spans="2:6" ht="15.6">
      <c r="B788" s="138" t="s">
        <v>1953</v>
      </c>
      <c r="C788" s="139">
        <v>2.2799999999999998</v>
      </c>
      <c r="D788" s="139">
        <f t="shared" si="5"/>
        <v>2.2799999999999997E-2</v>
      </c>
      <c r="E788" s="141">
        <v>8.9464178009812656E-5</v>
      </c>
      <c r="F788" s="144"/>
    </row>
    <row r="789" spans="2:6" ht="15.6">
      <c r="B789" s="138">
        <v>44535</v>
      </c>
      <c r="C789" s="139">
        <v>2.29</v>
      </c>
      <c r="D789" s="139">
        <f t="shared" si="5"/>
        <v>2.29E-2</v>
      </c>
      <c r="E789" s="141">
        <v>8.9852173293492044E-5</v>
      </c>
      <c r="F789" s="144"/>
    </row>
    <row r="790" spans="2:6" ht="15.6">
      <c r="B790" s="138">
        <v>44505</v>
      </c>
      <c r="C790" s="139">
        <v>2.23</v>
      </c>
      <c r="D790" s="139">
        <f t="shared" si="5"/>
        <v>2.23E-2</v>
      </c>
      <c r="E790" s="141">
        <v>8.7523634655584104E-5</v>
      </c>
      <c r="F790" s="144"/>
    </row>
    <row r="791" spans="2:6" ht="15.6">
      <c r="B791" s="138">
        <v>44474</v>
      </c>
      <c r="C791" s="139">
        <v>2.2000000000000002</v>
      </c>
      <c r="D791" s="139">
        <f t="shared" si="5"/>
        <v>2.2000000000000002E-2</v>
      </c>
      <c r="E791" s="141">
        <v>8.6358854828327836E-5</v>
      </c>
      <c r="F791" s="144"/>
    </row>
    <row r="792" spans="2:6" ht="15.6">
      <c r="B792" s="138">
        <v>44382</v>
      </c>
      <c r="C792" s="139">
        <v>2.17</v>
      </c>
      <c r="D792" s="139">
        <f t="shared" si="5"/>
        <v>2.1700000000000001E-2</v>
      </c>
      <c r="E792" s="141">
        <v>8.5193734396193932E-5</v>
      </c>
      <c r="F792" s="144"/>
    </row>
    <row r="793" spans="2:6" ht="15.6">
      <c r="B793" s="138">
        <v>44352</v>
      </c>
      <c r="C793" s="139">
        <v>2.13</v>
      </c>
      <c r="D793" s="139">
        <f t="shared" si="5"/>
        <v>2.1299999999999999E-2</v>
      </c>
      <c r="E793" s="141">
        <v>8.3639710311667059E-5</v>
      </c>
      <c r="F793" s="144"/>
    </row>
    <row r="794" spans="2:6" ht="15.6">
      <c r="B794" s="138">
        <v>44321</v>
      </c>
      <c r="C794" s="139">
        <v>2.14</v>
      </c>
      <c r="D794" s="139">
        <f t="shared" si="5"/>
        <v>2.1400000000000002E-2</v>
      </c>
      <c r="E794" s="141">
        <v>8.4028273159342248E-5</v>
      </c>
      <c r="F794" s="144"/>
    </row>
    <row r="795" spans="2:6" ht="15.6">
      <c r="B795" s="138">
        <v>44291</v>
      </c>
      <c r="C795" s="139">
        <v>2.16</v>
      </c>
      <c r="D795" s="139">
        <f t="shared" si="5"/>
        <v>2.1600000000000001E-2</v>
      </c>
      <c r="E795" s="141">
        <v>8.4805285194278213E-5</v>
      </c>
      <c r="F795" s="144"/>
    </row>
    <row r="796" spans="2:6" ht="15.6">
      <c r="B796" s="138">
        <v>44260</v>
      </c>
      <c r="C796" s="139">
        <v>2.1800000000000002</v>
      </c>
      <c r="D796" s="139">
        <f t="shared" si="5"/>
        <v>2.18E-2</v>
      </c>
      <c r="E796" s="141">
        <v>8.5582145730844772E-5</v>
      </c>
      <c r="F796" s="144"/>
    </row>
    <row r="797" spans="2:6" ht="15.6">
      <c r="B797" s="138" t="s">
        <v>1971</v>
      </c>
      <c r="C797" s="139">
        <v>2.19</v>
      </c>
      <c r="D797" s="139">
        <f t="shared" si="5"/>
        <v>2.1899999999999999E-2</v>
      </c>
      <c r="E797" s="141">
        <v>8.5970519205780249E-5</v>
      </c>
      <c r="F797" s="144"/>
    </row>
    <row r="798" spans="2:6" ht="15.6">
      <c r="B798" s="138" t="s">
        <v>1974</v>
      </c>
      <c r="C798" s="139">
        <v>2.2000000000000002</v>
      </c>
      <c r="D798" s="139">
        <f t="shared" si="5"/>
        <v>2.2000000000000002E-2</v>
      </c>
      <c r="E798" s="141">
        <v>8.6358854828327836E-5</v>
      </c>
      <c r="F798" s="144"/>
    </row>
    <row r="799" spans="2:6" ht="15.6">
      <c r="B799" s="138" t="s">
        <v>1977</v>
      </c>
      <c r="C799" s="139">
        <v>2.1800000000000002</v>
      </c>
      <c r="D799" s="139">
        <f t="shared" si="5"/>
        <v>2.18E-2</v>
      </c>
      <c r="E799" s="141">
        <v>8.5582145730844772E-5</v>
      </c>
      <c r="F799" s="144"/>
    </row>
    <row r="800" spans="2:6" ht="15.6">
      <c r="B800" s="138" t="s">
        <v>1979</v>
      </c>
      <c r="C800" s="139">
        <v>2.17</v>
      </c>
      <c r="D800" s="139">
        <f t="shared" si="5"/>
        <v>2.1700000000000001E-2</v>
      </c>
      <c r="E800" s="141">
        <v>8.5193734396193932E-5</v>
      </c>
      <c r="F800" s="144"/>
    </row>
    <row r="801" spans="2:6" ht="15.6">
      <c r="B801" s="138" t="s">
        <v>1982</v>
      </c>
      <c r="C801" s="139">
        <v>2.13</v>
      </c>
      <c r="D801" s="139">
        <f t="shared" si="5"/>
        <v>2.1299999999999999E-2</v>
      </c>
      <c r="E801" s="141">
        <v>8.3639710311667059E-5</v>
      </c>
      <c r="F801" s="144"/>
    </row>
    <row r="802" spans="2:6" ht="15.6">
      <c r="B802" s="138" t="s">
        <v>1985</v>
      </c>
      <c r="C802" s="139">
        <v>2.14</v>
      </c>
      <c r="D802" s="139">
        <f t="shared" si="5"/>
        <v>2.1400000000000002E-2</v>
      </c>
      <c r="E802" s="141">
        <v>8.4028273159342248E-5</v>
      </c>
      <c r="F802" s="144"/>
    </row>
    <row r="803" spans="2:6" ht="15.6">
      <c r="B803" s="138" t="s">
        <v>1988</v>
      </c>
      <c r="C803" s="139">
        <v>2.13</v>
      </c>
      <c r="D803" s="139">
        <f t="shared" si="5"/>
        <v>2.1299999999999999E-2</v>
      </c>
      <c r="E803" s="141">
        <v>8.3639710311667059E-5</v>
      </c>
      <c r="F803" s="144"/>
    </row>
    <row r="804" spans="2:6" ht="15.6">
      <c r="B804" s="138" t="s">
        <v>1991</v>
      </c>
      <c r="C804" s="139">
        <v>2.14</v>
      </c>
      <c r="D804" s="139">
        <f t="shared" si="5"/>
        <v>2.1400000000000002E-2</v>
      </c>
      <c r="E804" s="141">
        <v>8.4028273159342248E-5</v>
      </c>
      <c r="F804" s="144"/>
    </row>
    <row r="805" spans="2:6" ht="15.6">
      <c r="B805" s="138" t="s">
        <v>1994</v>
      </c>
      <c r="C805" s="139">
        <v>2.15</v>
      </c>
      <c r="D805" s="139">
        <f t="shared" si="5"/>
        <v>2.1499999999999998E-2</v>
      </c>
      <c r="E805" s="141">
        <v>8.4416798117770142E-5</v>
      </c>
      <c r="F805" s="144"/>
    </row>
    <row r="806" spans="2:6" ht="15.6">
      <c r="B806" s="138" t="s">
        <v>1997</v>
      </c>
      <c r="C806" s="139">
        <v>2.1800000000000002</v>
      </c>
      <c r="D806" s="139">
        <f t="shared" si="5"/>
        <v>2.18E-2</v>
      </c>
      <c r="E806" s="141">
        <v>8.5582145730844772E-5</v>
      </c>
      <c r="F806" s="144"/>
    </row>
    <row r="807" spans="2:6" ht="15.6">
      <c r="B807" s="138" t="s">
        <v>2000</v>
      </c>
      <c r="C807" s="139">
        <v>2.15</v>
      </c>
      <c r="D807" s="139">
        <f t="shared" si="5"/>
        <v>2.1499999999999998E-2</v>
      </c>
      <c r="E807" s="141">
        <v>8.4416798117770142E-5</v>
      </c>
      <c r="F807" s="144"/>
    </row>
    <row r="808" spans="2:6" ht="15.6">
      <c r="B808" s="138" t="s">
        <v>2003</v>
      </c>
      <c r="C808" s="139">
        <v>2.12</v>
      </c>
      <c r="D808" s="139">
        <f t="shared" si="5"/>
        <v>2.12E-2</v>
      </c>
      <c r="E808" s="141">
        <v>8.3251109566973014E-5</v>
      </c>
      <c r="F808" s="144"/>
    </row>
    <row r="809" spans="2:6" ht="15.6">
      <c r="B809" s="138" t="s">
        <v>2006</v>
      </c>
      <c r="C809" s="139">
        <v>2.21</v>
      </c>
      <c r="D809" s="139">
        <f t="shared" si="5"/>
        <v>2.2099999999999998E-2</v>
      </c>
      <c r="E809" s="141">
        <v>8.6747152605815003E-5</v>
      </c>
      <c r="F809" s="144"/>
    </row>
    <row r="810" spans="2:6" ht="15.6">
      <c r="B810" s="138" t="s">
        <v>2009</v>
      </c>
      <c r="C810" s="139">
        <v>2.2000000000000002</v>
      </c>
      <c r="D810" s="139">
        <f t="shared" si="5"/>
        <v>2.2000000000000002E-2</v>
      </c>
      <c r="E810" s="141">
        <v>8.6358854828327836E-5</v>
      </c>
      <c r="F810" s="144"/>
    </row>
    <row r="811" spans="2:6" ht="15.6">
      <c r="B811" s="138">
        <v>44534</v>
      </c>
      <c r="C811" s="139">
        <v>2.23</v>
      </c>
      <c r="D811" s="139">
        <f t="shared" si="5"/>
        <v>2.23E-2</v>
      </c>
      <c r="E811" s="141">
        <v>8.7523634655584104E-5</v>
      </c>
      <c r="F811" s="144"/>
    </row>
    <row r="812" spans="2:6" ht="15.6">
      <c r="B812" s="138">
        <v>44443</v>
      </c>
      <c r="C812" s="139">
        <v>2.2200000000000002</v>
      </c>
      <c r="D812" s="139">
        <f t="shared" si="5"/>
        <v>2.2200000000000001E-2</v>
      </c>
      <c r="E812" s="141">
        <v>8.7135412546013313E-5</v>
      </c>
      <c r="F812" s="144"/>
    </row>
    <row r="813" spans="2:6" ht="15.6">
      <c r="B813" s="138">
        <v>44412</v>
      </c>
      <c r="C813" s="139">
        <v>2.21</v>
      </c>
      <c r="D813" s="139">
        <f t="shared" si="5"/>
        <v>2.2099999999999998E-2</v>
      </c>
      <c r="E813" s="141">
        <v>8.6747152605815003E-5</v>
      </c>
      <c r="F813" s="144"/>
    </row>
    <row r="814" spans="2:6" ht="15.6">
      <c r="B814" s="138">
        <v>44381</v>
      </c>
      <c r="C814" s="139">
        <v>2.25</v>
      </c>
      <c r="D814" s="139">
        <f t="shared" si="5"/>
        <v>2.2499999999999999E-2</v>
      </c>
      <c r="E814" s="141">
        <v>8.8299965414151416E-5</v>
      </c>
      <c r="F814" s="144"/>
    </row>
    <row r="815" spans="2:6" ht="15.6">
      <c r="B815" s="138">
        <v>44351</v>
      </c>
      <c r="C815" s="139">
        <v>2.2200000000000002</v>
      </c>
      <c r="D815" s="139">
        <f t="shared" si="5"/>
        <v>2.2200000000000001E-2</v>
      </c>
      <c r="E815" s="141">
        <v>8.7135412546013313E-5</v>
      </c>
      <c r="F815" s="144"/>
    </row>
    <row r="816" spans="2:6" ht="15.6">
      <c r="B816" s="138">
        <v>44320</v>
      </c>
      <c r="C816" s="139">
        <v>2.2599999999999998</v>
      </c>
      <c r="D816" s="139">
        <f t="shared" si="5"/>
        <v>2.2599999999999999E-2</v>
      </c>
      <c r="E816" s="141">
        <v>8.8688074077580836E-5</v>
      </c>
      <c r="F816" s="144"/>
    </row>
    <row r="817" spans="2:6" ht="15.6">
      <c r="B817" s="138">
        <v>44200</v>
      </c>
      <c r="C817" s="139">
        <v>2.23</v>
      </c>
      <c r="D817" s="139">
        <f t="shared" si="5"/>
        <v>2.23E-2</v>
      </c>
      <c r="E817" s="141">
        <v>8.7523634655584104E-5</v>
      </c>
      <c r="F817" s="144"/>
    </row>
    <row r="818" spans="2:6" ht="15.6">
      <c r="B818" s="138" t="s">
        <v>2026</v>
      </c>
      <c r="C818" s="139">
        <v>2.31</v>
      </c>
      <c r="D818" s="139">
        <f t="shared" si="5"/>
        <v>2.3099999999999999E-2</v>
      </c>
      <c r="E818" s="141">
        <v>9.0628050532171045E-5</v>
      </c>
      <c r="F818" s="144"/>
    </row>
    <row r="819" spans="2:6" ht="15.6">
      <c r="B819" s="138" t="s">
        <v>2029</v>
      </c>
      <c r="C819" s="139">
        <v>2.2799999999999998</v>
      </c>
      <c r="D819" s="139">
        <f t="shared" si="5"/>
        <v>2.2799999999999997E-2</v>
      </c>
      <c r="E819" s="141">
        <v>8.9464178009812656E-5</v>
      </c>
      <c r="F819" s="144"/>
    </row>
    <row r="820" spans="2:6" ht="15.6">
      <c r="B820" s="138" t="s">
        <v>2032</v>
      </c>
      <c r="C820" s="139">
        <v>2.3199999999999998</v>
      </c>
      <c r="D820" s="139">
        <f t="shared" si="5"/>
        <v>2.3199999999999998E-2</v>
      </c>
      <c r="E820" s="141">
        <v>9.1015932502269692E-5</v>
      </c>
      <c r="F820" s="144"/>
    </row>
    <row r="821" spans="2:6" ht="15.6">
      <c r="B821" s="138" t="s">
        <v>2035</v>
      </c>
      <c r="C821" s="139">
        <v>2.2599999999999998</v>
      </c>
      <c r="D821" s="139">
        <f t="shared" si="5"/>
        <v>2.2599999999999999E-2</v>
      </c>
      <c r="E821" s="141">
        <v>8.8688074077580836E-5</v>
      </c>
      <c r="F821" s="144"/>
    </row>
    <row r="822" spans="2:6" ht="15.6">
      <c r="B822" s="138" t="s">
        <v>2038</v>
      </c>
      <c r="C822" s="139">
        <v>2.23</v>
      </c>
      <c r="D822" s="139">
        <f t="shared" si="5"/>
        <v>2.23E-2</v>
      </c>
      <c r="E822" s="141">
        <v>8.7523634655584104E-5</v>
      </c>
      <c r="F822" s="144"/>
    </row>
    <row r="823" spans="2:6" ht="15.6">
      <c r="B823" s="138" t="s">
        <v>2041</v>
      </c>
      <c r="C823" s="139">
        <v>2.2000000000000002</v>
      </c>
      <c r="D823" s="139">
        <f t="shared" si="5"/>
        <v>2.2000000000000002E-2</v>
      </c>
      <c r="E823" s="141">
        <v>8.6358854828327836E-5</v>
      </c>
      <c r="F823" s="144"/>
    </row>
    <row r="824" spans="2:6" ht="15.6">
      <c r="B824" s="138" t="s">
        <v>2044</v>
      </c>
      <c r="C824" s="139">
        <v>2.23</v>
      </c>
      <c r="D824" s="139">
        <f t="shared" si="5"/>
        <v>2.23E-2</v>
      </c>
      <c r="E824" s="141">
        <v>8.7523634655584104E-5</v>
      </c>
      <c r="F824" s="144"/>
    </row>
    <row r="825" spans="2:6" ht="15.6">
      <c r="B825" s="138" t="s">
        <v>2047</v>
      </c>
      <c r="C825" s="139">
        <v>2.27</v>
      </c>
      <c r="D825" s="139">
        <f t="shared" si="5"/>
        <v>2.2700000000000001E-2</v>
      </c>
      <c r="E825" s="141">
        <v>8.9076144940358759E-5</v>
      </c>
      <c r="F825" s="144"/>
    </row>
    <row r="826" spans="2:6" ht="15.6">
      <c r="B826" s="138" t="s">
        <v>2050</v>
      </c>
      <c r="C826" s="139">
        <v>2.35</v>
      </c>
      <c r="D826" s="139">
        <f t="shared" si="5"/>
        <v>2.35E-2</v>
      </c>
      <c r="E826" s="141">
        <v>9.2179351903087792E-5</v>
      </c>
      <c r="F826" s="144"/>
    </row>
    <row r="827" spans="2:6" ht="15.6">
      <c r="B827" s="138" t="s">
        <v>2053</v>
      </c>
      <c r="C827" s="139">
        <v>2.34</v>
      </c>
      <c r="D827" s="139">
        <f t="shared" si="5"/>
        <v>2.3399999999999997E-2</v>
      </c>
      <c r="E827" s="141">
        <v>9.1791583180178549E-5</v>
      </c>
      <c r="F827" s="144"/>
    </row>
    <row r="828" spans="2:6" ht="15.6">
      <c r="B828" s="138" t="s">
        <v>2056</v>
      </c>
      <c r="C828" s="139">
        <v>2.31</v>
      </c>
      <c r="D828" s="139">
        <f t="shared" si="5"/>
        <v>2.3099999999999999E-2</v>
      </c>
      <c r="E828" s="141">
        <v>9.0628050532171045E-5</v>
      </c>
      <c r="F828" s="144"/>
    </row>
    <row r="829" spans="2:6" ht="15.6">
      <c r="B829" s="138" t="s">
        <v>2058</v>
      </c>
      <c r="C829" s="139">
        <v>2.27</v>
      </c>
      <c r="D829" s="139">
        <f t="shared" si="5"/>
        <v>2.2700000000000001E-2</v>
      </c>
      <c r="E829" s="141">
        <v>8.9076144940358759E-5</v>
      </c>
      <c r="F829" s="144"/>
    </row>
    <row r="830" spans="2:6" ht="15.6">
      <c r="B830" s="138" t="s">
        <v>2061</v>
      </c>
      <c r="C830" s="139">
        <v>2.2599999999999998</v>
      </c>
      <c r="D830" s="139">
        <f t="shared" si="5"/>
        <v>2.2599999999999999E-2</v>
      </c>
      <c r="E830" s="141">
        <v>8.8688074077580836E-5</v>
      </c>
      <c r="F830" s="144"/>
    </row>
    <row r="831" spans="2:6" ht="15.6">
      <c r="B831" s="138">
        <v>44533</v>
      </c>
      <c r="C831" s="139">
        <v>2.29</v>
      </c>
      <c r="D831" s="139">
        <f t="shared" si="5"/>
        <v>2.29E-2</v>
      </c>
      <c r="E831" s="141">
        <v>8.9852173293492044E-5</v>
      </c>
      <c r="F831" s="144"/>
    </row>
    <row r="832" spans="2:6" ht="15.6">
      <c r="B832" s="138">
        <v>44503</v>
      </c>
      <c r="C832" s="139">
        <v>2.17</v>
      </c>
      <c r="D832" s="139">
        <f t="shared" si="5"/>
        <v>2.1700000000000001E-2</v>
      </c>
      <c r="E832" s="141">
        <v>8.5193734396193932E-5</v>
      </c>
      <c r="F832" s="144"/>
    </row>
    <row r="833" spans="2:6" ht="15.6">
      <c r="B833" s="138">
        <v>44472</v>
      </c>
      <c r="C833" s="139">
        <v>2.13</v>
      </c>
      <c r="D833" s="139">
        <f t="shared" si="5"/>
        <v>2.1299999999999999E-2</v>
      </c>
      <c r="E833" s="141">
        <v>8.3639710311667059E-5</v>
      </c>
      <c r="F833" s="144"/>
    </row>
    <row r="834" spans="2:6" ht="15.6">
      <c r="B834" s="138">
        <v>44442</v>
      </c>
      <c r="C834" s="139">
        <v>2.15</v>
      </c>
      <c r="D834" s="139">
        <f t="shared" si="5"/>
        <v>2.1499999999999998E-2</v>
      </c>
      <c r="E834" s="141">
        <v>8.4416798117770142E-5</v>
      </c>
      <c r="F834" s="144"/>
    </row>
    <row r="835" spans="2:6" ht="15.6">
      <c r="B835" s="138">
        <v>44411</v>
      </c>
      <c r="C835" s="139">
        <v>2.19</v>
      </c>
      <c r="D835" s="139">
        <f t="shared" si="5"/>
        <v>2.1899999999999999E-2</v>
      </c>
      <c r="E835" s="141">
        <v>8.5970519205780249E-5</v>
      </c>
      <c r="F835" s="144"/>
    </row>
    <row r="836" spans="2:6" ht="15.6">
      <c r="B836" s="138">
        <v>44319</v>
      </c>
      <c r="C836" s="139">
        <v>2.17</v>
      </c>
      <c r="D836" s="139">
        <f t="shared" si="5"/>
        <v>2.1700000000000001E-2</v>
      </c>
      <c r="E836" s="141">
        <v>8.5193734396193932E-5</v>
      </c>
      <c r="F836" s="144"/>
    </row>
    <row r="837" spans="2:6" ht="15.6">
      <c r="B837" s="138">
        <v>44289</v>
      </c>
      <c r="C837" s="139">
        <v>2.1800000000000002</v>
      </c>
      <c r="D837" s="139">
        <f t="shared" si="5"/>
        <v>2.18E-2</v>
      </c>
      <c r="E837" s="141">
        <v>8.5582145730844772E-5</v>
      </c>
      <c r="F837" s="144"/>
    </row>
    <row r="838" spans="2:6" ht="15.6">
      <c r="B838" s="138">
        <v>44258</v>
      </c>
      <c r="C838" s="139">
        <v>2.12</v>
      </c>
      <c r="D838" s="139">
        <f t="shared" si="5"/>
        <v>2.12E-2</v>
      </c>
      <c r="E838" s="141">
        <v>8.3251109566973014E-5</v>
      </c>
      <c r="F838" s="144"/>
    </row>
    <row r="839" spans="2:6" ht="15.6">
      <c r="B839" s="138">
        <v>44230</v>
      </c>
      <c r="C839" s="139">
        <v>2.08</v>
      </c>
      <c r="D839" s="139">
        <f t="shared" si="5"/>
        <v>2.0799999999999999E-2</v>
      </c>
      <c r="E839" s="141">
        <v>8.1696327472791097E-5</v>
      </c>
      <c r="F839" s="144"/>
    </row>
    <row r="840" spans="2:6" ht="15.6">
      <c r="B840" s="138">
        <v>44199</v>
      </c>
      <c r="C840" s="139">
        <v>2.11</v>
      </c>
      <c r="D840" s="139">
        <f t="shared" si="5"/>
        <v>2.1099999999999997E-2</v>
      </c>
      <c r="E840" s="141">
        <v>8.2862470918154685E-5</v>
      </c>
      <c r="F840" s="144"/>
    </row>
    <row r="841" spans="2:6" ht="15.6">
      <c r="B841" s="138" t="s">
        <v>2079</v>
      </c>
      <c r="C841" s="139">
        <v>2.06</v>
      </c>
      <c r="D841" s="139">
        <f t="shared" si="5"/>
        <v>2.06E-2</v>
      </c>
      <c r="E841" s="141">
        <v>8.0918708852184551E-5</v>
      </c>
      <c r="F841" s="144"/>
    </row>
    <row r="842" spans="2:6" ht="15.6">
      <c r="B842" s="138" t="s">
        <v>2082</v>
      </c>
      <c r="C842" s="139">
        <v>2.2000000000000002</v>
      </c>
      <c r="D842" s="139">
        <f t="shared" si="5"/>
        <v>2.2000000000000002E-2</v>
      </c>
      <c r="E842" s="141">
        <v>8.6358854828327836E-5</v>
      </c>
      <c r="F842" s="144"/>
    </row>
    <row r="843" spans="2:6" ht="15.6">
      <c r="B843" s="138" t="s">
        <v>2085</v>
      </c>
      <c r="C843" s="139">
        <v>2.08</v>
      </c>
      <c r="D843" s="139">
        <f t="shared" si="5"/>
        <v>2.0799999999999999E-2</v>
      </c>
      <c r="E843" s="141">
        <v>8.1696327472791097E-5</v>
      </c>
      <c r="F843" s="144"/>
    </row>
    <row r="844" spans="2:6" ht="15.6">
      <c r="B844" s="138" t="s">
        <v>2087</v>
      </c>
      <c r="C844" s="139">
        <v>2.0499999999999998</v>
      </c>
      <c r="D844" s="139">
        <f t="shared" si="5"/>
        <v>2.0499999999999997E-2</v>
      </c>
      <c r="E844" s="141">
        <v>8.0529842622523162E-5</v>
      </c>
      <c r="F844" s="144"/>
    </row>
    <row r="845" spans="2:6" ht="15.6">
      <c r="B845" s="138" t="s">
        <v>2090</v>
      </c>
      <c r="C845" s="139">
        <v>2.0299999999999998</v>
      </c>
      <c r="D845" s="139">
        <f t="shared" si="5"/>
        <v>2.0299999999999999E-2</v>
      </c>
      <c r="E845" s="141">
        <v>7.9751996287846794E-5</v>
      </c>
      <c r="F845" s="144"/>
    </row>
    <row r="846" spans="2:6" ht="15.6">
      <c r="B846" s="138" t="s">
        <v>2093</v>
      </c>
      <c r="C846" s="139">
        <v>1.98</v>
      </c>
      <c r="D846" s="139">
        <f t="shared" si="5"/>
        <v>1.9799999999999998E-2</v>
      </c>
      <c r="E846" s="141">
        <v>7.7806715828909745E-5</v>
      </c>
      <c r="F846" s="144"/>
    </row>
    <row r="847" spans="2:6" ht="15.6">
      <c r="B847" s="138" t="s">
        <v>2096</v>
      </c>
      <c r="C847" s="139">
        <v>1.92</v>
      </c>
      <c r="D847" s="139">
        <f t="shared" si="5"/>
        <v>1.9199999999999998E-2</v>
      </c>
      <c r="E847" s="141">
        <v>7.5471124928006006E-5</v>
      </c>
      <c r="F847" s="144"/>
    </row>
    <row r="848" spans="2:6" ht="15.6">
      <c r="B848" s="138" t="s">
        <v>2099</v>
      </c>
      <c r="C848" s="139">
        <v>1.91</v>
      </c>
      <c r="D848" s="139">
        <f t="shared" si="5"/>
        <v>1.9099999999999999E-2</v>
      </c>
      <c r="E848" s="141">
        <v>7.5081726636616608E-5</v>
      </c>
      <c r="F848" s="144"/>
    </row>
    <row r="849" spans="2:6" ht="15.6">
      <c r="B849" s="138" t="s">
        <v>2102</v>
      </c>
      <c r="C849" s="139">
        <v>1.93</v>
      </c>
      <c r="D849" s="139">
        <f t="shared" si="5"/>
        <v>1.9299999999999998E-2</v>
      </c>
      <c r="E849" s="141">
        <v>7.5860485166723279E-5</v>
      </c>
      <c r="F849" s="144"/>
    </row>
    <row r="850" spans="2:6" ht="15.6">
      <c r="B850" s="138">
        <v>44532</v>
      </c>
      <c r="C850" s="139">
        <v>1.82</v>
      </c>
      <c r="D850" s="139">
        <f t="shared" si="5"/>
        <v>1.8200000000000001E-2</v>
      </c>
      <c r="E850" s="141">
        <v>7.1575428407077979E-5</v>
      </c>
      <c r="F850" s="144"/>
    </row>
    <row r="851" spans="2:6" ht="15.6">
      <c r="B851" s="138">
        <v>44502</v>
      </c>
      <c r="C851" s="139">
        <v>1.76</v>
      </c>
      <c r="D851" s="139">
        <f t="shared" si="5"/>
        <v>1.7600000000000001E-2</v>
      </c>
      <c r="E851" s="141">
        <v>6.9236180855414275E-5</v>
      </c>
      <c r="F851" s="144"/>
    </row>
    <row r="852" spans="2:6" ht="15.6">
      <c r="B852" s="138">
        <v>44471</v>
      </c>
      <c r="C852" s="139">
        <v>1.74</v>
      </c>
      <c r="D852" s="139">
        <f t="shared" si="5"/>
        <v>1.7399999999999999E-2</v>
      </c>
      <c r="E852" s="141">
        <v>6.8456126372851145E-5</v>
      </c>
      <c r="F852" s="144"/>
    </row>
    <row r="853" spans="2:6" ht="15.6">
      <c r="B853" s="138">
        <v>44441</v>
      </c>
      <c r="C853" s="139">
        <v>1.77</v>
      </c>
      <c r="D853" s="139">
        <f t="shared" si="5"/>
        <v>1.77E-2</v>
      </c>
      <c r="E853" s="141">
        <v>6.9626150834611877E-5</v>
      </c>
      <c r="F853" s="144"/>
    </row>
    <row r="854" spans="2:6" ht="15.6">
      <c r="B854" s="138">
        <v>44410</v>
      </c>
      <c r="C854" s="139">
        <v>1.78</v>
      </c>
      <c r="D854" s="139">
        <f t="shared" si="5"/>
        <v>1.78E-2</v>
      </c>
      <c r="E854" s="141">
        <v>7.0016082648782785E-5</v>
      </c>
      <c r="F854" s="144"/>
    </row>
    <row r="855" spans="2:6" ht="15.6">
      <c r="B855" s="138">
        <v>44318</v>
      </c>
      <c r="C855" s="139">
        <v>1.79</v>
      </c>
      <c r="D855" s="139">
        <f t="shared" si="5"/>
        <v>1.7899999999999999E-2</v>
      </c>
      <c r="E855" s="141">
        <v>7.0405976305698559E-5</v>
      </c>
      <c r="F855" s="144"/>
    </row>
    <row r="856" spans="2:6" ht="15.6">
      <c r="B856" s="138">
        <v>44288</v>
      </c>
      <c r="C856" s="139">
        <v>1.74</v>
      </c>
      <c r="D856" s="139">
        <f t="shared" si="5"/>
        <v>1.7399999999999999E-2</v>
      </c>
      <c r="E856" s="141">
        <v>6.8456126372851145E-5</v>
      </c>
      <c r="F856" s="144"/>
    </row>
    <row r="857" spans="2:6" ht="15.6">
      <c r="B857" s="138">
        <v>44257</v>
      </c>
      <c r="C857" s="139">
        <v>1.73</v>
      </c>
      <c r="D857" s="139">
        <f t="shared" si="5"/>
        <v>1.7299999999999999E-2</v>
      </c>
      <c r="E857" s="141">
        <v>6.8066041854386583E-5</v>
      </c>
      <c r="F857" s="144"/>
    </row>
    <row r="858" spans="2:6" ht="15.6">
      <c r="B858" s="138">
        <v>44229</v>
      </c>
      <c r="C858" s="139">
        <v>1.69</v>
      </c>
      <c r="D858" s="139">
        <f t="shared" si="5"/>
        <v>1.6899999999999998E-2</v>
      </c>
      <c r="E858" s="141">
        <v>6.6505321757670544E-5</v>
      </c>
      <c r="F858" s="144"/>
    </row>
    <row r="859" spans="2:6" ht="15.6">
      <c r="B859" s="138">
        <v>44198</v>
      </c>
      <c r="C859" s="139">
        <v>1.66</v>
      </c>
      <c r="D859" s="139">
        <f t="shared" si="5"/>
        <v>1.66E-2</v>
      </c>
      <c r="E859" s="141">
        <v>6.5334380351167454E-5</v>
      </c>
      <c r="F859" s="144"/>
    </row>
    <row r="860" spans="2:6" ht="15.6">
      <c r="B860" s="138" t="s">
        <v>2122</v>
      </c>
      <c r="C860" s="139">
        <v>1.68</v>
      </c>
      <c r="D860" s="139">
        <f t="shared" si="5"/>
        <v>1.6799999999999999E-2</v>
      </c>
      <c r="E860" s="141">
        <v>6.6115046190251547E-5</v>
      </c>
      <c r="F860" s="144"/>
    </row>
    <row r="861" spans="2:6" ht="15.6">
      <c r="B861" s="138" t="s">
        <v>2125</v>
      </c>
      <c r="C861" s="139">
        <v>1.63</v>
      </c>
      <c r="D861" s="139">
        <f t="shared" si="5"/>
        <v>1.6299999999999999E-2</v>
      </c>
      <c r="E861" s="141">
        <v>6.4163094718905356E-5</v>
      </c>
      <c r="F861" s="144"/>
    </row>
    <row r="862" spans="2:6" ht="15.6">
      <c r="B862" s="138" t="s">
        <v>2128</v>
      </c>
      <c r="C862" s="139">
        <v>1.6</v>
      </c>
      <c r="D862" s="139">
        <f t="shared" si="5"/>
        <v>1.6E-2</v>
      </c>
      <c r="E862" s="141">
        <v>6.2991464657935481E-5</v>
      </c>
      <c r="F862" s="144"/>
    </row>
    <row r="863" spans="2:6" ht="15.6">
      <c r="B863" s="138" t="s">
        <v>2131</v>
      </c>
      <c r="C863" s="139">
        <v>1.61</v>
      </c>
      <c r="D863" s="139">
        <f t="shared" si="5"/>
        <v>1.61E-2</v>
      </c>
      <c r="E863" s="141">
        <v>6.3382046293858352E-5</v>
      </c>
      <c r="F863" s="144"/>
    </row>
    <row r="864" spans="2:6" ht="15.6">
      <c r="B864" s="138" t="s">
        <v>2134</v>
      </c>
      <c r="C864" s="139">
        <v>1.61</v>
      </c>
      <c r="D864" s="139">
        <f t="shared" si="5"/>
        <v>1.61E-2</v>
      </c>
      <c r="E864" s="141">
        <v>6.3382046293858352E-5</v>
      </c>
      <c r="F864" s="144"/>
    </row>
    <row r="865" spans="2:6" ht="15.6">
      <c r="B865" s="138" t="s">
        <v>2137</v>
      </c>
      <c r="C865" s="139">
        <v>1.66</v>
      </c>
      <c r="D865" s="139">
        <f t="shared" si="5"/>
        <v>1.66E-2</v>
      </c>
      <c r="E865" s="141">
        <v>6.5334380351167454E-5</v>
      </c>
      <c r="F865" s="144"/>
    </row>
    <row r="866" spans="2:6" ht="15.6">
      <c r="B866" s="138" t="s">
        <v>2140</v>
      </c>
      <c r="C866" s="139">
        <v>1.68</v>
      </c>
      <c r="D866" s="139">
        <f t="shared" si="5"/>
        <v>1.6799999999999999E-2</v>
      </c>
      <c r="E866" s="141">
        <v>6.6115046190251547E-5</v>
      </c>
      <c r="F866" s="144"/>
    </row>
    <row r="867" spans="2:6" ht="15.6">
      <c r="B867" s="138" t="s">
        <v>2143</v>
      </c>
      <c r="C867" s="139">
        <v>1.65</v>
      </c>
      <c r="D867" s="139">
        <f t="shared" si="5"/>
        <v>1.6500000000000001E-2</v>
      </c>
      <c r="E867" s="141">
        <v>6.4943990064403323E-5</v>
      </c>
      <c r="F867" s="144"/>
    </row>
    <row r="868" spans="2:6" ht="15.6">
      <c r="B868" s="138" t="s">
        <v>2145</v>
      </c>
      <c r="C868" s="139">
        <v>1.65</v>
      </c>
      <c r="D868" s="139">
        <f t="shared" si="5"/>
        <v>1.6500000000000001E-2</v>
      </c>
      <c r="E868" s="141">
        <v>6.4943990064403323E-5</v>
      </c>
      <c r="F868" s="144"/>
    </row>
    <row r="869" spans="2:6" ht="15.6">
      <c r="B869" s="138" t="s">
        <v>2148</v>
      </c>
      <c r="C869" s="139">
        <v>1.66</v>
      </c>
      <c r="D869" s="139">
        <f t="shared" si="5"/>
        <v>1.66E-2</v>
      </c>
      <c r="E869" s="141">
        <v>6.5334380351167454E-5</v>
      </c>
      <c r="F869" s="144"/>
    </row>
    <row r="870" spans="2:6" ht="15.6">
      <c r="B870" s="138" t="s">
        <v>2151</v>
      </c>
      <c r="C870" s="139">
        <v>1.7</v>
      </c>
      <c r="D870" s="139">
        <f t="shared" si="5"/>
        <v>1.7000000000000001E-2</v>
      </c>
      <c r="E870" s="141">
        <v>6.6895559100332846E-5</v>
      </c>
      <c r="F870" s="144"/>
    </row>
    <row r="871" spans="2:6" ht="15.6">
      <c r="B871" s="138" t="s">
        <v>2152</v>
      </c>
      <c r="C871" s="139">
        <v>1.63</v>
      </c>
      <c r="D871" s="139">
        <f t="shared" si="5"/>
        <v>1.6299999999999999E-2</v>
      </c>
      <c r="E871" s="141">
        <v>6.4163094718905356E-5</v>
      </c>
      <c r="F871" s="144"/>
    </row>
    <row r="872" spans="2:6" ht="15.6">
      <c r="B872" s="138">
        <v>44531</v>
      </c>
      <c r="C872" s="139">
        <v>1.69</v>
      </c>
      <c r="D872" s="139">
        <f t="shared" si="5"/>
        <v>1.6899999999999998E-2</v>
      </c>
      <c r="E872" s="141">
        <v>6.6505321757670544E-5</v>
      </c>
      <c r="F872" s="144"/>
    </row>
    <row r="873" spans="2:6" ht="15.6">
      <c r="B873" s="138">
        <v>44501</v>
      </c>
      <c r="C873" s="139">
        <v>1.69</v>
      </c>
      <c r="D873" s="139">
        <f t="shared" si="5"/>
        <v>1.6899999999999998E-2</v>
      </c>
      <c r="E873" s="141">
        <v>6.6505321757670544E-5</v>
      </c>
      <c r="F873" s="144"/>
    </row>
    <row r="874" spans="2:6" ht="15.6">
      <c r="B874" s="138">
        <v>44409</v>
      </c>
      <c r="C874" s="139">
        <v>1.68</v>
      </c>
      <c r="D874" s="139">
        <f t="shared" si="5"/>
        <v>1.6799999999999999E-2</v>
      </c>
      <c r="E874" s="141">
        <v>6.6115046190251547E-5</v>
      </c>
      <c r="F874" s="144"/>
    </row>
    <row r="875" spans="2:6" ht="15.6">
      <c r="B875" s="138">
        <v>44378</v>
      </c>
      <c r="C875" s="139">
        <v>1.65</v>
      </c>
      <c r="D875" s="139">
        <f t="shared" si="5"/>
        <v>1.6500000000000001E-2</v>
      </c>
      <c r="E875" s="141">
        <v>6.4943990064403323E-5</v>
      </c>
      <c r="F875" s="144"/>
    </row>
    <row r="876" spans="2:6" ht="15.6">
      <c r="B876" s="138">
        <v>44348</v>
      </c>
      <c r="C876" s="139">
        <v>1.61</v>
      </c>
      <c r="D876" s="139">
        <f t="shared" si="5"/>
        <v>1.61E-2</v>
      </c>
      <c r="E876" s="141">
        <v>6.3382046293858352E-5</v>
      </c>
      <c r="F876" s="144"/>
    </row>
    <row r="877" spans="2:6" ht="15.6">
      <c r="B877" s="138">
        <v>44317</v>
      </c>
      <c r="C877" s="139">
        <v>1.5</v>
      </c>
      <c r="D877" s="139">
        <f t="shared" si="5"/>
        <v>1.4999999999999999E-2</v>
      </c>
      <c r="E877" s="141">
        <v>5.908354097372559E-5</v>
      </c>
      <c r="F877" s="144"/>
    </row>
    <row r="878" spans="2:6" ht="15.6">
      <c r="B878" s="138">
        <v>44287</v>
      </c>
      <c r="C878" s="139">
        <v>1.47</v>
      </c>
      <c r="D878" s="139">
        <f t="shared" si="5"/>
        <v>1.47E-2</v>
      </c>
      <c r="E878" s="141">
        <v>5.7910416040529711E-5</v>
      </c>
      <c r="F878" s="144"/>
    </row>
    <row r="879" spans="2:6" ht="15.6">
      <c r="B879" s="138" t="s">
        <v>2164</v>
      </c>
      <c r="C879" s="139">
        <v>1.46</v>
      </c>
      <c r="D879" s="139">
        <f t="shared" si="5"/>
        <v>1.46E-2</v>
      </c>
      <c r="E879" s="141">
        <v>5.7519297625541199E-5</v>
      </c>
      <c r="F879" s="144"/>
    </row>
    <row r="880" spans="2:6" ht="15.6">
      <c r="B880" s="138" t="s">
        <v>2167</v>
      </c>
      <c r="C880" s="139">
        <v>1.47</v>
      </c>
      <c r="D880" s="139">
        <f t="shared" si="5"/>
        <v>1.47E-2</v>
      </c>
      <c r="E880" s="141">
        <v>5.7910416040529711E-5</v>
      </c>
      <c r="F880" s="144"/>
    </row>
    <row r="881" spans="2:6" ht="15.6">
      <c r="B881" s="138" t="s">
        <v>2169</v>
      </c>
      <c r="C881" s="139">
        <v>1.48</v>
      </c>
      <c r="D881" s="139">
        <f t="shared" si="5"/>
        <v>1.4800000000000001E-2</v>
      </c>
      <c r="E881" s="141">
        <v>5.8301496065338299E-5</v>
      </c>
      <c r="F881" s="144"/>
    </row>
    <row r="882" spans="2:6" ht="15.6">
      <c r="B882" s="138" t="s">
        <v>2172</v>
      </c>
      <c r="C882" s="139">
        <v>1.47</v>
      </c>
      <c r="D882" s="139">
        <f t="shared" si="5"/>
        <v>1.47E-2</v>
      </c>
      <c r="E882" s="141">
        <v>5.7910416040529711E-5</v>
      </c>
      <c r="F882" s="144"/>
    </row>
    <row r="883" spans="2:6" ht="15.6">
      <c r="B883" s="138" t="s">
        <v>2175</v>
      </c>
      <c r="C883" s="139">
        <v>1.47</v>
      </c>
      <c r="D883" s="139">
        <f t="shared" si="5"/>
        <v>1.47E-2</v>
      </c>
      <c r="E883" s="141">
        <v>5.7910416040529711E-5</v>
      </c>
      <c r="F883" s="144"/>
    </row>
    <row r="884" spans="2:6" ht="15.6">
      <c r="B884" s="138" t="s">
        <v>2177</v>
      </c>
      <c r="C884" s="139">
        <v>1.5</v>
      </c>
      <c r="D884" s="139">
        <f t="shared" si="5"/>
        <v>1.4999999999999999E-2</v>
      </c>
      <c r="E884" s="141">
        <v>5.908354097372559E-5</v>
      </c>
      <c r="F884" s="144"/>
    </row>
    <row r="885" spans="2:6" ht="15.6">
      <c r="B885" s="138" t="s">
        <v>2180</v>
      </c>
      <c r="C885" s="139">
        <v>1.46</v>
      </c>
      <c r="D885" s="139">
        <f t="shared" si="5"/>
        <v>1.46E-2</v>
      </c>
      <c r="E885" s="141">
        <v>5.7519297625541199E-5</v>
      </c>
      <c r="F885" s="144"/>
    </row>
    <row r="886" spans="2:6" ht="15.6">
      <c r="B886" s="138" t="s">
        <v>2183</v>
      </c>
      <c r="C886" s="139">
        <v>1.49</v>
      </c>
      <c r="D886" s="139">
        <f t="shared" si="5"/>
        <v>1.49E-2</v>
      </c>
      <c r="E886" s="141">
        <v>5.8692537707294434E-5</v>
      </c>
      <c r="F886" s="144"/>
    </row>
    <row r="887" spans="2:6" ht="15.6">
      <c r="B887" s="138" t="s">
        <v>2186</v>
      </c>
      <c r="C887" s="139">
        <v>1.5</v>
      </c>
      <c r="D887" s="139">
        <f t="shared" si="5"/>
        <v>1.4999999999999999E-2</v>
      </c>
      <c r="E887" s="141">
        <v>5.908354097372559E-5</v>
      </c>
      <c r="F887" s="144"/>
    </row>
    <row r="888" spans="2:6" ht="15.6">
      <c r="B888" s="138" t="s">
        <v>2188</v>
      </c>
      <c r="C888" s="139">
        <v>1.49</v>
      </c>
      <c r="D888" s="139">
        <f t="shared" si="5"/>
        <v>1.49E-2</v>
      </c>
      <c r="E888" s="141">
        <v>5.8692537707294434E-5</v>
      </c>
      <c r="F888" s="144"/>
    </row>
    <row r="889" spans="2:6" ht="15.6">
      <c r="B889" s="138" t="s">
        <v>2191</v>
      </c>
      <c r="C889" s="139">
        <v>1.47</v>
      </c>
      <c r="D889" s="139">
        <f t="shared" si="5"/>
        <v>1.47E-2</v>
      </c>
      <c r="E889" s="141">
        <v>5.7910416040529711E-5</v>
      </c>
      <c r="F889" s="144"/>
    </row>
    <row r="890" spans="2:6" ht="15.6">
      <c r="B890" s="138" t="s">
        <v>2193</v>
      </c>
      <c r="C890" s="139">
        <v>1.46</v>
      </c>
      <c r="D890" s="139">
        <f t="shared" si="5"/>
        <v>1.46E-2</v>
      </c>
      <c r="E890" s="141">
        <v>5.7519297625541199E-5</v>
      </c>
      <c r="F890" s="144"/>
    </row>
    <row r="891" spans="2:6" ht="15.6">
      <c r="B891" s="138" t="s">
        <v>2195</v>
      </c>
      <c r="C891" s="139">
        <v>1.44</v>
      </c>
      <c r="D891" s="139">
        <f t="shared" si="5"/>
        <v>1.44E-2</v>
      </c>
      <c r="E891" s="141">
        <v>5.673694559393816E-5</v>
      </c>
      <c r="F891" s="144"/>
    </row>
    <row r="892" spans="2:6" ht="15.6">
      <c r="B892" s="138">
        <v>44147</v>
      </c>
      <c r="C892" s="139">
        <v>1.43</v>
      </c>
      <c r="D892" s="139">
        <f t="shared" si="5"/>
        <v>1.43E-2</v>
      </c>
      <c r="E892" s="141">
        <v>5.6345711962446643E-5</v>
      </c>
      <c r="F892" s="144"/>
    </row>
    <row r="893" spans="2:6" ht="15.6">
      <c r="B893" s="138">
        <v>44116</v>
      </c>
      <c r="C893" s="139">
        <v>1.45</v>
      </c>
      <c r="D893" s="139">
        <f t="shared" si="5"/>
        <v>1.4499999999999999E-2</v>
      </c>
      <c r="E893" s="141">
        <v>5.7128140812601202E-5</v>
      </c>
      <c r="F893" s="144"/>
    </row>
    <row r="894" spans="2:6" ht="15.6">
      <c r="B894" s="138">
        <v>44086</v>
      </c>
      <c r="C894" s="139">
        <v>1.49</v>
      </c>
      <c r="D894" s="139">
        <f t="shared" si="5"/>
        <v>1.49E-2</v>
      </c>
      <c r="E894" s="141">
        <v>5.8692537707294434E-5</v>
      </c>
      <c r="F894" s="144"/>
    </row>
    <row r="895" spans="2:6" ht="15.6">
      <c r="B895" s="138">
        <v>44055</v>
      </c>
      <c r="C895" s="139">
        <v>1.47</v>
      </c>
      <c r="D895" s="139">
        <f t="shared" si="5"/>
        <v>1.47E-2</v>
      </c>
      <c r="E895" s="141">
        <v>5.7910416040529711E-5</v>
      </c>
      <c r="F895" s="144"/>
    </row>
    <row r="896" spans="2:6" ht="15.6">
      <c r="B896" s="138">
        <v>44024</v>
      </c>
      <c r="C896" s="139">
        <v>1.49</v>
      </c>
      <c r="D896" s="139">
        <f t="shared" si="5"/>
        <v>1.49E-2</v>
      </c>
      <c r="E896" s="141">
        <v>5.8692537707294434E-5</v>
      </c>
      <c r="F896" s="144"/>
    </row>
    <row r="897" spans="2:6" ht="15.6">
      <c r="B897" s="138">
        <v>43933</v>
      </c>
      <c r="C897" s="139">
        <v>1.54</v>
      </c>
      <c r="D897" s="139">
        <f t="shared" si="5"/>
        <v>1.54E-2</v>
      </c>
      <c r="E897" s="141">
        <v>6.0647170438077325E-5</v>
      </c>
      <c r="F897" s="144"/>
    </row>
    <row r="898" spans="2:6" ht="15.6">
      <c r="B898" s="138">
        <v>43902</v>
      </c>
      <c r="C898" s="139">
        <v>1.47</v>
      </c>
      <c r="D898" s="139">
        <f t="shared" si="5"/>
        <v>1.47E-2</v>
      </c>
      <c r="E898" s="141">
        <v>5.7910416040529711E-5</v>
      </c>
      <c r="F898" s="144"/>
    </row>
    <row r="899" spans="2:6" ht="15.6">
      <c r="B899" s="138">
        <v>43873</v>
      </c>
      <c r="C899" s="139">
        <v>1.51</v>
      </c>
      <c r="D899" s="139">
        <f t="shared" si="5"/>
        <v>1.5100000000000001E-2</v>
      </c>
      <c r="E899" s="141">
        <v>5.9474505872625372E-5</v>
      </c>
      <c r="F899" s="144"/>
    </row>
    <row r="900" spans="2:6" ht="15.6">
      <c r="B900" s="138">
        <v>43842</v>
      </c>
      <c r="C900" s="139">
        <v>1.47</v>
      </c>
      <c r="D900" s="139">
        <f t="shared" si="5"/>
        <v>1.47E-2</v>
      </c>
      <c r="E900" s="141">
        <v>5.7910416040529711E-5</v>
      </c>
      <c r="F900" s="144"/>
    </row>
    <row r="901" spans="2:6" ht="15.6">
      <c r="B901" s="138" t="s">
        <v>2213</v>
      </c>
      <c r="C901" s="139">
        <v>1.38</v>
      </c>
      <c r="D901" s="139">
        <f t="shared" si="5"/>
        <v>1.38E-2</v>
      </c>
      <c r="E901" s="141">
        <v>5.4388967344110029E-5</v>
      </c>
      <c r="F901" s="144"/>
    </row>
    <row r="902" spans="2:6" ht="15.6">
      <c r="B902" s="138" t="s">
        <v>2215</v>
      </c>
      <c r="C902" s="139">
        <v>1.38</v>
      </c>
      <c r="D902" s="139">
        <f t="shared" si="5"/>
        <v>1.38E-2</v>
      </c>
      <c r="E902" s="141">
        <v>5.4388967344110029E-5</v>
      </c>
      <c r="F902" s="144"/>
    </row>
    <row r="903" spans="2:6" ht="15.6">
      <c r="B903" s="138" t="s">
        <v>2216</v>
      </c>
      <c r="C903" s="139">
        <v>1.43</v>
      </c>
      <c r="D903" s="139">
        <f t="shared" si="5"/>
        <v>1.43E-2</v>
      </c>
      <c r="E903" s="141">
        <v>5.6345711962446643E-5</v>
      </c>
      <c r="F903" s="144"/>
    </row>
    <row r="904" spans="2:6" ht="15.6">
      <c r="B904" s="138" t="s">
        <v>2218</v>
      </c>
      <c r="C904" s="139">
        <v>1.41</v>
      </c>
      <c r="D904" s="139">
        <f t="shared" si="5"/>
        <v>1.41E-2</v>
      </c>
      <c r="E904" s="141">
        <v>5.5563129429891944E-5</v>
      </c>
      <c r="F904" s="144"/>
    </row>
    <row r="905" spans="2:6" ht="15.6">
      <c r="B905" s="138" t="s">
        <v>2221</v>
      </c>
      <c r="C905" s="139">
        <v>1.37</v>
      </c>
      <c r="D905" s="139">
        <f t="shared" si="5"/>
        <v>1.37E-2</v>
      </c>
      <c r="E905" s="141">
        <v>5.399750307555351E-5</v>
      </c>
      <c r="F905" s="144"/>
    </row>
    <row r="906" spans="2:6" ht="15.6">
      <c r="B906" s="138" t="s">
        <v>2224</v>
      </c>
      <c r="C906" s="139">
        <v>1.34</v>
      </c>
      <c r="D906" s="139">
        <f t="shared" si="5"/>
        <v>1.34E-2</v>
      </c>
      <c r="E906" s="141">
        <v>5.2822879442970816E-5</v>
      </c>
      <c r="F906" s="144"/>
    </row>
    <row r="907" spans="2:6" ht="15.6">
      <c r="B907" s="138" t="s">
        <v>2227</v>
      </c>
      <c r="C907" s="139">
        <v>1.38</v>
      </c>
      <c r="D907" s="139">
        <f t="shared" si="5"/>
        <v>1.38E-2</v>
      </c>
      <c r="E907" s="141">
        <v>5.4388967344110029E-5</v>
      </c>
      <c r="F907" s="144"/>
    </row>
    <row r="908" spans="2:6" ht="15.6">
      <c r="B908" s="138" t="s">
        <v>2230</v>
      </c>
      <c r="C908" s="139">
        <v>1.42</v>
      </c>
      <c r="D908" s="139">
        <f t="shared" si="5"/>
        <v>1.4199999999999999E-2</v>
      </c>
      <c r="E908" s="141">
        <v>5.5954439910355092E-5</v>
      </c>
      <c r="F908" s="144"/>
    </row>
    <row r="909" spans="2:6" ht="15.6">
      <c r="B909" s="138" t="s">
        <v>2233</v>
      </c>
      <c r="C909" s="139">
        <v>1.42</v>
      </c>
      <c r="D909" s="139">
        <f t="shared" si="5"/>
        <v>1.4199999999999999E-2</v>
      </c>
      <c r="E909" s="141">
        <v>5.5954439910355092E-5</v>
      </c>
      <c r="F909" s="144"/>
    </row>
    <row r="910" spans="2:6" ht="15.6">
      <c r="B910" s="138" t="s">
        <v>2236</v>
      </c>
      <c r="C910" s="139">
        <v>1.46</v>
      </c>
      <c r="D910" s="139">
        <f t="shared" si="5"/>
        <v>1.46E-2</v>
      </c>
      <c r="E910" s="141">
        <v>5.7519297625541199E-5</v>
      </c>
      <c r="F910" s="144"/>
    </row>
    <row r="911" spans="2:6" ht="15.6">
      <c r="B911" s="138" t="s">
        <v>2239</v>
      </c>
      <c r="C911" s="139">
        <v>1.44</v>
      </c>
      <c r="D911" s="139">
        <f t="shared" si="5"/>
        <v>1.44E-2</v>
      </c>
      <c r="E911" s="141">
        <v>5.673694559393816E-5</v>
      </c>
      <c r="F911" s="144"/>
    </row>
    <row r="912" spans="2:6" ht="15.6">
      <c r="B912" s="138">
        <v>44176</v>
      </c>
      <c r="C912" s="139">
        <v>1.43</v>
      </c>
      <c r="D912" s="139">
        <f t="shared" si="5"/>
        <v>1.43E-2</v>
      </c>
      <c r="E912" s="141">
        <v>5.6345711962446643E-5</v>
      </c>
      <c r="F912" s="144"/>
    </row>
    <row r="913" spans="2:6" ht="15.6">
      <c r="B913" s="138"/>
      <c r="C913" s="139"/>
      <c r="D913" s="139"/>
      <c r="E913" s="141">
        <v>0</v>
      </c>
      <c r="F913" s="137"/>
    </row>
    <row r="914" spans="2:6" ht="15.6">
      <c r="B914" s="138">
        <v>44115</v>
      </c>
      <c r="C914" s="139">
        <v>1.54</v>
      </c>
      <c r="D914" s="139">
        <f t="shared" ref="D914:D934" si="6">C914/100</f>
        <v>1.54E-2</v>
      </c>
      <c r="E914" s="141">
        <v>6.0647170438077325E-5</v>
      </c>
      <c r="F914" s="144"/>
    </row>
    <row r="915" spans="2:6" ht="15.6">
      <c r="B915" s="138">
        <v>44085</v>
      </c>
      <c r="C915" s="139">
        <v>1.53</v>
      </c>
      <c r="D915" s="139">
        <f t="shared" si="6"/>
        <v>1.5300000000000001E-2</v>
      </c>
      <c r="E915" s="141">
        <v>6.0256320597362745E-5</v>
      </c>
      <c r="F915" s="144"/>
    </row>
    <row r="916" spans="2:6" ht="15.6">
      <c r="B916" s="138">
        <v>43993</v>
      </c>
      <c r="C916" s="139">
        <v>1.39</v>
      </c>
      <c r="D916" s="139">
        <f t="shared" si="6"/>
        <v>1.3899999999999999E-2</v>
      </c>
      <c r="E916" s="141">
        <v>5.4780393154318929E-5</v>
      </c>
      <c r="F916" s="144"/>
    </row>
    <row r="917" spans="2:6" ht="15.6">
      <c r="B917" s="138">
        <v>43962</v>
      </c>
      <c r="C917" s="139">
        <v>1.33</v>
      </c>
      <c r="D917" s="139">
        <f t="shared" si="6"/>
        <v>1.3300000000000001E-2</v>
      </c>
      <c r="E917" s="141">
        <v>5.2431261264640483E-5</v>
      </c>
      <c r="F917" s="144"/>
    </row>
    <row r="918" spans="2:6" ht="15.6">
      <c r="B918" s="138">
        <v>43932</v>
      </c>
      <c r="C918" s="139">
        <v>1.34</v>
      </c>
      <c r="D918" s="139">
        <f t="shared" si="6"/>
        <v>1.34E-2</v>
      </c>
      <c r="E918" s="141">
        <v>5.2822879442970816E-5</v>
      </c>
      <c r="F918" s="144"/>
    </row>
    <row r="919" spans="2:6" ht="15.6">
      <c r="B919" s="138">
        <v>43901</v>
      </c>
      <c r="C919" s="139">
        <v>1.45</v>
      </c>
      <c r="D919" s="139">
        <f t="shared" si="6"/>
        <v>1.4499999999999999E-2</v>
      </c>
      <c r="E919" s="141">
        <v>5.7128140812601202E-5</v>
      </c>
      <c r="F919" s="144"/>
    </row>
    <row r="920" spans="2:6" ht="15.6">
      <c r="B920" s="138">
        <v>43872</v>
      </c>
      <c r="C920" s="139">
        <v>1.43</v>
      </c>
      <c r="D920" s="139">
        <f t="shared" si="6"/>
        <v>1.43E-2</v>
      </c>
      <c r="E920" s="141">
        <v>5.6345711962446643E-5</v>
      </c>
      <c r="F920" s="144"/>
    </row>
    <row r="921" spans="2:6" ht="15.6">
      <c r="B921" s="138" t="s">
        <v>2259</v>
      </c>
      <c r="C921" s="139">
        <v>1.45</v>
      </c>
      <c r="D921" s="139">
        <f t="shared" si="6"/>
        <v>1.4499999999999999E-2</v>
      </c>
      <c r="E921" s="141">
        <v>5.7128140812601202E-5</v>
      </c>
      <c r="F921" s="144"/>
    </row>
    <row r="922" spans="2:6" ht="15.6">
      <c r="B922" s="138" t="s">
        <v>2262</v>
      </c>
      <c r="C922" s="139">
        <v>1.41</v>
      </c>
      <c r="D922" s="139">
        <f t="shared" si="6"/>
        <v>1.41E-2</v>
      </c>
      <c r="E922" s="141">
        <v>5.5563129429891944E-5</v>
      </c>
      <c r="F922" s="144"/>
    </row>
    <row r="923" spans="2:6" ht="15.6">
      <c r="B923" s="138" t="s">
        <v>2265</v>
      </c>
      <c r="C923" s="139">
        <v>1.36</v>
      </c>
      <c r="D923" s="139">
        <f t="shared" si="6"/>
        <v>1.3600000000000001E-2</v>
      </c>
      <c r="E923" s="141">
        <v>5.3606000340655768E-5</v>
      </c>
      <c r="F923" s="144"/>
    </row>
    <row r="924" spans="2:6" ht="15.6">
      <c r="B924" s="138" t="s">
        <v>2268</v>
      </c>
      <c r="C924" s="139">
        <v>1.36</v>
      </c>
      <c r="D924" s="139">
        <f t="shared" si="6"/>
        <v>1.3600000000000001E-2</v>
      </c>
      <c r="E924" s="141">
        <v>5.3606000340655768E-5</v>
      </c>
      <c r="F924" s="144"/>
    </row>
    <row r="925" spans="2:6" ht="15.6">
      <c r="B925" s="138" t="s">
        <v>2271</v>
      </c>
      <c r="C925" s="139">
        <v>1.39</v>
      </c>
      <c r="D925" s="139">
        <f t="shared" si="6"/>
        <v>1.3899999999999999E-2</v>
      </c>
      <c r="E925" s="141">
        <v>5.4780393154318929E-5</v>
      </c>
      <c r="F925" s="144"/>
    </row>
    <row r="926" spans="2:6" ht="15.6">
      <c r="B926" s="138" t="s">
        <v>2274</v>
      </c>
      <c r="C926" s="139">
        <v>1.44</v>
      </c>
      <c r="D926" s="139">
        <f t="shared" si="6"/>
        <v>1.44E-2</v>
      </c>
      <c r="E926" s="141">
        <v>5.673694559393816E-5</v>
      </c>
      <c r="F926" s="144"/>
    </row>
    <row r="927" spans="2:6" ht="15.6">
      <c r="B927" s="138" t="s">
        <v>2277</v>
      </c>
      <c r="C927" s="139">
        <v>1.46</v>
      </c>
      <c r="D927" s="139">
        <f t="shared" si="6"/>
        <v>1.46E-2</v>
      </c>
      <c r="E927" s="141">
        <v>5.7519297625541199E-5</v>
      </c>
      <c r="F927" s="144"/>
    </row>
    <row r="928" spans="2:6" ht="15.6">
      <c r="B928" s="138" t="s">
        <v>2279</v>
      </c>
      <c r="C928" s="139">
        <v>1.42</v>
      </c>
      <c r="D928" s="139">
        <f t="shared" si="6"/>
        <v>1.4199999999999999E-2</v>
      </c>
      <c r="E928" s="141">
        <v>5.5954439910355092E-5</v>
      </c>
      <c r="F928" s="144"/>
    </row>
    <row r="929" spans="2:6" ht="15.6">
      <c r="B929" s="138" t="s">
        <v>2282</v>
      </c>
      <c r="C929" s="139">
        <v>1.4</v>
      </c>
      <c r="D929" s="139">
        <f t="shared" si="6"/>
        <v>1.3999999999999999E-2</v>
      </c>
      <c r="E929" s="141">
        <v>5.5171780513729729E-5</v>
      </c>
      <c r="F929" s="144"/>
    </row>
    <row r="930" spans="2:6" ht="15.6">
      <c r="B930" s="138" t="s">
        <v>2285</v>
      </c>
      <c r="C930" s="139">
        <v>1.35</v>
      </c>
      <c r="D930" s="139">
        <f t="shared" si="6"/>
        <v>1.3500000000000002E-2</v>
      </c>
      <c r="E930" s="141">
        <v>5.321445913253342E-5</v>
      </c>
      <c r="F930" s="144"/>
    </row>
    <row r="931" spans="2:6" ht="15.6">
      <c r="B931" s="138" t="s">
        <v>2288</v>
      </c>
      <c r="C931" s="139">
        <v>1.33</v>
      </c>
      <c r="D931" s="139">
        <f t="shared" si="6"/>
        <v>1.3300000000000001E-2</v>
      </c>
      <c r="E931" s="141">
        <v>5.2431261264640483E-5</v>
      </c>
      <c r="F931" s="144"/>
    </row>
    <row r="932" spans="2:6" ht="15.6">
      <c r="B932" s="138" t="s">
        <v>2291</v>
      </c>
      <c r="C932" s="139">
        <v>1.32</v>
      </c>
      <c r="D932" s="139">
        <f t="shared" si="6"/>
        <v>1.32E-2</v>
      </c>
      <c r="E932" s="141">
        <v>5.203960459021495E-5</v>
      </c>
      <c r="F932" s="144"/>
    </row>
    <row r="933" spans="2:6" ht="15.6">
      <c r="B933" s="138" t="s">
        <v>2292</v>
      </c>
      <c r="C933" s="139">
        <v>1.31</v>
      </c>
      <c r="D933" s="139">
        <f t="shared" si="6"/>
        <v>1.3100000000000001E-2</v>
      </c>
      <c r="E933" s="141">
        <v>5.164790941170061E-5</v>
      </c>
      <c r="F933" s="144"/>
    </row>
    <row r="934" spans="2:6" ht="15.6">
      <c r="B934" s="138" t="s">
        <v>2295</v>
      </c>
      <c r="C934" s="139">
        <v>1.32</v>
      </c>
      <c r="D934" s="139">
        <f t="shared" si="6"/>
        <v>1.32E-2</v>
      </c>
      <c r="E934" s="141">
        <v>5.203960459021495E-5</v>
      </c>
      <c r="F934" s="144"/>
    </row>
    <row r="935" spans="2:6" ht="15.6">
      <c r="B935" s="138"/>
      <c r="C935" s="139"/>
      <c r="D935" s="139"/>
      <c r="E935" s="141">
        <v>0</v>
      </c>
      <c r="F935" s="137"/>
    </row>
    <row r="936" spans="2:6" ht="15.6">
      <c r="B936" s="138">
        <v>44084</v>
      </c>
      <c r="C936" s="139">
        <v>1.37</v>
      </c>
      <c r="D936" s="139">
        <f t="shared" ref="D936:D1165" si="7">C936/100</f>
        <v>1.37E-2</v>
      </c>
      <c r="E936" s="141">
        <v>5.399750307555351E-5</v>
      </c>
      <c r="F936" s="144"/>
    </row>
    <row r="937" spans="2:6" ht="15.6">
      <c r="B937" s="138">
        <v>44053</v>
      </c>
      <c r="C937" s="139">
        <v>1.37</v>
      </c>
      <c r="D937" s="139">
        <f t="shared" si="7"/>
        <v>1.37E-2</v>
      </c>
      <c r="E937" s="141">
        <v>5.399750307555351E-5</v>
      </c>
      <c r="F937" s="144"/>
    </row>
    <row r="938" spans="2:6" ht="15.6">
      <c r="B938" s="138">
        <v>44022</v>
      </c>
      <c r="C938" s="139">
        <v>1.4</v>
      </c>
      <c r="D938" s="139">
        <f t="shared" si="7"/>
        <v>1.3999999999999999E-2</v>
      </c>
      <c r="E938" s="141">
        <v>5.5171780513729729E-5</v>
      </c>
      <c r="F938" s="144"/>
    </row>
    <row r="939" spans="2:6" ht="15.6">
      <c r="B939" s="138">
        <v>43992</v>
      </c>
      <c r="C939" s="139">
        <v>1.36</v>
      </c>
      <c r="D939" s="139">
        <f t="shared" si="7"/>
        <v>1.3600000000000001E-2</v>
      </c>
      <c r="E939" s="141">
        <v>5.3606000340655768E-5</v>
      </c>
      <c r="F939" s="144"/>
    </row>
    <row r="940" spans="2:6" ht="15.6">
      <c r="B940" s="138">
        <v>43961</v>
      </c>
      <c r="C940" s="139">
        <v>1.38</v>
      </c>
      <c r="D940" s="139">
        <f t="shared" si="7"/>
        <v>1.38E-2</v>
      </c>
      <c r="E940" s="141">
        <v>5.4388967344110029E-5</v>
      </c>
      <c r="F940" s="144"/>
    </row>
    <row r="941" spans="2:6" ht="15.6">
      <c r="B941" s="138">
        <v>43871</v>
      </c>
      <c r="C941" s="139">
        <v>1.29</v>
      </c>
      <c r="D941" s="139">
        <f t="shared" si="7"/>
        <v>1.29E-2</v>
      </c>
      <c r="E941" s="141">
        <v>5.0864403512651535E-5</v>
      </c>
      <c r="F941" s="144"/>
    </row>
    <row r="942" spans="2:6" ht="15.6">
      <c r="B942" s="138">
        <v>43840</v>
      </c>
      <c r="C942" s="139">
        <v>1.26</v>
      </c>
      <c r="D942" s="139">
        <f t="shared" si="7"/>
        <v>1.26E-2</v>
      </c>
      <c r="E942" s="141">
        <v>4.968885569511805E-5</v>
      </c>
      <c r="F942" s="144"/>
    </row>
    <row r="943" spans="2:6" ht="15.6">
      <c r="B943" s="138" t="s">
        <v>2313</v>
      </c>
      <c r="C943" s="139">
        <v>1.27</v>
      </c>
      <c r="D943" s="139">
        <f t="shared" si="7"/>
        <v>1.2699999999999999E-2</v>
      </c>
      <c r="E943" s="141">
        <v>5.0080743506875081E-5</v>
      </c>
      <c r="F943" s="144"/>
    </row>
    <row r="944" spans="2:6" ht="15.6">
      <c r="B944" s="138" t="s">
        <v>2316</v>
      </c>
      <c r="C944" s="139">
        <v>1.23</v>
      </c>
      <c r="D944" s="139">
        <f t="shared" si="7"/>
        <v>1.23E-2</v>
      </c>
      <c r="E944" s="141">
        <v>4.8512960932223237E-5</v>
      </c>
      <c r="F944" s="144"/>
    </row>
    <row r="945" spans="2:6" ht="15.6">
      <c r="B945" s="138" t="s">
        <v>2317</v>
      </c>
      <c r="C945" s="139">
        <v>1.23</v>
      </c>
      <c r="D945" s="139">
        <f t="shared" si="7"/>
        <v>1.23E-2</v>
      </c>
      <c r="E945" s="141">
        <v>4.8512960932223237E-5</v>
      </c>
      <c r="F945" s="144"/>
    </row>
    <row r="946" spans="2:6" ht="15.6">
      <c r="B946" s="138" t="s">
        <v>2320</v>
      </c>
      <c r="C946" s="139">
        <v>1.22</v>
      </c>
      <c r="D946" s="139">
        <f t="shared" si="7"/>
        <v>1.2199999999999999E-2</v>
      </c>
      <c r="E946" s="141">
        <v>4.8120918876737306E-5</v>
      </c>
      <c r="F946" s="144"/>
    </row>
    <row r="947" spans="2:6" ht="15.6">
      <c r="B947" s="138" t="s">
        <v>2323</v>
      </c>
      <c r="C947" s="139">
        <v>1.22</v>
      </c>
      <c r="D947" s="139">
        <f t="shared" si="7"/>
        <v>1.2199999999999999E-2</v>
      </c>
      <c r="E947" s="141">
        <v>4.8120918876737306E-5</v>
      </c>
      <c r="F947" s="144"/>
    </row>
    <row r="948" spans="2:6" ht="15.6">
      <c r="B948" s="138" t="s">
        <v>2326</v>
      </c>
      <c r="C948" s="139">
        <v>1.24</v>
      </c>
      <c r="D948" s="139">
        <f t="shared" si="7"/>
        <v>1.24E-2</v>
      </c>
      <c r="E948" s="141">
        <v>4.8904964415230623E-5</v>
      </c>
      <c r="F948" s="144"/>
    </row>
    <row r="949" spans="2:6" ht="15.6">
      <c r="B949" s="138" t="s">
        <v>2329</v>
      </c>
      <c r="C949" s="139">
        <v>1.24</v>
      </c>
      <c r="D949" s="139">
        <f t="shared" si="7"/>
        <v>1.24E-2</v>
      </c>
      <c r="E949" s="141">
        <v>4.8904964415230623E-5</v>
      </c>
      <c r="F949" s="144"/>
    </row>
    <row r="950" spans="2:6" ht="15.6">
      <c r="B950" s="138" t="s">
        <v>2331</v>
      </c>
      <c r="C950" s="139">
        <v>1.25</v>
      </c>
      <c r="D950" s="139">
        <f t="shared" si="7"/>
        <v>1.2500000000000001E-2</v>
      </c>
      <c r="E950" s="141">
        <v>4.929692933375307E-5</v>
      </c>
      <c r="F950" s="144"/>
    </row>
    <row r="951" spans="2:6" ht="15.6">
      <c r="B951" s="138" t="s">
        <v>2334</v>
      </c>
      <c r="C951" s="139">
        <v>1.27</v>
      </c>
      <c r="D951" s="139">
        <f t="shared" si="7"/>
        <v>1.2699999999999999E-2</v>
      </c>
      <c r="E951" s="141">
        <v>5.0080743506875081E-5</v>
      </c>
      <c r="F951" s="144"/>
    </row>
    <row r="952" spans="2:6" ht="15.6">
      <c r="B952" s="138" t="s">
        <v>2336</v>
      </c>
      <c r="C952" s="139">
        <v>1.25</v>
      </c>
      <c r="D952" s="139">
        <f t="shared" si="7"/>
        <v>1.2500000000000001E-2</v>
      </c>
      <c r="E952" s="141">
        <v>4.929692933375307E-5</v>
      </c>
      <c r="F952" s="144"/>
    </row>
    <row r="953" spans="2:6" ht="15.6">
      <c r="B953" s="138" t="s">
        <v>2338</v>
      </c>
      <c r="C953" s="139">
        <v>1.26</v>
      </c>
      <c r="D953" s="139">
        <f t="shared" si="7"/>
        <v>1.26E-2</v>
      </c>
      <c r="E953" s="141">
        <v>4.968885569511805E-5</v>
      </c>
      <c r="F953" s="144"/>
    </row>
    <row r="954" spans="2:6" ht="15.6">
      <c r="B954" s="138" t="s">
        <v>2341</v>
      </c>
      <c r="C954" s="139">
        <v>1.24</v>
      </c>
      <c r="D954" s="139">
        <f t="shared" si="7"/>
        <v>1.24E-2</v>
      </c>
      <c r="E954" s="141">
        <v>4.8904964415230623E-5</v>
      </c>
      <c r="F954" s="144"/>
    </row>
    <row r="955" spans="2:6" ht="15.6">
      <c r="B955" s="138" t="s">
        <v>2343</v>
      </c>
      <c r="C955" s="139">
        <v>1.24</v>
      </c>
      <c r="D955" s="139">
        <f t="shared" si="7"/>
        <v>1.24E-2</v>
      </c>
      <c r="E955" s="141">
        <v>4.8904964415230623E-5</v>
      </c>
      <c r="F955" s="144"/>
    </row>
    <row r="956" spans="2:6" ht="15.6">
      <c r="B956" s="138">
        <v>44144</v>
      </c>
      <c r="C956" s="139">
        <v>1.24</v>
      </c>
      <c r="D956" s="139">
        <f t="shared" si="7"/>
        <v>1.24E-2</v>
      </c>
      <c r="E956" s="141">
        <v>4.8904964415230623E-5</v>
      </c>
      <c r="F956" s="144"/>
    </row>
    <row r="957" spans="2:6" ht="15.6">
      <c r="B957" s="138">
        <v>44113</v>
      </c>
      <c r="C957" s="139">
        <v>1.24</v>
      </c>
      <c r="D957" s="139">
        <f t="shared" si="7"/>
        <v>1.24E-2</v>
      </c>
      <c r="E957" s="141">
        <v>4.8904964415230623E-5</v>
      </c>
      <c r="F957" s="144"/>
    </row>
    <row r="958" spans="2:6" ht="15.6">
      <c r="B958" s="138">
        <v>44083</v>
      </c>
      <c r="C958" s="139">
        <v>1.28</v>
      </c>
      <c r="D958" s="139">
        <f t="shared" si="7"/>
        <v>1.2800000000000001E-2</v>
      </c>
      <c r="E958" s="141">
        <v>5.0472592777017766E-5</v>
      </c>
      <c r="F958" s="144"/>
    </row>
    <row r="959" spans="2:6" ht="15.6">
      <c r="B959" s="138">
        <v>44052</v>
      </c>
      <c r="C959" s="139">
        <v>1.25</v>
      </c>
      <c r="D959" s="139">
        <f t="shared" si="7"/>
        <v>1.2500000000000001E-2</v>
      </c>
      <c r="E959" s="141">
        <v>4.929692933375307E-5</v>
      </c>
      <c r="F959" s="144"/>
    </row>
    <row r="960" spans="2:6" ht="15.6">
      <c r="B960" s="138">
        <v>43930</v>
      </c>
      <c r="C960" s="139">
        <v>1.29</v>
      </c>
      <c r="D960" s="139">
        <f t="shared" si="7"/>
        <v>1.29E-2</v>
      </c>
      <c r="E960" s="141">
        <v>5.0864403512651535E-5</v>
      </c>
      <c r="F960" s="144"/>
    </row>
    <row r="961" spans="2:6" ht="15.6">
      <c r="B961" s="138">
        <v>43899</v>
      </c>
      <c r="C961" s="139">
        <v>1.17</v>
      </c>
      <c r="D961" s="139">
        <f t="shared" si="7"/>
        <v>1.1699999999999999E-2</v>
      </c>
      <c r="E961" s="141">
        <v>4.6160129749672763E-5</v>
      </c>
      <c r="F961" s="144"/>
    </row>
    <row r="962" spans="2:6" ht="15.6">
      <c r="B962" s="138">
        <v>43870</v>
      </c>
      <c r="C962" s="139">
        <v>1.21</v>
      </c>
      <c r="D962" s="139">
        <f t="shared" si="7"/>
        <v>1.21E-2</v>
      </c>
      <c r="E962" s="141">
        <v>4.7728838241667404E-5</v>
      </c>
      <c r="F962" s="144"/>
    </row>
    <row r="963" spans="2:6" ht="15.6">
      <c r="B963" s="138">
        <v>43839</v>
      </c>
      <c r="C963" s="139">
        <v>1.25</v>
      </c>
      <c r="D963" s="139">
        <f t="shared" si="7"/>
        <v>1.2500000000000001E-2</v>
      </c>
      <c r="E963" s="141">
        <v>4.929692933375307E-5</v>
      </c>
      <c r="F963" s="144"/>
    </row>
    <row r="964" spans="2:6" ht="15.6">
      <c r="B964" s="138" t="s">
        <v>2360</v>
      </c>
      <c r="C964" s="139">
        <v>1.31</v>
      </c>
      <c r="D964" s="139">
        <f t="shared" si="7"/>
        <v>1.3100000000000001E-2</v>
      </c>
      <c r="E964" s="141">
        <v>5.164790941170061E-5</v>
      </c>
      <c r="F964" s="144"/>
    </row>
    <row r="965" spans="2:6" ht="15.6">
      <c r="B965" s="138" t="s">
        <v>2363</v>
      </c>
      <c r="C965" s="139">
        <v>1.35</v>
      </c>
      <c r="D965" s="139">
        <f t="shared" si="7"/>
        <v>1.3500000000000002E-2</v>
      </c>
      <c r="E965" s="141">
        <v>5.321445913253342E-5</v>
      </c>
      <c r="F965" s="144"/>
    </row>
    <row r="966" spans="2:6" ht="15.6">
      <c r="B966" s="138" t="s">
        <v>2366</v>
      </c>
      <c r="C966" s="139">
        <v>1.33</v>
      </c>
      <c r="D966" s="139">
        <f t="shared" si="7"/>
        <v>1.3300000000000001E-2</v>
      </c>
      <c r="E966" s="141">
        <v>5.2431261264640483E-5</v>
      </c>
      <c r="F966" s="144"/>
    </row>
    <row r="967" spans="2:6" ht="15.6">
      <c r="B967" s="138" t="s">
        <v>2369</v>
      </c>
      <c r="C967" s="139">
        <v>1.25</v>
      </c>
      <c r="D967" s="139">
        <f t="shared" si="7"/>
        <v>1.2500000000000001E-2</v>
      </c>
      <c r="E967" s="141">
        <v>4.929692933375307E-5</v>
      </c>
      <c r="F967" s="144"/>
    </row>
    <row r="968" spans="2:6" ht="15.6">
      <c r="B968" s="138" t="s">
        <v>2372</v>
      </c>
      <c r="C968" s="139">
        <v>1.23</v>
      </c>
      <c r="D968" s="139">
        <f t="shared" si="7"/>
        <v>1.23E-2</v>
      </c>
      <c r="E968" s="141">
        <v>4.8512960932223237E-5</v>
      </c>
      <c r="F968" s="144"/>
    </row>
    <row r="969" spans="2:6" ht="15.6">
      <c r="B969" s="138" t="s">
        <v>2375</v>
      </c>
      <c r="C969" s="139">
        <v>1.19</v>
      </c>
      <c r="D969" s="139">
        <f t="shared" si="7"/>
        <v>1.1899999999999999E-2</v>
      </c>
      <c r="E969" s="141">
        <v>4.6944561201023305E-5</v>
      </c>
      <c r="F969" s="144"/>
    </row>
    <row r="970" spans="2:6" ht="15.6">
      <c r="B970" s="138" t="s">
        <v>2378</v>
      </c>
      <c r="C970" s="139">
        <v>1.18</v>
      </c>
      <c r="D970" s="139">
        <f t="shared" si="7"/>
        <v>1.18E-2</v>
      </c>
      <c r="E970" s="141">
        <v>4.655236478057212E-5</v>
      </c>
      <c r="F970" s="144"/>
    </row>
    <row r="971" spans="2:6" ht="15.6">
      <c r="B971" s="138" t="s">
        <v>2381</v>
      </c>
      <c r="C971" s="139">
        <v>1.21</v>
      </c>
      <c r="D971" s="139">
        <f t="shared" si="7"/>
        <v>1.21E-2</v>
      </c>
      <c r="E971" s="141">
        <v>4.7728838241667404E-5</v>
      </c>
      <c r="F971" s="144"/>
    </row>
    <row r="972" spans="2:6" ht="15.6">
      <c r="B972" s="138" t="s">
        <v>2384</v>
      </c>
      <c r="C972" s="139">
        <v>1.25</v>
      </c>
      <c r="D972" s="139">
        <f t="shared" si="7"/>
        <v>1.2500000000000001E-2</v>
      </c>
      <c r="E972" s="141">
        <v>4.929692933375307E-5</v>
      </c>
      <c r="F972" s="144"/>
    </row>
    <row r="973" spans="2:6" ht="15.6">
      <c r="B973" s="138" t="s">
        <v>2387</v>
      </c>
      <c r="C973" s="139">
        <v>1.23</v>
      </c>
      <c r="D973" s="139">
        <f t="shared" si="7"/>
        <v>1.23E-2</v>
      </c>
      <c r="E973" s="141">
        <v>4.8512960932223237E-5</v>
      </c>
      <c r="F973" s="144"/>
    </row>
    <row r="974" spans="2:6" ht="15.6">
      <c r="B974" s="138" t="s">
        <v>2389</v>
      </c>
      <c r="C974" s="139">
        <v>1.26</v>
      </c>
      <c r="D974" s="139">
        <f t="shared" si="7"/>
        <v>1.26E-2</v>
      </c>
      <c r="E974" s="141">
        <v>4.968885569511805E-5</v>
      </c>
      <c r="F974" s="144"/>
    </row>
    <row r="975" spans="2:6" ht="15.6">
      <c r="B975" s="138" t="s">
        <v>2391</v>
      </c>
      <c r="C975" s="139">
        <v>1.27</v>
      </c>
      <c r="D975" s="139">
        <f t="shared" si="7"/>
        <v>1.2699999999999999E-2</v>
      </c>
      <c r="E975" s="141">
        <v>5.0080743506875081E-5</v>
      </c>
      <c r="F975" s="144"/>
    </row>
    <row r="976" spans="2:6" ht="15.6">
      <c r="B976" s="138" t="s">
        <v>2394</v>
      </c>
      <c r="C976" s="139">
        <v>1.25</v>
      </c>
      <c r="D976" s="139">
        <f t="shared" si="7"/>
        <v>1.2500000000000001E-2</v>
      </c>
      <c r="E976" s="141">
        <v>4.929692933375307E-5</v>
      </c>
      <c r="F976" s="144"/>
    </row>
    <row r="977" spans="2:6" ht="15.6">
      <c r="B977" s="138">
        <v>44173</v>
      </c>
      <c r="C977" s="139">
        <v>1.21</v>
      </c>
      <c r="D977" s="139">
        <f t="shared" si="7"/>
        <v>1.21E-2</v>
      </c>
      <c r="E977" s="141">
        <v>4.7728838241667404E-5</v>
      </c>
      <c r="F977" s="144"/>
    </row>
    <row r="978" spans="2:6" ht="15.6">
      <c r="B978" s="138">
        <v>44143</v>
      </c>
      <c r="C978" s="139">
        <v>1.1599999999999999</v>
      </c>
      <c r="D978" s="139">
        <f t="shared" si="7"/>
        <v>1.1599999999999999E-2</v>
      </c>
      <c r="E978" s="141">
        <v>4.5767856100775717E-5</v>
      </c>
      <c r="F978" s="144"/>
    </row>
    <row r="979" spans="2:6" ht="15.6">
      <c r="B979" s="138">
        <v>44112</v>
      </c>
      <c r="C979" s="139">
        <v>1.0900000000000001</v>
      </c>
      <c r="D979" s="139">
        <f t="shared" si="7"/>
        <v>1.09E-2</v>
      </c>
      <c r="E979" s="141">
        <v>4.3020858616182878E-5</v>
      </c>
      <c r="F979" s="144"/>
    </row>
    <row r="980" spans="2:6" ht="15.6">
      <c r="B980" s="138">
        <v>44020</v>
      </c>
      <c r="C980" s="139">
        <v>1.07</v>
      </c>
      <c r="D980" s="139">
        <f t="shared" si="7"/>
        <v>1.0700000000000001E-2</v>
      </c>
      <c r="E980" s="141">
        <v>4.2235654195588168E-5</v>
      </c>
      <c r="F980" s="144"/>
    </row>
    <row r="981" spans="2:6" ht="15.6">
      <c r="B981" s="138">
        <v>43990</v>
      </c>
      <c r="C981" s="139">
        <v>1.03</v>
      </c>
      <c r="D981" s="139">
        <f t="shared" si="7"/>
        <v>1.03E-2</v>
      </c>
      <c r="E981" s="141">
        <v>4.0664780962540448E-5</v>
      </c>
      <c r="F981" s="144"/>
    </row>
    <row r="982" spans="2:6" ht="15.6">
      <c r="B982" s="138">
        <v>43959</v>
      </c>
      <c r="C982" s="139">
        <v>1.06</v>
      </c>
      <c r="D982" s="139">
        <f t="shared" si="7"/>
        <v>1.06E-2</v>
      </c>
      <c r="E982" s="141">
        <v>4.1842993947938112E-5</v>
      </c>
      <c r="F982" s="144"/>
    </row>
    <row r="983" spans="2:6" ht="15.6">
      <c r="B983" s="138">
        <v>43929</v>
      </c>
      <c r="C983" s="139">
        <v>1.02</v>
      </c>
      <c r="D983" s="139">
        <f t="shared" si="7"/>
        <v>1.0200000000000001E-2</v>
      </c>
      <c r="E983" s="141">
        <v>4.0271965861427006E-5</v>
      </c>
      <c r="F983" s="144"/>
    </row>
    <row r="984" spans="2:6" ht="15.6">
      <c r="B984" s="138">
        <v>43898</v>
      </c>
      <c r="C984" s="139">
        <v>1.07</v>
      </c>
      <c r="D984" s="139">
        <f t="shared" si="7"/>
        <v>1.0700000000000001E-2</v>
      </c>
      <c r="E984" s="141">
        <v>4.2235654195588168E-5</v>
      </c>
      <c r="F984" s="144"/>
    </row>
    <row r="985" spans="2:6" ht="15.6">
      <c r="B985" s="138" t="s">
        <v>2412</v>
      </c>
      <c r="C985" s="139">
        <v>1.04</v>
      </c>
      <c r="D985" s="139">
        <f t="shared" si="7"/>
        <v>1.04E-2</v>
      </c>
      <c r="E985" s="141">
        <v>4.1057557339074791E-5</v>
      </c>
      <c r="F985" s="144"/>
    </row>
    <row r="986" spans="2:6" ht="15.6">
      <c r="B986" s="138" t="s">
        <v>2415</v>
      </c>
      <c r="C986" s="139">
        <v>1.04</v>
      </c>
      <c r="D986" s="139">
        <f t="shared" si="7"/>
        <v>1.04E-2</v>
      </c>
      <c r="E986" s="141">
        <v>4.1057557339074791E-5</v>
      </c>
      <c r="F986" s="144"/>
    </row>
    <row r="987" spans="2:6" ht="15.6">
      <c r="B987" s="138" t="s">
        <v>2418</v>
      </c>
      <c r="C987" s="139">
        <v>1.0900000000000001</v>
      </c>
      <c r="D987" s="139">
        <f t="shared" si="7"/>
        <v>1.09E-2</v>
      </c>
      <c r="E987" s="141">
        <v>4.3020858616182878E-5</v>
      </c>
      <c r="F987" s="144"/>
    </row>
    <row r="988" spans="2:6" ht="15.6">
      <c r="B988" s="138" t="s">
        <v>2421</v>
      </c>
      <c r="C988" s="139">
        <v>1.07</v>
      </c>
      <c r="D988" s="139">
        <f t="shared" si="7"/>
        <v>1.0700000000000001E-2</v>
      </c>
      <c r="E988" s="141">
        <v>4.2235654195588168E-5</v>
      </c>
      <c r="F988" s="144"/>
    </row>
    <row r="989" spans="2:6" ht="15.6">
      <c r="B989" s="138" t="s">
        <v>2424</v>
      </c>
      <c r="C989" s="139">
        <v>1.1000000000000001</v>
      </c>
      <c r="D989" s="139">
        <f t="shared" si="7"/>
        <v>1.1000000000000001E-2</v>
      </c>
      <c r="E989" s="141">
        <v>4.3413402804004519E-5</v>
      </c>
      <c r="F989" s="144"/>
    </row>
    <row r="990" spans="2:6" ht="15.6">
      <c r="B990" s="138" t="s">
        <v>2426</v>
      </c>
      <c r="C990" s="139">
        <v>1.08</v>
      </c>
      <c r="D990" s="139">
        <f t="shared" si="7"/>
        <v>1.0800000000000001E-2</v>
      </c>
      <c r="E990" s="141">
        <v>4.2628275749301281E-5</v>
      </c>
      <c r="F990" s="144"/>
    </row>
    <row r="991" spans="2:6" ht="15.6">
      <c r="B991" s="138" t="s">
        <v>2428</v>
      </c>
      <c r="C991" s="139">
        <v>1.0900000000000001</v>
      </c>
      <c r="D991" s="139">
        <f t="shared" si="7"/>
        <v>1.09E-2</v>
      </c>
      <c r="E991" s="141">
        <v>4.3020858616182878E-5</v>
      </c>
      <c r="F991" s="144"/>
    </row>
    <row r="992" spans="2:6" ht="15.6">
      <c r="B992" s="138" t="s">
        <v>2431</v>
      </c>
      <c r="C992" s="139">
        <v>1.1299999999999999</v>
      </c>
      <c r="D992" s="139">
        <f t="shared" si="7"/>
        <v>1.1299999999999999E-2</v>
      </c>
      <c r="E992" s="141">
        <v>4.4590803370381238E-5</v>
      </c>
      <c r="F992" s="144"/>
    </row>
    <row r="993" spans="2:6" ht="15.6">
      <c r="B993" s="138" t="s">
        <v>2433</v>
      </c>
      <c r="C993" s="139">
        <v>1.1399999999999999</v>
      </c>
      <c r="D993" s="139">
        <f t="shared" si="7"/>
        <v>1.1399999999999999E-2</v>
      </c>
      <c r="E993" s="141">
        <v>4.4983192918790493E-5</v>
      </c>
      <c r="F993" s="144"/>
    </row>
    <row r="994" spans="2:6" ht="15.6">
      <c r="B994" s="138" t="s">
        <v>2436</v>
      </c>
      <c r="C994" s="139">
        <v>1.1599999999999999</v>
      </c>
      <c r="D994" s="139">
        <f t="shared" si="7"/>
        <v>1.1599999999999999E-2</v>
      </c>
      <c r="E994" s="141">
        <v>4.5767856100775717E-5</v>
      </c>
      <c r="F994" s="144"/>
    </row>
    <row r="995" spans="2:6" ht="15.6">
      <c r="B995" s="138" t="s">
        <v>2439</v>
      </c>
      <c r="C995" s="139">
        <v>1.17</v>
      </c>
      <c r="D995" s="139">
        <f t="shared" si="7"/>
        <v>1.1699999999999999E-2</v>
      </c>
      <c r="E995" s="141">
        <v>4.6160129749672763E-5</v>
      </c>
      <c r="F995" s="144"/>
    </row>
    <row r="996" spans="2:6" ht="15.6">
      <c r="B996" s="138" t="s">
        <v>2442</v>
      </c>
      <c r="C996" s="139">
        <v>1.1499999999999999</v>
      </c>
      <c r="D996" s="139">
        <f t="shared" si="7"/>
        <v>1.15E-2</v>
      </c>
      <c r="E996" s="141">
        <v>4.5375543826331466E-5</v>
      </c>
      <c r="F996" s="144"/>
    </row>
    <row r="997" spans="2:6" ht="15.6">
      <c r="B997" s="138" t="s">
        <v>2445</v>
      </c>
      <c r="C997" s="139">
        <v>1.17</v>
      </c>
      <c r="D997" s="139">
        <f t="shared" si="7"/>
        <v>1.1699999999999999E-2</v>
      </c>
      <c r="E997" s="141">
        <v>4.6160129749672763E-5</v>
      </c>
      <c r="F997" s="144"/>
    </row>
    <row r="998" spans="2:6" ht="15.6">
      <c r="B998" s="138" t="s">
        <v>2448</v>
      </c>
      <c r="C998" s="139">
        <v>1.1499999999999999</v>
      </c>
      <c r="D998" s="139">
        <f t="shared" si="7"/>
        <v>1.15E-2</v>
      </c>
      <c r="E998" s="141">
        <v>4.5375543826331466E-5</v>
      </c>
      <c r="F998" s="144"/>
    </row>
    <row r="999" spans="2:6" ht="15.6">
      <c r="B999" s="138" t="s">
        <v>2451</v>
      </c>
      <c r="C999" s="139">
        <v>1.17</v>
      </c>
      <c r="D999" s="139">
        <f t="shared" si="7"/>
        <v>1.1699999999999999E-2</v>
      </c>
      <c r="E999" s="141">
        <v>4.6160129749672763E-5</v>
      </c>
      <c r="F999" s="144"/>
    </row>
    <row r="1000" spans="2:6" ht="15.6">
      <c r="B1000" s="138">
        <v>44111</v>
      </c>
      <c r="C1000" s="139">
        <v>1.18</v>
      </c>
      <c r="D1000" s="139">
        <f t="shared" si="7"/>
        <v>1.18E-2</v>
      </c>
      <c r="E1000" s="141">
        <v>4.655236478057212E-5</v>
      </c>
      <c r="F1000" s="144"/>
    </row>
    <row r="1001" spans="2:6" ht="15.6">
      <c r="B1001" s="138">
        <v>44081</v>
      </c>
      <c r="C1001" s="139">
        <v>1.1499999999999999</v>
      </c>
      <c r="D1001" s="139">
        <f t="shared" si="7"/>
        <v>1.15E-2</v>
      </c>
      <c r="E1001" s="141">
        <v>4.5375543826331466E-5</v>
      </c>
      <c r="F1001" s="144"/>
    </row>
    <row r="1002" spans="2:6" ht="15.6">
      <c r="B1002" s="138">
        <v>44050</v>
      </c>
      <c r="C1002" s="139">
        <v>1.23</v>
      </c>
      <c r="D1002" s="139">
        <f t="shared" si="7"/>
        <v>1.23E-2</v>
      </c>
      <c r="E1002" s="141">
        <v>4.8512960932223237E-5</v>
      </c>
      <c r="F1002" s="144"/>
    </row>
    <row r="1003" spans="2:6" ht="15.6">
      <c r="B1003" s="138">
        <v>44019</v>
      </c>
      <c r="C1003" s="139">
        <v>1.21</v>
      </c>
      <c r="D1003" s="139">
        <f t="shared" si="7"/>
        <v>1.21E-2</v>
      </c>
      <c r="E1003" s="141">
        <v>4.7728838241667404E-5</v>
      </c>
      <c r="F1003" s="144"/>
    </row>
    <row r="1004" spans="2:6" ht="15.6">
      <c r="B1004" s="138">
        <v>43989</v>
      </c>
      <c r="C1004" s="139">
        <v>1.28</v>
      </c>
      <c r="D1004" s="139">
        <f t="shared" si="7"/>
        <v>1.2800000000000001E-2</v>
      </c>
      <c r="E1004" s="141">
        <v>5.0472592777017766E-5</v>
      </c>
      <c r="F1004" s="144"/>
    </row>
    <row r="1005" spans="2:6" ht="15.6">
      <c r="B1005" s="138">
        <v>43868</v>
      </c>
      <c r="C1005" s="139">
        <v>1.26</v>
      </c>
      <c r="D1005" s="139">
        <f t="shared" si="7"/>
        <v>1.26E-2</v>
      </c>
      <c r="E1005" s="141">
        <v>4.968885569511805E-5</v>
      </c>
      <c r="F1005" s="144"/>
    </row>
    <row r="1006" spans="2:6" ht="15.6">
      <c r="B1006" s="138">
        <v>43837</v>
      </c>
      <c r="C1006" s="139">
        <v>1.27</v>
      </c>
      <c r="D1006" s="139">
        <f t="shared" si="7"/>
        <v>1.2699999999999999E-2</v>
      </c>
      <c r="E1006" s="141">
        <v>5.0080743506875081E-5</v>
      </c>
      <c r="F1006" s="144"/>
    </row>
    <row r="1007" spans="2:6" ht="15.6">
      <c r="B1007" s="138" t="s">
        <v>2465</v>
      </c>
      <c r="C1007" s="139">
        <v>1.25</v>
      </c>
      <c r="D1007" s="139">
        <f t="shared" si="7"/>
        <v>1.2500000000000001E-2</v>
      </c>
      <c r="E1007" s="141">
        <v>4.929692933375307E-5</v>
      </c>
      <c r="F1007" s="144"/>
    </row>
    <row r="1008" spans="2:6" ht="15.6">
      <c r="B1008" s="138" t="s">
        <v>2468</v>
      </c>
      <c r="C1008" s="139">
        <v>1.22</v>
      </c>
      <c r="D1008" s="139">
        <f t="shared" si="7"/>
        <v>1.2199999999999999E-2</v>
      </c>
      <c r="E1008" s="141">
        <v>4.8120918876737306E-5</v>
      </c>
      <c r="F1008" s="144"/>
    </row>
    <row r="1009" spans="2:6" ht="15.6">
      <c r="B1009" s="138" t="s">
        <v>2471</v>
      </c>
      <c r="C1009" s="139">
        <v>1.21</v>
      </c>
      <c r="D1009" s="139">
        <f t="shared" si="7"/>
        <v>1.21E-2</v>
      </c>
      <c r="E1009" s="141">
        <v>4.7728838241667404E-5</v>
      </c>
      <c r="F1009" s="144"/>
    </row>
    <row r="1010" spans="2:6" ht="15.6">
      <c r="B1010" s="138" t="s">
        <v>2474</v>
      </c>
      <c r="C1010" s="139">
        <v>1.26</v>
      </c>
      <c r="D1010" s="139">
        <f t="shared" si="7"/>
        <v>1.26E-2</v>
      </c>
      <c r="E1010" s="141">
        <v>4.968885569511805E-5</v>
      </c>
      <c r="F1010" s="144"/>
    </row>
    <row r="1011" spans="2:6" ht="15.6">
      <c r="B1011" s="138" t="s">
        <v>2477</v>
      </c>
      <c r="C1011" s="139">
        <v>1.28</v>
      </c>
      <c r="D1011" s="139">
        <f t="shared" si="7"/>
        <v>1.2800000000000001E-2</v>
      </c>
      <c r="E1011" s="141">
        <v>5.0472592777017766E-5</v>
      </c>
      <c r="F1011" s="144"/>
    </row>
    <row r="1012" spans="2:6" ht="15.6">
      <c r="B1012" s="138" t="s">
        <v>2479</v>
      </c>
      <c r="C1012" s="139">
        <v>1.32</v>
      </c>
      <c r="D1012" s="139">
        <f t="shared" si="7"/>
        <v>1.32E-2</v>
      </c>
      <c r="E1012" s="141">
        <v>5.203960459021495E-5</v>
      </c>
      <c r="F1012" s="144"/>
    </row>
    <row r="1013" spans="2:6" ht="15.6">
      <c r="B1013" s="138" t="s">
        <v>2482</v>
      </c>
      <c r="C1013" s="139">
        <v>1.3</v>
      </c>
      <c r="D1013" s="139">
        <f t="shared" si="7"/>
        <v>1.3000000000000001E-2</v>
      </c>
      <c r="E1013" s="141">
        <v>5.1256175721769992E-5</v>
      </c>
      <c r="F1013" s="144"/>
    </row>
    <row r="1014" spans="2:6" ht="15.6">
      <c r="B1014" s="138" t="s">
        <v>2485</v>
      </c>
      <c r="C1014" s="139">
        <v>1.3</v>
      </c>
      <c r="D1014" s="139">
        <f t="shared" si="7"/>
        <v>1.3000000000000001E-2</v>
      </c>
      <c r="E1014" s="141">
        <v>5.1256175721769992E-5</v>
      </c>
      <c r="F1014" s="144"/>
    </row>
    <row r="1015" spans="2:6" ht="15.6">
      <c r="B1015" s="138" t="s">
        <v>2488</v>
      </c>
      <c r="C1015" s="139">
        <v>1.3</v>
      </c>
      <c r="D1015" s="139">
        <f t="shared" si="7"/>
        <v>1.3000000000000001E-2</v>
      </c>
      <c r="E1015" s="141">
        <v>5.1256175721769992E-5</v>
      </c>
      <c r="F1015" s="144"/>
    </row>
    <row r="1016" spans="2:6" ht="15.6">
      <c r="B1016" s="138" t="s">
        <v>2491</v>
      </c>
      <c r="C1016" s="139">
        <v>1.36</v>
      </c>
      <c r="D1016" s="139">
        <f t="shared" si="7"/>
        <v>1.3600000000000001E-2</v>
      </c>
      <c r="E1016" s="141">
        <v>5.3606000340655768E-5</v>
      </c>
      <c r="F1016" s="144"/>
    </row>
    <row r="1017" spans="2:6" ht="15.6">
      <c r="B1017" s="138" t="s">
        <v>2494</v>
      </c>
      <c r="C1017" s="139">
        <v>1.37</v>
      </c>
      <c r="D1017" s="139">
        <f t="shared" si="7"/>
        <v>1.37E-2</v>
      </c>
      <c r="E1017" s="141">
        <v>5.399750307555351E-5</v>
      </c>
      <c r="F1017" s="144"/>
    </row>
    <row r="1018" spans="2:6" ht="15.6">
      <c r="B1018" s="138" t="s">
        <v>2497</v>
      </c>
      <c r="C1018" s="139">
        <v>1.3</v>
      </c>
      <c r="D1018" s="139">
        <f t="shared" si="7"/>
        <v>1.3000000000000001E-2</v>
      </c>
      <c r="E1018" s="141">
        <v>5.1256175721769992E-5</v>
      </c>
      <c r="F1018" s="144"/>
    </row>
    <row r="1019" spans="2:6" ht="15.6">
      <c r="B1019" s="138">
        <v>44171</v>
      </c>
      <c r="C1019" s="139">
        <v>1.3</v>
      </c>
      <c r="D1019" s="139">
        <f t="shared" si="7"/>
        <v>1.3000000000000001E-2</v>
      </c>
      <c r="E1019" s="141">
        <v>5.1256175721769992E-5</v>
      </c>
      <c r="F1019" s="144"/>
    </row>
    <row r="1020" spans="2:6" ht="15.6">
      <c r="B1020" s="138">
        <v>44141</v>
      </c>
      <c r="C1020" s="139">
        <v>1.25</v>
      </c>
      <c r="D1020" s="139">
        <f t="shared" si="7"/>
        <v>1.2500000000000001E-2</v>
      </c>
      <c r="E1020" s="141">
        <v>4.929692933375307E-5</v>
      </c>
      <c r="F1020" s="144"/>
    </row>
    <row r="1021" spans="2:6" ht="15.6">
      <c r="B1021" s="138">
        <v>44110</v>
      </c>
      <c r="C1021" s="139">
        <v>1.37</v>
      </c>
      <c r="D1021" s="139">
        <f t="shared" si="7"/>
        <v>1.37E-2</v>
      </c>
      <c r="E1021" s="141">
        <v>5.399750307555351E-5</v>
      </c>
      <c r="F1021" s="144"/>
    </row>
    <row r="1022" spans="2:6" ht="15.6">
      <c r="B1022" s="138">
        <v>44080</v>
      </c>
      <c r="C1022" s="139">
        <v>1.43</v>
      </c>
      <c r="D1022" s="139">
        <f t="shared" si="7"/>
        <v>1.43E-2</v>
      </c>
      <c r="E1022" s="141">
        <v>5.6345711962446643E-5</v>
      </c>
      <c r="F1022" s="144"/>
    </row>
    <row r="1023" spans="2:6" ht="15.6">
      <c r="B1023" s="138">
        <v>44049</v>
      </c>
      <c r="C1023" s="139">
        <v>1.49</v>
      </c>
      <c r="D1023" s="139">
        <f t="shared" si="7"/>
        <v>1.49E-2</v>
      </c>
      <c r="E1023" s="141">
        <v>5.8692537707294434E-5</v>
      </c>
      <c r="F1023" s="144"/>
    </row>
    <row r="1024" spans="2:6" ht="15.6">
      <c r="B1024" s="138">
        <v>43957</v>
      </c>
      <c r="C1024" s="139">
        <v>1.52</v>
      </c>
      <c r="D1024" s="139">
        <f t="shared" si="7"/>
        <v>1.52E-2</v>
      </c>
      <c r="E1024" s="141">
        <v>5.9865432411321251E-5</v>
      </c>
      <c r="F1024" s="144"/>
    </row>
    <row r="1025" spans="2:6" ht="15.6">
      <c r="B1025" s="138">
        <v>43927</v>
      </c>
      <c r="C1025" s="139">
        <v>1.45</v>
      </c>
      <c r="D1025" s="139">
        <f t="shared" si="7"/>
        <v>1.4499999999999999E-2</v>
      </c>
      <c r="E1025" s="141">
        <v>5.7128140812601202E-5</v>
      </c>
      <c r="F1025" s="144"/>
    </row>
    <row r="1026" spans="2:6" ht="15.6">
      <c r="B1026" s="138">
        <v>43896</v>
      </c>
      <c r="C1026" s="139">
        <v>1.39</v>
      </c>
      <c r="D1026" s="139">
        <f t="shared" si="7"/>
        <v>1.3899999999999999E-2</v>
      </c>
      <c r="E1026" s="141">
        <v>5.4780393154318929E-5</v>
      </c>
      <c r="F1026" s="144"/>
    </row>
    <row r="1027" spans="2:6" ht="15.6">
      <c r="B1027" s="138">
        <v>43867</v>
      </c>
      <c r="C1027" s="139">
        <v>1.32</v>
      </c>
      <c r="D1027" s="139">
        <f t="shared" si="7"/>
        <v>1.32E-2</v>
      </c>
      <c r="E1027" s="141">
        <v>5.203960459021495E-5</v>
      </c>
      <c r="F1027" s="144"/>
    </row>
    <row r="1028" spans="2:6" ht="15.6">
      <c r="B1028" s="138">
        <v>43836</v>
      </c>
      <c r="C1028" s="139">
        <v>1.3</v>
      </c>
      <c r="D1028" s="139">
        <f t="shared" si="7"/>
        <v>1.3000000000000001E-2</v>
      </c>
      <c r="E1028" s="141">
        <v>5.1256175721769992E-5</v>
      </c>
      <c r="F1028" s="144"/>
    </row>
    <row r="1029" spans="2:6" ht="15.6">
      <c r="B1029" s="138" t="s">
        <v>2518</v>
      </c>
      <c r="C1029" s="139">
        <v>1.26</v>
      </c>
      <c r="D1029" s="139">
        <f t="shared" si="7"/>
        <v>1.26E-2</v>
      </c>
      <c r="E1029" s="141">
        <v>4.968885569511805E-5</v>
      </c>
      <c r="F1029" s="144"/>
    </row>
    <row r="1030" spans="2:6" ht="15.6">
      <c r="B1030" s="138" t="s">
        <v>2521</v>
      </c>
      <c r="C1030" s="139">
        <v>1.31</v>
      </c>
      <c r="D1030" s="139">
        <f t="shared" si="7"/>
        <v>1.3100000000000001E-2</v>
      </c>
      <c r="E1030" s="141">
        <v>5.164790941170061E-5</v>
      </c>
      <c r="F1030" s="144"/>
    </row>
    <row r="1031" spans="2:6" ht="15.6">
      <c r="B1031" s="138" t="s">
        <v>2524</v>
      </c>
      <c r="C1031" s="139">
        <v>1.27</v>
      </c>
      <c r="D1031" s="139">
        <f t="shared" si="7"/>
        <v>1.2699999999999999E-2</v>
      </c>
      <c r="E1031" s="141">
        <v>5.0080743506875081E-5</v>
      </c>
      <c r="F1031" s="144"/>
    </row>
    <row r="1032" spans="2:6" ht="15.6">
      <c r="B1032" s="138" t="s">
        <v>2527</v>
      </c>
      <c r="C1032" s="139">
        <v>1.28</v>
      </c>
      <c r="D1032" s="139">
        <f t="shared" si="7"/>
        <v>1.2800000000000001E-2</v>
      </c>
      <c r="E1032" s="141">
        <v>5.0472592777017766E-5</v>
      </c>
      <c r="F1032" s="144"/>
    </row>
    <row r="1033" spans="2:6" ht="15.6">
      <c r="B1033" s="138" t="s">
        <v>2530</v>
      </c>
      <c r="C1033" s="139">
        <v>1.22</v>
      </c>
      <c r="D1033" s="139">
        <f t="shared" si="7"/>
        <v>1.2199999999999999E-2</v>
      </c>
      <c r="E1033" s="141">
        <v>4.8120918876737306E-5</v>
      </c>
      <c r="F1033" s="144"/>
    </row>
    <row r="1034" spans="2:6" ht="15.6">
      <c r="B1034" s="138" t="s">
        <v>2533</v>
      </c>
      <c r="C1034" s="139">
        <v>1.24</v>
      </c>
      <c r="D1034" s="139">
        <f t="shared" si="7"/>
        <v>1.24E-2</v>
      </c>
      <c r="E1034" s="141">
        <v>4.8904964415230623E-5</v>
      </c>
      <c r="F1034" s="144"/>
    </row>
    <row r="1035" spans="2:6" ht="15.6">
      <c r="B1035" s="138" t="s">
        <v>2536</v>
      </c>
      <c r="C1035" s="139">
        <v>1.25</v>
      </c>
      <c r="D1035" s="139">
        <f t="shared" si="7"/>
        <v>1.2500000000000001E-2</v>
      </c>
      <c r="E1035" s="141">
        <v>4.929692933375307E-5</v>
      </c>
      <c r="F1035" s="144"/>
    </row>
    <row r="1036" spans="2:6" ht="15.6">
      <c r="B1036" s="138" t="s">
        <v>2539</v>
      </c>
      <c r="C1036" s="139">
        <v>1.28</v>
      </c>
      <c r="D1036" s="139">
        <f t="shared" si="7"/>
        <v>1.2800000000000001E-2</v>
      </c>
      <c r="E1036" s="141">
        <v>5.0472592777017766E-5</v>
      </c>
      <c r="F1036" s="144"/>
    </row>
    <row r="1037" spans="2:6" ht="15.6">
      <c r="B1037" s="138" t="s">
        <v>2542</v>
      </c>
      <c r="C1037" s="139">
        <v>1.29</v>
      </c>
      <c r="D1037" s="139">
        <f t="shared" si="7"/>
        <v>1.29E-2</v>
      </c>
      <c r="E1037" s="141">
        <v>5.0864403512651535E-5</v>
      </c>
      <c r="F1037" s="144"/>
    </row>
    <row r="1038" spans="2:6" ht="15.6">
      <c r="B1038" s="138" t="s">
        <v>2545</v>
      </c>
      <c r="C1038" s="139">
        <v>1.17</v>
      </c>
      <c r="D1038" s="139">
        <f t="shared" si="7"/>
        <v>1.1699999999999999E-2</v>
      </c>
      <c r="E1038" s="141">
        <v>4.6160129749672763E-5</v>
      </c>
      <c r="F1038" s="144"/>
    </row>
    <row r="1039" spans="2:6" ht="15.6">
      <c r="B1039" s="138" t="s">
        <v>2548</v>
      </c>
      <c r="C1039" s="139">
        <v>1.1399999999999999</v>
      </c>
      <c r="D1039" s="139">
        <f t="shared" si="7"/>
        <v>1.1399999999999999E-2</v>
      </c>
      <c r="E1039" s="141">
        <v>4.4983192918790493E-5</v>
      </c>
      <c r="F1039" s="144"/>
    </row>
    <row r="1040" spans="2:6" ht="15.6">
      <c r="B1040" s="138" t="s">
        <v>2551</v>
      </c>
      <c r="C1040" s="139">
        <v>1.19</v>
      </c>
      <c r="D1040" s="139">
        <f t="shared" si="7"/>
        <v>1.1899999999999999E-2</v>
      </c>
      <c r="E1040" s="141">
        <v>4.6944561201023305E-5</v>
      </c>
      <c r="F1040" s="144"/>
    </row>
    <row r="1041" spans="2:6" ht="15.6">
      <c r="B1041" s="138">
        <v>44170</v>
      </c>
      <c r="C1041" s="139">
        <v>1.23</v>
      </c>
      <c r="D1041" s="139">
        <f t="shared" si="7"/>
        <v>1.23E-2</v>
      </c>
      <c r="E1041" s="141">
        <v>4.8512960932223237E-5</v>
      </c>
      <c r="F1041" s="144"/>
    </row>
    <row r="1042" spans="2:6" ht="15.6">
      <c r="B1042" s="138">
        <v>44140</v>
      </c>
      <c r="C1042" s="139">
        <v>1.28</v>
      </c>
      <c r="D1042" s="139">
        <f t="shared" si="7"/>
        <v>1.2800000000000001E-2</v>
      </c>
      <c r="E1042" s="141">
        <v>5.0472592777017766E-5</v>
      </c>
      <c r="F1042" s="144"/>
    </row>
    <row r="1043" spans="2:6" ht="15.6">
      <c r="B1043" s="138">
        <v>44048</v>
      </c>
      <c r="C1043" s="139">
        <v>1.25</v>
      </c>
      <c r="D1043" s="139">
        <f t="shared" si="7"/>
        <v>1.2500000000000001E-2</v>
      </c>
      <c r="E1043" s="141">
        <v>4.929692933375307E-5</v>
      </c>
      <c r="F1043" s="144"/>
    </row>
    <row r="1044" spans="2:6" ht="15.6">
      <c r="B1044" s="138">
        <v>44017</v>
      </c>
      <c r="C1044" s="139">
        <v>1.17</v>
      </c>
      <c r="D1044" s="139">
        <f t="shared" si="7"/>
        <v>1.1699999999999999E-2</v>
      </c>
      <c r="E1044" s="141">
        <v>4.6160129749672763E-5</v>
      </c>
      <c r="F1044" s="144"/>
    </row>
    <row r="1045" spans="2:6" ht="15.6">
      <c r="B1045" s="138">
        <v>43987</v>
      </c>
      <c r="C1045" s="139">
        <v>1.27</v>
      </c>
      <c r="D1045" s="139">
        <f t="shared" si="7"/>
        <v>1.2699999999999999E-2</v>
      </c>
      <c r="E1045" s="141">
        <v>5.0080743506875081E-5</v>
      </c>
      <c r="F1045" s="144"/>
    </row>
    <row r="1046" spans="2:6" ht="15.6">
      <c r="B1046" s="138">
        <v>43956</v>
      </c>
      <c r="C1046" s="139">
        <v>1.19</v>
      </c>
      <c r="D1046" s="139">
        <f t="shared" si="7"/>
        <v>1.1899999999999999E-2</v>
      </c>
      <c r="E1046" s="141">
        <v>4.6944561201023305E-5</v>
      </c>
      <c r="F1046" s="144"/>
    </row>
    <row r="1047" spans="2:6" ht="15.6">
      <c r="B1047" s="138">
        <v>43926</v>
      </c>
      <c r="C1047" s="139">
        <v>1.1599999999999999</v>
      </c>
      <c r="D1047" s="139">
        <f t="shared" si="7"/>
        <v>1.1599999999999999E-2</v>
      </c>
      <c r="E1047" s="141">
        <v>4.5767856100775717E-5</v>
      </c>
      <c r="F1047" s="144"/>
    </row>
    <row r="1048" spans="2:6" ht="15.6">
      <c r="B1048" s="138">
        <v>43835</v>
      </c>
      <c r="C1048" s="139">
        <v>1.1399999999999999</v>
      </c>
      <c r="D1048" s="139">
        <f t="shared" si="7"/>
        <v>1.1399999999999999E-2</v>
      </c>
      <c r="E1048" s="141">
        <v>4.4983192918790493E-5</v>
      </c>
      <c r="F1048" s="144"/>
    </row>
    <row r="1049" spans="2:6" ht="15.6">
      <c r="B1049" s="138" t="s">
        <v>2569</v>
      </c>
      <c r="C1049" s="139">
        <v>1.1599999999999999</v>
      </c>
      <c r="D1049" s="139">
        <f t="shared" si="7"/>
        <v>1.1599999999999999E-2</v>
      </c>
      <c r="E1049" s="141">
        <v>4.5767856100775717E-5</v>
      </c>
      <c r="F1049" s="144"/>
    </row>
    <row r="1050" spans="2:6" ht="15.6">
      <c r="B1050" s="138" t="s">
        <v>2572</v>
      </c>
      <c r="C1050" s="139">
        <v>1.1299999999999999</v>
      </c>
      <c r="D1050" s="139">
        <f t="shared" si="7"/>
        <v>1.1299999999999999E-2</v>
      </c>
      <c r="E1050" s="141">
        <v>4.4590803370381238E-5</v>
      </c>
      <c r="F1050" s="144"/>
    </row>
    <row r="1051" spans="2:6" ht="15.6">
      <c r="B1051" s="138" t="s">
        <v>2574</v>
      </c>
      <c r="C1051" s="139">
        <v>1.1000000000000001</v>
      </c>
      <c r="D1051" s="139">
        <f t="shared" si="7"/>
        <v>1.1000000000000001E-2</v>
      </c>
      <c r="E1051" s="141">
        <v>4.3413402804004519E-5</v>
      </c>
      <c r="F1051" s="144"/>
    </row>
    <row r="1052" spans="2:6" ht="15.6">
      <c r="B1052" s="138" t="s">
        <v>2577</v>
      </c>
      <c r="C1052" s="139">
        <v>1.1499999999999999</v>
      </c>
      <c r="D1052" s="139">
        <f t="shared" si="7"/>
        <v>1.15E-2</v>
      </c>
      <c r="E1052" s="141">
        <v>4.5375543826331466E-5</v>
      </c>
      <c r="F1052" s="144"/>
    </row>
    <row r="1053" spans="2:6" ht="15.6">
      <c r="B1053" s="138" t="s">
        <v>2580</v>
      </c>
      <c r="C1053" s="139">
        <v>1.07</v>
      </c>
      <c r="D1053" s="139">
        <f t="shared" si="7"/>
        <v>1.0700000000000001E-2</v>
      </c>
      <c r="E1053" s="141">
        <v>4.2235654195588168E-5</v>
      </c>
      <c r="F1053" s="144"/>
    </row>
    <row r="1054" spans="2:6" ht="15.6">
      <c r="B1054" s="138" t="s">
        <v>2583</v>
      </c>
      <c r="C1054" s="139">
        <v>1.08</v>
      </c>
      <c r="D1054" s="139">
        <f t="shared" si="7"/>
        <v>1.0800000000000001E-2</v>
      </c>
      <c r="E1054" s="141">
        <v>4.2628275749301281E-5</v>
      </c>
      <c r="F1054" s="144"/>
    </row>
    <row r="1055" spans="2:6" ht="15.6">
      <c r="B1055" s="138" t="s">
        <v>2586</v>
      </c>
      <c r="C1055" s="139">
        <v>1.1100000000000001</v>
      </c>
      <c r="D1055" s="139">
        <f t="shared" si="7"/>
        <v>1.11E-2</v>
      </c>
      <c r="E1055" s="141">
        <v>4.3805908320759812E-5</v>
      </c>
      <c r="F1055" s="144"/>
    </row>
    <row r="1056" spans="2:6" ht="15.6">
      <c r="B1056" s="138" t="s">
        <v>2588</v>
      </c>
      <c r="C1056" s="139">
        <v>1.06</v>
      </c>
      <c r="D1056" s="139">
        <f t="shared" si="7"/>
        <v>1.06E-2</v>
      </c>
      <c r="E1056" s="141">
        <v>4.1842993947938112E-5</v>
      </c>
      <c r="F1056" s="144"/>
    </row>
    <row r="1057" spans="2:6" ht="15.6">
      <c r="B1057" s="138" t="s">
        <v>2591</v>
      </c>
      <c r="C1057" s="139">
        <v>1.1200000000000001</v>
      </c>
      <c r="D1057" s="139">
        <f t="shared" si="7"/>
        <v>1.1200000000000002E-2</v>
      </c>
      <c r="E1057" s="141">
        <v>4.4198375173554183E-5</v>
      </c>
      <c r="F1057" s="144"/>
    </row>
    <row r="1058" spans="2:6" ht="15.6">
      <c r="B1058" s="138" t="s">
        <v>2594</v>
      </c>
      <c r="C1058" s="139">
        <v>1.1599999999999999</v>
      </c>
      <c r="D1058" s="139">
        <f t="shared" si="7"/>
        <v>1.1599999999999999E-2</v>
      </c>
      <c r="E1058" s="141">
        <v>4.5767856100775717E-5</v>
      </c>
      <c r="F1058" s="144"/>
    </row>
    <row r="1059" spans="2:6" ht="15.6">
      <c r="B1059" s="138" t="s">
        <v>2597</v>
      </c>
      <c r="C1059" s="139">
        <v>1.0900000000000001</v>
      </c>
      <c r="D1059" s="139">
        <f t="shared" si="7"/>
        <v>1.09E-2</v>
      </c>
      <c r="E1059" s="141">
        <v>4.3020858616182878E-5</v>
      </c>
      <c r="F1059" s="144"/>
    </row>
    <row r="1060" spans="2:6" ht="15.6">
      <c r="B1060" s="138" t="s">
        <v>2600</v>
      </c>
      <c r="C1060" s="139">
        <v>1.1399999999999999</v>
      </c>
      <c r="D1060" s="139">
        <f t="shared" si="7"/>
        <v>1.1399999999999999E-2</v>
      </c>
      <c r="E1060" s="141">
        <v>4.4983192918790493E-5</v>
      </c>
      <c r="F1060" s="144"/>
    </row>
    <row r="1061" spans="2:6" ht="15.6">
      <c r="B1061" s="138" t="s">
        <v>2603</v>
      </c>
      <c r="C1061" s="139">
        <v>1.28</v>
      </c>
      <c r="D1061" s="139">
        <f t="shared" si="7"/>
        <v>1.2800000000000001E-2</v>
      </c>
      <c r="E1061" s="141">
        <v>5.0472592777017766E-5</v>
      </c>
      <c r="F1061" s="144"/>
    </row>
    <row r="1062" spans="2:6" ht="15.6">
      <c r="B1062" s="138" t="s">
        <v>2606</v>
      </c>
      <c r="C1062" s="139">
        <v>1.27</v>
      </c>
      <c r="D1062" s="139">
        <f t="shared" si="7"/>
        <v>1.2699999999999999E-2</v>
      </c>
      <c r="E1062" s="141">
        <v>5.0080743506875081E-5</v>
      </c>
      <c r="F1062" s="144"/>
    </row>
    <row r="1063" spans="2:6" ht="15.6">
      <c r="B1063" s="138">
        <v>44078</v>
      </c>
      <c r="C1063" s="139">
        <v>1.23</v>
      </c>
      <c r="D1063" s="139">
        <f t="shared" si="7"/>
        <v>1.23E-2</v>
      </c>
      <c r="E1063" s="141">
        <v>4.8512960932223237E-5</v>
      </c>
      <c r="F1063" s="144"/>
    </row>
    <row r="1064" spans="2:6" ht="15.6">
      <c r="B1064" s="138">
        <v>44047</v>
      </c>
      <c r="C1064" s="139">
        <v>1.26</v>
      </c>
      <c r="D1064" s="139">
        <f t="shared" si="7"/>
        <v>1.26E-2</v>
      </c>
      <c r="E1064" s="141">
        <v>4.968885569511805E-5</v>
      </c>
      <c r="F1064" s="144"/>
    </row>
    <row r="1065" spans="2:6" ht="15.6">
      <c r="B1065" s="138">
        <v>44016</v>
      </c>
      <c r="C1065" s="139">
        <v>1.21</v>
      </c>
      <c r="D1065" s="139">
        <f t="shared" si="7"/>
        <v>1.21E-2</v>
      </c>
      <c r="E1065" s="141">
        <v>4.7728838241667404E-5</v>
      </c>
      <c r="F1065" s="144"/>
    </row>
    <row r="1066" spans="2:6" ht="15.6">
      <c r="B1066" s="138">
        <v>43986</v>
      </c>
      <c r="C1066" s="139">
        <v>1.17</v>
      </c>
      <c r="D1066" s="139">
        <f t="shared" si="7"/>
        <v>1.1699999999999999E-2</v>
      </c>
      <c r="E1066" s="141">
        <v>4.6160129749672763E-5</v>
      </c>
      <c r="F1066" s="144"/>
    </row>
    <row r="1067" spans="2:6" ht="15.6">
      <c r="B1067" s="138">
        <v>43894</v>
      </c>
      <c r="C1067" s="139">
        <v>1.1399999999999999</v>
      </c>
      <c r="D1067" s="139">
        <f t="shared" si="7"/>
        <v>1.1399999999999999E-2</v>
      </c>
      <c r="E1067" s="141">
        <v>4.4983192918790493E-5</v>
      </c>
      <c r="F1067" s="144"/>
    </row>
    <row r="1068" spans="2:6" ht="15.6">
      <c r="B1068" s="138">
        <v>43865</v>
      </c>
      <c r="C1068" s="139">
        <v>1.1499999999999999</v>
      </c>
      <c r="D1068" s="139">
        <f t="shared" si="7"/>
        <v>1.15E-2</v>
      </c>
      <c r="E1068" s="141">
        <v>4.5375543826331466E-5</v>
      </c>
      <c r="F1068" s="144"/>
    </row>
    <row r="1069" spans="2:6" ht="15.6">
      <c r="B1069" s="138">
        <v>43834</v>
      </c>
      <c r="C1069" s="139">
        <v>1.1499999999999999</v>
      </c>
      <c r="D1069" s="139">
        <f t="shared" si="7"/>
        <v>1.15E-2</v>
      </c>
      <c r="E1069" s="141">
        <v>4.5375543826331466E-5</v>
      </c>
      <c r="F1069" s="144"/>
    </row>
    <row r="1070" spans="2:6" ht="15.6">
      <c r="B1070" s="138" t="s">
        <v>2623</v>
      </c>
      <c r="C1070" s="139">
        <v>1.26</v>
      </c>
      <c r="D1070" s="139">
        <f t="shared" si="7"/>
        <v>1.26E-2</v>
      </c>
      <c r="E1070" s="141">
        <v>4.968885569511805E-5</v>
      </c>
      <c r="F1070" s="144"/>
    </row>
    <row r="1071" spans="2:6" ht="15.6">
      <c r="B1071" s="138" t="s">
        <v>2626</v>
      </c>
      <c r="C1071" s="139">
        <v>1.21</v>
      </c>
      <c r="D1071" s="139">
        <f t="shared" si="7"/>
        <v>1.21E-2</v>
      </c>
      <c r="E1071" s="141">
        <v>4.7728838241667404E-5</v>
      </c>
      <c r="F1071" s="144"/>
    </row>
    <row r="1072" spans="2:6" ht="15.6">
      <c r="B1072" s="138" t="s">
        <v>2629</v>
      </c>
      <c r="C1072" s="139">
        <v>1.19</v>
      </c>
      <c r="D1072" s="139">
        <f t="shared" si="7"/>
        <v>1.1899999999999999E-2</v>
      </c>
      <c r="E1072" s="141">
        <v>4.6944561201023305E-5</v>
      </c>
      <c r="F1072" s="144"/>
    </row>
    <row r="1073" spans="2:6" ht="15.6">
      <c r="B1073" s="138" t="s">
        <v>2632</v>
      </c>
      <c r="C1073" s="139">
        <v>1.32</v>
      </c>
      <c r="D1073" s="139">
        <f t="shared" si="7"/>
        <v>1.32E-2</v>
      </c>
      <c r="E1073" s="141">
        <v>5.203960459021495E-5</v>
      </c>
      <c r="F1073" s="144"/>
    </row>
    <row r="1074" spans="2:6" ht="15.6">
      <c r="B1074" s="138" t="s">
        <v>2635</v>
      </c>
      <c r="C1074" s="139">
        <v>1.35</v>
      </c>
      <c r="D1074" s="139">
        <f t="shared" si="7"/>
        <v>1.3500000000000002E-2</v>
      </c>
      <c r="E1074" s="141">
        <v>5.321445913253342E-5</v>
      </c>
      <c r="F1074" s="144"/>
    </row>
    <row r="1075" spans="2:6" ht="15.6">
      <c r="B1075" s="138" t="s">
        <v>2638</v>
      </c>
      <c r="C1075" s="139">
        <v>1.3</v>
      </c>
      <c r="D1075" s="139">
        <f t="shared" si="7"/>
        <v>1.3000000000000001E-2</v>
      </c>
      <c r="E1075" s="141">
        <v>5.1256175721769992E-5</v>
      </c>
      <c r="F1075" s="144"/>
    </row>
    <row r="1076" spans="2:6" ht="15.6">
      <c r="B1076" s="138" t="s">
        <v>2641</v>
      </c>
      <c r="C1076" s="139">
        <v>1.25</v>
      </c>
      <c r="D1076" s="139">
        <f t="shared" si="7"/>
        <v>1.2500000000000001E-2</v>
      </c>
      <c r="E1076" s="141">
        <v>4.929692933375307E-5</v>
      </c>
      <c r="F1076" s="144"/>
    </row>
    <row r="1077" spans="2:6" ht="15.6">
      <c r="B1077" s="138" t="s">
        <v>2644</v>
      </c>
      <c r="C1077" s="139">
        <v>1.49</v>
      </c>
      <c r="D1077" s="139">
        <f t="shared" si="7"/>
        <v>1.49E-2</v>
      </c>
      <c r="E1077" s="141">
        <v>5.8692537707294434E-5</v>
      </c>
      <c r="F1077" s="144"/>
    </row>
    <row r="1078" spans="2:6" ht="15.6">
      <c r="B1078" s="138" t="s">
        <v>2647</v>
      </c>
      <c r="C1078" s="139">
        <v>1.72</v>
      </c>
      <c r="D1078" s="139">
        <f t="shared" si="7"/>
        <v>1.72E-2</v>
      </c>
      <c r="E1078" s="141">
        <v>6.767591914114135E-5</v>
      </c>
      <c r="F1078" s="144"/>
    </row>
    <row r="1079" spans="2:6" ht="15.6">
      <c r="B1079" s="138" t="s">
        <v>2650</v>
      </c>
      <c r="C1079" s="139">
        <v>1.74</v>
      </c>
      <c r="D1079" s="139">
        <f t="shared" si="7"/>
        <v>1.7399999999999999E-2</v>
      </c>
      <c r="E1079" s="141">
        <v>6.8456126372851145E-5</v>
      </c>
      <c r="F1079" s="144"/>
    </row>
    <row r="1080" spans="2:6" ht="15.6">
      <c r="B1080" s="138" t="s">
        <v>2653</v>
      </c>
      <c r="C1080" s="139">
        <v>1.56</v>
      </c>
      <c r="D1080" s="139">
        <f t="shared" si="7"/>
        <v>1.5600000000000001E-2</v>
      </c>
      <c r="E1080" s="141">
        <v>6.1428755114611988E-5</v>
      </c>
      <c r="F1080" s="144"/>
    </row>
    <row r="1081" spans="2:6" ht="15.6">
      <c r="B1081" s="138" t="s">
        <v>2656</v>
      </c>
      <c r="C1081" s="139">
        <v>1.24</v>
      </c>
      <c r="D1081" s="139">
        <f t="shared" si="7"/>
        <v>1.24E-2</v>
      </c>
      <c r="E1081" s="141">
        <v>4.8904964415230623E-5</v>
      </c>
      <c r="F1081" s="144"/>
    </row>
    <row r="1082" spans="2:6" ht="15.6">
      <c r="B1082" s="138" t="s">
        <v>2659</v>
      </c>
      <c r="C1082" s="139">
        <v>1.46</v>
      </c>
      <c r="D1082" s="139">
        <f t="shared" si="7"/>
        <v>1.46E-2</v>
      </c>
      <c r="E1082" s="141">
        <v>5.7519297625541199E-5</v>
      </c>
      <c r="F1082" s="144"/>
    </row>
    <row r="1083" spans="2:6" ht="15.6">
      <c r="B1083" s="138">
        <v>44168</v>
      </c>
      <c r="C1083" s="139">
        <v>1.41</v>
      </c>
      <c r="D1083" s="139">
        <f t="shared" si="7"/>
        <v>1.41E-2</v>
      </c>
      <c r="E1083" s="141">
        <v>5.5563129429891944E-5</v>
      </c>
      <c r="F1083" s="144"/>
    </row>
    <row r="1084" spans="2:6" ht="15.6">
      <c r="B1084" s="138">
        <v>44138</v>
      </c>
      <c r="C1084" s="139">
        <v>1.27</v>
      </c>
      <c r="D1084" s="139">
        <f t="shared" si="7"/>
        <v>1.2699999999999999E-2</v>
      </c>
      <c r="E1084" s="141">
        <v>5.0080743506875081E-5</v>
      </c>
      <c r="F1084" s="144"/>
    </row>
    <row r="1085" spans="2:6" ht="15.6">
      <c r="B1085" s="138">
        <v>44107</v>
      </c>
      <c r="C1085" s="139">
        <v>1.27</v>
      </c>
      <c r="D1085" s="139">
        <f t="shared" si="7"/>
        <v>1.2699999999999999E-2</v>
      </c>
      <c r="E1085" s="141">
        <v>5.0080743506875081E-5</v>
      </c>
      <c r="F1085" s="144"/>
    </row>
    <row r="1086" spans="2:6" ht="15.6">
      <c r="B1086" s="138">
        <v>44077</v>
      </c>
      <c r="C1086" s="139">
        <v>0.97</v>
      </c>
      <c r="D1086" s="139">
        <f t="shared" si="7"/>
        <v>9.7000000000000003E-3</v>
      </c>
      <c r="E1086" s="141">
        <v>3.8307309214724583E-5</v>
      </c>
      <c r="F1086" s="144"/>
    </row>
    <row r="1087" spans="2:6" ht="15.6">
      <c r="B1087" s="138">
        <v>43985</v>
      </c>
      <c r="C1087" s="139">
        <v>1.18</v>
      </c>
      <c r="D1087" s="139">
        <f t="shared" si="7"/>
        <v>1.18E-2</v>
      </c>
      <c r="E1087" s="141">
        <v>4.655236478057212E-5</v>
      </c>
      <c r="F1087" s="144"/>
    </row>
    <row r="1088" spans="2:6" ht="15.6">
      <c r="B1088" s="138">
        <v>43954</v>
      </c>
      <c r="C1088" s="139">
        <v>1.45</v>
      </c>
      <c r="D1088" s="139">
        <f t="shared" si="7"/>
        <v>1.4499999999999999E-2</v>
      </c>
      <c r="E1088" s="141">
        <v>5.7128140812601202E-5</v>
      </c>
      <c r="F1088" s="144"/>
    </row>
    <row r="1089" spans="2:6" ht="15.6">
      <c r="B1089" s="138">
        <v>43924</v>
      </c>
      <c r="C1089" s="139">
        <v>1.56</v>
      </c>
      <c r="D1089" s="139">
        <f t="shared" si="7"/>
        <v>1.5600000000000001E-2</v>
      </c>
      <c r="E1089" s="141">
        <v>6.1428755114611988E-5</v>
      </c>
      <c r="F1089" s="144"/>
    </row>
    <row r="1090" spans="2:6" ht="15.6">
      <c r="B1090" s="138">
        <v>43893</v>
      </c>
      <c r="C1090" s="139">
        <v>1.54</v>
      </c>
      <c r="D1090" s="139">
        <f t="shared" si="7"/>
        <v>1.54E-2</v>
      </c>
      <c r="E1090" s="141">
        <v>6.0647170438077325E-5</v>
      </c>
      <c r="F1090" s="144"/>
    </row>
    <row r="1091" spans="2:6" ht="15.6">
      <c r="B1091" s="138">
        <v>43864</v>
      </c>
      <c r="C1091" s="139">
        <v>1.56</v>
      </c>
      <c r="D1091" s="139">
        <f t="shared" si="7"/>
        <v>1.5600000000000001E-2</v>
      </c>
      <c r="E1091" s="141">
        <v>6.1428755114611988E-5</v>
      </c>
      <c r="F1091" s="144"/>
    </row>
    <row r="1092" spans="2:6" ht="15.6">
      <c r="B1092" s="138" t="s">
        <v>2679</v>
      </c>
      <c r="C1092" s="139">
        <v>1.56</v>
      </c>
      <c r="D1092" s="139">
        <f t="shared" si="7"/>
        <v>1.5600000000000001E-2</v>
      </c>
      <c r="E1092" s="141">
        <v>6.1428755114611988E-5</v>
      </c>
      <c r="F1092" s="144"/>
    </row>
    <row r="1093" spans="2:6" ht="15.6">
      <c r="B1093" s="138" t="s">
        <v>2682</v>
      </c>
      <c r="C1093" s="139">
        <v>1.7</v>
      </c>
      <c r="D1093" s="139">
        <f t="shared" si="7"/>
        <v>1.7000000000000001E-2</v>
      </c>
      <c r="E1093" s="141">
        <v>6.6895559100332846E-5</v>
      </c>
      <c r="F1093" s="144"/>
    </row>
    <row r="1094" spans="2:6" ht="15.6">
      <c r="B1094" s="138" t="s">
        <v>2684</v>
      </c>
      <c r="C1094" s="139">
        <v>1.73</v>
      </c>
      <c r="D1094" s="139">
        <f t="shared" si="7"/>
        <v>1.7299999999999999E-2</v>
      </c>
      <c r="E1094" s="141">
        <v>6.8066041854386583E-5</v>
      </c>
      <c r="F1094" s="144"/>
    </row>
    <row r="1095" spans="2:6" ht="15.6">
      <c r="B1095" s="138" t="s">
        <v>2687</v>
      </c>
      <c r="C1095" s="139">
        <v>1.71</v>
      </c>
      <c r="D1095" s="139">
        <f t="shared" si="7"/>
        <v>1.7100000000000001E-2</v>
      </c>
      <c r="E1095" s="141">
        <v>6.7285758225565928E-5</v>
      </c>
      <c r="F1095" s="144"/>
    </row>
    <row r="1096" spans="2:6" ht="15.6">
      <c r="B1096" s="138" t="s">
        <v>2690</v>
      </c>
      <c r="C1096" s="139">
        <v>1.76</v>
      </c>
      <c r="D1096" s="139">
        <f t="shared" si="7"/>
        <v>1.7600000000000001E-2</v>
      </c>
      <c r="E1096" s="141">
        <v>6.9236180855414275E-5</v>
      </c>
      <c r="F1096" s="144"/>
    </row>
    <row r="1097" spans="2:6" ht="15.6">
      <c r="B1097" s="138" t="s">
        <v>2693</v>
      </c>
      <c r="C1097" s="139">
        <v>1.83</v>
      </c>
      <c r="D1097" s="139">
        <f t="shared" si="7"/>
        <v>1.83E-2</v>
      </c>
      <c r="E1097" s="141">
        <v>7.1965169509358162E-5</v>
      </c>
      <c r="F1097" s="144"/>
    </row>
    <row r="1098" spans="2:6" ht="15.6">
      <c r="B1098" s="138" t="s">
        <v>2696</v>
      </c>
      <c r="C1098" s="139">
        <v>1.89</v>
      </c>
      <c r="D1098" s="139">
        <f t="shared" si="7"/>
        <v>1.89E-2</v>
      </c>
      <c r="E1098" s="141">
        <v>7.4302815865623373E-5</v>
      </c>
      <c r="F1098" s="144"/>
    </row>
    <row r="1099" spans="2:6" ht="15.6">
      <c r="B1099" s="138" t="s">
        <v>2699</v>
      </c>
      <c r="C1099" s="139">
        <v>1.93</v>
      </c>
      <c r="D1099" s="139">
        <f t="shared" si="7"/>
        <v>1.9299999999999998E-2</v>
      </c>
      <c r="E1099" s="141">
        <v>7.5860485166723279E-5</v>
      </c>
      <c r="F1099" s="144"/>
    </row>
    <row r="1100" spans="2:6" ht="15.6">
      <c r="B1100" s="138" t="s">
        <v>2702</v>
      </c>
      <c r="C1100" s="139">
        <v>1.93</v>
      </c>
      <c r="D1100" s="139">
        <f t="shared" si="7"/>
        <v>1.9299999999999998E-2</v>
      </c>
      <c r="E1100" s="141">
        <v>7.5860485166723279E-5</v>
      </c>
      <c r="F1100" s="144"/>
    </row>
    <row r="1101" spans="2:6" ht="15.6">
      <c r="B1101" s="138" t="s">
        <v>2705</v>
      </c>
      <c r="C1101" s="139">
        <v>1.97</v>
      </c>
      <c r="D1101" s="139">
        <f t="shared" si="7"/>
        <v>1.9699999999999999E-2</v>
      </c>
      <c r="E1101" s="141">
        <v>7.7417545742530791E-5</v>
      </c>
      <c r="F1101" s="144"/>
    </row>
    <row r="1102" spans="2:6" ht="15.6">
      <c r="B1102" s="138" t="s">
        <v>2708</v>
      </c>
      <c r="C1102" s="139">
        <v>1.99</v>
      </c>
      <c r="D1102" s="139">
        <f t="shared" si="7"/>
        <v>1.9900000000000001E-2</v>
      </c>
      <c r="E1102" s="141">
        <v>7.8195847907025495E-5</v>
      </c>
      <c r="F1102" s="144"/>
    </row>
    <row r="1103" spans="2:6" ht="15.6">
      <c r="B1103" s="138">
        <v>44167</v>
      </c>
      <c r="C1103" s="139">
        <v>2.0099999999999998</v>
      </c>
      <c r="D1103" s="139">
        <f t="shared" si="7"/>
        <v>2.0099999999999996E-2</v>
      </c>
      <c r="E1103" s="141">
        <v>7.8973998069109541E-5</v>
      </c>
      <c r="F1103" s="144"/>
    </row>
    <row r="1104" spans="2:6" ht="15.6">
      <c r="B1104" s="138">
        <v>44137</v>
      </c>
      <c r="C1104" s="139">
        <v>1.97</v>
      </c>
      <c r="D1104" s="139">
        <f t="shared" si="7"/>
        <v>1.9699999999999999E-2</v>
      </c>
      <c r="E1104" s="141">
        <v>7.7417545742530791E-5</v>
      </c>
      <c r="F1104" s="144"/>
    </row>
    <row r="1105" spans="2:6" ht="15.6">
      <c r="B1105" s="138">
        <v>44106</v>
      </c>
      <c r="C1105" s="139">
        <v>1.95</v>
      </c>
      <c r="D1105" s="139">
        <f t="shared" si="7"/>
        <v>1.95E-2</v>
      </c>
      <c r="E1105" s="141">
        <v>7.6639091515451341E-5</v>
      </c>
      <c r="F1105" s="144"/>
    </row>
    <row r="1106" spans="2:6" ht="15.6">
      <c r="B1106" s="138">
        <v>44014</v>
      </c>
      <c r="C1106" s="139">
        <v>1.97</v>
      </c>
      <c r="D1106" s="139">
        <f t="shared" si="7"/>
        <v>1.9699999999999999E-2</v>
      </c>
      <c r="E1106" s="141">
        <v>7.7417545742530791E-5</v>
      </c>
      <c r="F1106" s="144"/>
    </row>
    <row r="1107" spans="2:6" ht="15.6">
      <c r="B1107" s="138">
        <v>43984</v>
      </c>
      <c r="C1107" s="139">
        <v>2.02</v>
      </c>
      <c r="D1107" s="139">
        <f t="shared" si="7"/>
        <v>2.0199999999999999E-2</v>
      </c>
      <c r="E1107" s="141">
        <v>7.9363016167510736E-5</v>
      </c>
      <c r="F1107" s="144"/>
    </row>
    <row r="1108" spans="2:6" ht="15.6">
      <c r="B1108" s="138">
        <v>43953</v>
      </c>
      <c r="C1108" s="139">
        <v>2.0499999999999998</v>
      </c>
      <c r="D1108" s="139">
        <f t="shared" si="7"/>
        <v>2.0499999999999997E-2</v>
      </c>
      <c r="E1108" s="141">
        <v>8.0529842622523162E-5</v>
      </c>
      <c r="F1108" s="144"/>
    </row>
    <row r="1109" spans="2:6" ht="15.6">
      <c r="B1109" s="138">
        <v>43923</v>
      </c>
      <c r="C1109" s="139">
        <v>2</v>
      </c>
      <c r="D1109" s="139">
        <f t="shared" si="7"/>
        <v>0.02</v>
      </c>
      <c r="E1109" s="141">
        <v>7.8584941984649603E-5</v>
      </c>
      <c r="F1109" s="144"/>
    </row>
    <row r="1110" spans="2:6" ht="15.6">
      <c r="B1110" s="138">
        <v>43892</v>
      </c>
      <c r="C1110" s="139">
        <v>1.92</v>
      </c>
      <c r="D1110" s="139">
        <f t="shared" si="7"/>
        <v>1.9199999999999998E-2</v>
      </c>
      <c r="E1110" s="141">
        <v>7.5471124928006006E-5</v>
      </c>
      <c r="F1110" s="144"/>
    </row>
    <row r="1111" spans="2:6" ht="15.6">
      <c r="B1111" s="138" t="s">
        <v>2724</v>
      </c>
      <c r="C1111" s="139">
        <v>1.91</v>
      </c>
      <c r="D1111" s="139">
        <f t="shared" si="7"/>
        <v>1.9099999999999999E-2</v>
      </c>
      <c r="E1111" s="141">
        <v>7.5081726636616608E-5</v>
      </c>
      <c r="F1111" s="144"/>
    </row>
    <row r="1112" spans="2:6" ht="15.6">
      <c r="B1112" s="138" t="s">
        <v>2727</v>
      </c>
      <c r="C1112" s="139">
        <v>1.96</v>
      </c>
      <c r="D1112" s="139">
        <f t="shared" si="7"/>
        <v>1.9599999999999999E-2</v>
      </c>
      <c r="E1112" s="141">
        <v>7.7028337640561162E-5</v>
      </c>
      <c r="F1112" s="144"/>
    </row>
    <row r="1113" spans="2:6" ht="15.6">
      <c r="B1113" s="138" t="s">
        <v>2730</v>
      </c>
      <c r="C1113" s="139">
        <v>1.97</v>
      </c>
      <c r="D1113" s="139">
        <f t="shared" si="7"/>
        <v>1.9699999999999999E-2</v>
      </c>
      <c r="E1113" s="141">
        <v>7.7417545742530791E-5</v>
      </c>
      <c r="F1113" s="144"/>
    </row>
    <row r="1114" spans="2:6" ht="15.6">
      <c r="B1114" s="138" t="s">
        <v>2733</v>
      </c>
      <c r="C1114" s="139">
        <v>2.02</v>
      </c>
      <c r="D1114" s="139">
        <f t="shared" si="7"/>
        <v>2.0199999999999999E-2</v>
      </c>
      <c r="E1114" s="141">
        <v>7.9363016167510736E-5</v>
      </c>
      <c r="F1114" s="144"/>
    </row>
    <row r="1115" spans="2:6" ht="15.6">
      <c r="B1115" s="138" t="s">
        <v>2736</v>
      </c>
      <c r="C1115" s="139">
        <v>1.98</v>
      </c>
      <c r="D1115" s="139">
        <f t="shared" si="7"/>
        <v>1.9799999999999998E-2</v>
      </c>
      <c r="E1115" s="141">
        <v>7.7806715828909745E-5</v>
      </c>
      <c r="F1115" s="144"/>
    </row>
    <row r="1116" spans="2:6" ht="15.6">
      <c r="B1116" s="138" t="s">
        <v>2739</v>
      </c>
      <c r="C1116" s="139">
        <v>2.0699999999999998</v>
      </c>
      <c r="D1116" s="139">
        <f t="shared" si="7"/>
        <v>2.07E-2</v>
      </c>
      <c r="E1116" s="141">
        <v>8.130753713309069E-5</v>
      </c>
      <c r="F1116" s="144"/>
    </row>
    <row r="1117" spans="2:6" ht="15.6">
      <c r="B1117" s="138" t="s">
        <v>2742</v>
      </c>
      <c r="C1117" s="139">
        <v>2.1</v>
      </c>
      <c r="D1117" s="139">
        <f t="shared" si="7"/>
        <v>2.1000000000000001E-2</v>
      </c>
      <c r="E1117" s="141">
        <v>8.24737943578846E-5</v>
      </c>
      <c r="F1117" s="144"/>
    </row>
    <row r="1118" spans="2:6" ht="15.6">
      <c r="B1118" s="138" t="s">
        <v>2745</v>
      </c>
      <c r="C1118" s="139">
        <v>2.14</v>
      </c>
      <c r="D1118" s="139">
        <f t="shared" si="7"/>
        <v>2.1400000000000002E-2</v>
      </c>
      <c r="E1118" s="141">
        <v>8.4028273159342248E-5</v>
      </c>
      <c r="F1118" s="144"/>
    </row>
    <row r="1119" spans="2:6" ht="15.6">
      <c r="B1119" s="138" t="s">
        <v>2748</v>
      </c>
      <c r="C1119" s="139">
        <v>2.16</v>
      </c>
      <c r="D1119" s="139">
        <f t="shared" si="7"/>
        <v>2.1600000000000001E-2</v>
      </c>
      <c r="E1119" s="141">
        <v>8.4805285194278213E-5</v>
      </c>
      <c r="F1119" s="144"/>
    </row>
    <row r="1120" spans="2:6" ht="15.6">
      <c r="B1120" s="138" t="s">
        <v>2750</v>
      </c>
      <c r="C1120" s="139">
        <v>2.23</v>
      </c>
      <c r="D1120" s="139">
        <f t="shared" si="7"/>
        <v>2.23E-2</v>
      </c>
      <c r="E1120" s="141">
        <v>8.7523634655584104E-5</v>
      </c>
      <c r="F1120" s="144"/>
    </row>
    <row r="1121" spans="2:6" ht="15.6">
      <c r="B1121" s="138" t="s">
        <v>2753</v>
      </c>
      <c r="C1121" s="139">
        <v>2.1800000000000002</v>
      </c>
      <c r="D1121" s="139">
        <f t="shared" si="7"/>
        <v>2.18E-2</v>
      </c>
      <c r="E1121" s="141">
        <v>8.5582145730844772E-5</v>
      </c>
      <c r="F1121" s="144"/>
    </row>
    <row r="1122" spans="2:6" ht="15.6">
      <c r="B1122" s="138" t="s">
        <v>2756</v>
      </c>
      <c r="C1122" s="139">
        <v>2.16</v>
      </c>
      <c r="D1122" s="139">
        <f t="shared" si="7"/>
        <v>2.1600000000000001E-2</v>
      </c>
      <c r="E1122" s="141">
        <v>8.4805285194278213E-5</v>
      </c>
      <c r="F1122" s="144"/>
    </row>
    <row r="1123" spans="2:6" ht="15.6">
      <c r="B1123" s="138" t="s">
        <v>2759</v>
      </c>
      <c r="C1123" s="139">
        <v>2.2000000000000002</v>
      </c>
      <c r="D1123" s="139">
        <f t="shared" si="7"/>
        <v>2.2000000000000002E-2</v>
      </c>
      <c r="E1123" s="141">
        <v>8.6358854828327836E-5</v>
      </c>
      <c r="F1123" s="144"/>
    </row>
    <row r="1124" spans="2:6" ht="15.6">
      <c r="B1124" s="138" t="s">
        <v>2762</v>
      </c>
      <c r="C1124" s="139">
        <v>2.23</v>
      </c>
      <c r="D1124" s="139">
        <f t="shared" si="7"/>
        <v>2.23E-2</v>
      </c>
      <c r="E1124" s="141">
        <v>8.7523634655584104E-5</v>
      </c>
      <c r="F1124" s="144"/>
    </row>
    <row r="1125" spans="2:6" ht="15.6">
      <c r="B1125" s="138">
        <v>44105</v>
      </c>
      <c r="C1125" s="139">
        <v>2.21</v>
      </c>
      <c r="D1125" s="139">
        <f t="shared" si="7"/>
        <v>2.2099999999999998E-2</v>
      </c>
      <c r="E1125" s="141">
        <v>8.6747152605815003E-5</v>
      </c>
      <c r="F1125" s="144"/>
    </row>
    <row r="1126" spans="2:6" ht="15.6">
      <c r="B1126" s="138">
        <v>44075</v>
      </c>
      <c r="C1126" s="139">
        <v>2.2400000000000002</v>
      </c>
      <c r="D1126" s="139">
        <f t="shared" si="7"/>
        <v>2.2400000000000003E-2</v>
      </c>
      <c r="E1126" s="141">
        <v>8.7911818942520981E-5</v>
      </c>
      <c r="F1126" s="144"/>
    </row>
    <row r="1127" spans="2:6" ht="15.6">
      <c r="B1127" s="138">
        <v>44044</v>
      </c>
      <c r="C1127" s="139">
        <v>2.2799999999999998</v>
      </c>
      <c r="D1127" s="139">
        <f t="shared" si="7"/>
        <v>2.2799999999999997E-2</v>
      </c>
      <c r="E1127" s="141">
        <v>8.9464178009812656E-5</v>
      </c>
      <c r="F1127" s="144"/>
    </row>
    <row r="1128" spans="2:6" ht="15.6">
      <c r="B1128" s="138">
        <v>44013</v>
      </c>
      <c r="C1128" s="139">
        <v>2.23</v>
      </c>
      <c r="D1128" s="139">
        <f t="shared" si="7"/>
        <v>2.23E-2</v>
      </c>
      <c r="E1128" s="141">
        <v>8.7523634655584104E-5</v>
      </c>
      <c r="F1128" s="144"/>
    </row>
    <row r="1129" spans="2:6" ht="15.6">
      <c r="B1129" s="138">
        <v>43983</v>
      </c>
      <c r="C1129" s="139">
        <v>2.2000000000000002</v>
      </c>
      <c r="D1129" s="139">
        <f t="shared" si="7"/>
        <v>2.2000000000000002E-2</v>
      </c>
      <c r="E1129" s="141">
        <v>8.6358854828327836E-5</v>
      </c>
      <c r="F1129" s="144"/>
    </row>
    <row r="1130" spans="2:6" ht="15.6">
      <c r="B1130" s="138">
        <v>43891</v>
      </c>
      <c r="C1130" s="139">
        <v>2.1800000000000002</v>
      </c>
      <c r="D1130" s="139">
        <f t="shared" si="7"/>
        <v>2.18E-2</v>
      </c>
      <c r="E1130" s="141">
        <v>8.5582145730844772E-5</v>
      </c>
      <c r="F1130" s="144"/>
    </row>
    <row r="1131" spans="2:6" ht="15.6">
      <c r="B1131" s="138">
        <v>43862</v>
      </c>
      <c r="C1131" s="139">
        <v>2.2599999999999998</v>
      </c>
      <c r="D1131" s="139">
        <f t="shared" si="7"/>
        <v>2.2599999999999999E-2</v>
      </c>
      <c r="E1131" s="141">
        <v>8.8688074077580836E-5</v>
      </c>
      <c r="F1131" s="144"/>
    </row>
    <row r="1132" spans="2:6" ht="15.6">
      <c r="B1132" s="138" t="s">
        <v>2777</v>
      </c>
      <c r="C1132" s="139">
        <v>2.31</v>
      </c>
      <c r="D1132" s="139">
        <f t="shared" si="7"/>
        <v>2.3099999999999999E-2</v>
      </c>
      <c r="E1132" s="141">
        <v>9.0628050532171045E-5</v>
      </c>
      <c r="F1132" s="144"/>
    </row>
    <row r="1133" spans="2:6" ht="15.6">
      <c r="B1133" s="138" t="s">
        <v>2779</v>
      </c>
      <c r="C1133" s="139">
        <v>2.27</v>
      </c>
      <c r="D1133" s="139">
        <f t="shared" si="7"/>
        <v>2.2700000000000001E-2</v>
      </c>
      <c r="E1133" s="141">
        <v>8.9076144940358759E-5</v>
      </c>
      <c r="F1133" s="144"/>
    </row>
    <row r="1134" spans="2:6" ht="15.6">
      <c r="B1134" s="138" t="s">
        <v>2782</v>
      </c>
      <c r="C1134" s="139">
        <v>2.25</v>
      </c>
      <c r="D1134" s="139">
        <f t="shared" si="7"/>
        <v>2.2499999999999999E-2</v>
      </c>
      <c r="E1134" s="141">
        <v>8.8299965414151416E-5</v>
      </c>
      <c r="F1134" s="144"/>
    </row>
    <row r="1135" spans="2:6" ht="15.6">
      <c r="B1135" s="138" t="s">
        <v>2785</v>
      </c>
      <c r="C1135" s="139">
        <v>2.2599999999999998</v>
      </c>
      <c r="D1135" s="139">
        <f t="shared" si="7"/>
        <v>2.2599999999999999E-2</v>
      </c>
      <c r="E1135" s="141">
        <v>8.8688074077580836E-5</v>
      </c>
      <c r="F1135" s="144"/>
    </row>
    <row r="1136" spans="2:6" ht="15.6">
      <c r="B1136" s="138" t="s">
        <v>2787</v>
      </c>
      <c r="C1136" s="139">
        <v>2.2599999999999998</v>
      </c>
      <c r="D1136" s="139">
        <f t="shared" si="7"/>
        <v>2.2599999999999999E-2</v>
      </c>
      <c r="E1136" s="141">
        <v>8.8688074077580836E-5</v>
      </c>
      <c r="F1136" s="144"/>
    </row>
    <row r="1137" spans="2:6" ht="15.6">
      <c r="B1137" s="138" t="s">
        <v>2790</v>
      </c>
      <c r="C1137" s="139">
        <v>2.2799999999999998</v>
      </c>
      <c r="D1137" s="139">
        <f t="shared" si="7"/>
        <v>2.2799999999999997E-2</v>
      </c>
      <c r="E1137" s="141">
        <v>8.9464178009812656E-5</v>
      </c>
      <c r="F1137" s="144"/>
    </row>
    <row r="1138" spans="2:6" ht="15.6">
      <c r="B1138" s="138" t="s">
        <v>2793</v>
      </c>
      <c r="C1138" s="139">
        <v>2.27</v>
      </c>
      <c r="D1138" s="139">
        <f t="shared" si="7"/>
        <v>2.2700000000000001E-2</v>
      </c>
      <c r="E1138" s="141">
        <v>8.9076144940358759E-5</v>
      </c>
      <c r="F1138" s="144"/>
    </row>
    <row r="1139" spans="2:6" ht="15.6">
      <c r="B1139" s="138" t="s">
        <v>2796</v>
      </c>
      <c r="C1139" s="139">
        <v>2.2799999999999998</v>
      </c>
      <c r="D1139" s="139">
        <f t="shared" si="7"/>
        <v>2.2799999999999997E-2</v>
      </c>
      <c r="E1139" s="141">
        <v>8.9464178009812656E-5</v>
      </c>
      <c r="F1139" s="144"/>
    </row>
    <row r="1140" spans="2:6" ht="15.6">
      <c r="B1140" s="138" t="s">
        <v>2799</v>
      </c>
      <c r="C1140" s="139">
        <v>2.2799999999999998</v>
      </c>
      <c r="D1140" s="139">
        <f t="shared" si="7"/>
        <v>2.2799999999999997E-2</v>
      </c>
      <c r="E1140" s="141">
        <v>8.9464178009812656E-5</v>
      </c>
      <c r="F1140" s="144"/>
    </row>
    <row r="1141" spans="2:6" ht="15.6">
      <c r="B1141" s="138" t="s">
        <v>2802</v>
      </c>
      <c r="C1141" s="139">
        <v>2.2400000000000002</v>
      </c>
      <c r="D1141" s="139">
        <f t="shared" si="7"/>
        <v>2.2400000000000003E-2</v>
      </c>
      <c r="E1141" s="141">
        <v>8.7911818942520981E-5</v>
      </c>
      <c r="F1141" s="144"/>
    </row>
    <row r="1142" spans="2:6" ht="15.6">
      <c r="B1142" s="138" t="s">
        <v>2805</v>
      </c>
      <c r="C1142" s="139">
        <v>2.23</v>
      </c>
      <c r="D1142" s="139">
        <f t="shared" si="7"/>
        <v>2.23E-2</v>
      </c>
      <c r="E1142" s="141">
        <v>8.7523634655584104E-5</v>
      </c>
      <c r="F1142" s="144"/>
    </row>
    <row r="1143" spans="2:6" ht="15.6">
      <c r="B1143" s="138" t="s">
        <v>2807</v>
      </c>
      <c r="C1143" s="139">
        <v>2.1800000000000002</v>
      </c>
      <c r="D1143" s="139">
        <f t="shared" si="7"/>
        <v>2.18E-2</v>
      </c>
      <c r="E1143" s="141">
        <v>8.5582145730844772E-5</v>
      </c>
      <c r="F1143" s="144"/>
    </row>
    <row r="1144" spans="2:6" ht="15.6">
      <c r="B1144" s="138">
        <v>43811</v>
      </c>
      <c r="C1144" s="139">
        <v>2.25</v>
      </c>
      <c r="D1144" s="139">
        <f t="shared" si="7"/>
        <v>2.2499999999999999E-2</v>
      </c>
      <c r="E1144" s="141">
        <v>8.8299965414151416E-5</v>
      </c>
      <c r="F1144" s="144"/>
    </row>
    <row r="1145" spans="2:6" ht="15.6">
      <c r="B1145" s="138">
        <v>43781</v>
      </c>
      <c r="C1145" s="139">
        <v>2.15</v>
      </c>
      <c r="D1145" s="139">
        <f t="shared" si="7"/>
        <v>2.1499999999999998E-2</v>
      </c>
      <c r="E1145" s="141">
        <v>8.4416798117770142E-5</v>
      </c>
      <c r="F1145" s="144"/>
    </row>
    <row r="1146" spans="2:6" ht="15.6">
      <c r="B1146" s="138">
        <v>43750</v>
      </c>
      <c r="C1146" s="139">
        <v>2.19</v>
      </c>
      <c r="D1146" s="139">
        <f t="shared" si="7"/>
        <v>2.1899999999999999E-2</v>
      </c>
      <c r="E1146" s="141">
        <v>8.5970519205780249E-5</v>
      </c>
      <c r="F1146" s="144"/>
    </row>
    <row r="1147" spans="2:6" ht="15.6">
      <c r="B1147" s="138">
        <v>43720</v>
      </c>
      <c r="C1147" s="139">
        <v>2.2000000000000002</v>
      </c>
      <c r="D1147" s="139">
        <f t="shared" si="7"/>
        <v>2.2000000000000002E-2</v>
      </c>
      <c r="E1147" s="141">
        <v>8.6358854828327836E-5</v>
      </c>
      <c r="F1147" s="144"/>
    </row>
    <row r="1148" spans="2:6" ht="15.6">
      <c r="B1148" s="138">
        <v>43628</v>
      </c>
      <c r="C1148" s="139">
        <v>2.21</v>
      </c>
      <c r="D1148" s="139">
        <f t="shared" si="7"/>
        <v>2.2099999999999998E-2</v>
      </c>
      <c r="E1148" s="141">
        <v>8.6747152605815003E-5</v>
      </c>
      <c r="F1148" s="144"/>
    </row>
    <row r="1149" spans="2:6" ht="15.6">
      <c r="B1149" s="138">
        <v>43597</v>
      </c>
      <c r="C1149" s="139">
        <v>2.17</v>
      </c>
      <c r="D1149" s="139">
        <f t="shared" si="7"/>
        <v>2.1700000000000001E-2</v>
      </c>
      <c r="E1149" s="141">
        <v>8.5193734396193932E-5</v>
      </c>
      <c r="F1149" s="144"/>
    </row>
    <row r="1150" spans="2:6" ht="15.6">
      <c r="B1150" s="138">
        <v>43567</v>
      </c>
      <c r="C1150" s="139">
        <v>2.15</v>
      </c>
      <c r="D1150" s="139">
        <f t="shared" si="7"/>
        <v>2.1499999999999998E-2</v>
      </c>
      <c r="E1150" s="141">
        <v>8.4416798117770142E-5</v>
      </c>
      <c r="F1150" s="144"/>
    </row>
    <row r="1151" spans="2:6" ht="15.6">
      <c r="B1151" s="138">
        <v>43536</v>
      </c>
      <c r="C1151" s="139">
        <v>2.1</v>
      </c>
      <c r="D1151" s="139">
        <f t="shared" si="7"/>
        <v>2.1000000000000001E-2</v>
      </c>
      <c r="E1151" s="141">
        <v>8.24737943578846E-5</v>
      </c>
      <c r="F1151" s="144"/>
    </row>
    <row r="1152" spans="2:6" ht="15.6">
      <c r="B1152" s="138">
        <v>43508</v>
      </c>
      <c r="C1152" s="139">
        <v>2.21</v>
      </c>
      <c r="D1152" s="139">
        <f t="shared" si="7"/>
        <v>2.2099999999999998E-2</v>
      </c>
      <c r="E1152" s="141">
        <v>8.6747152605815003E-5</v>
      </c>
      <c r="F1152" s="144"/>
    </row>
    <row r="1153" spans="2:6" ht="15.6">
      <c r="B1153" s="138" t="s">
        <v>2828</v>
      </c>
      <c r="C1153" s="139">
        <v>2.14</v>
      </c>
      <c r="D1153" s="139">
        <f t="shared" si="7"/>
        <v>2.1400000000000002E-2</v>
      </c>
      <c r="E1153" s="141">
        <v>8.4028273159342248E-5</v>
      </c>
      <c r="F1153" s="144"/>
    </row>
    <row r="1154" spans="2:6" ht="15.6">
      <c r="B1154" s="138" t="s">
        <v>2830</v>
      </c>
      <c r="C1154" s="139">
        <v>2.13</v>
      </c>
      <c r="D1154" s="139">
        <f t="shared" si="7"/>
        <v>2.1299999999999999E-2</v>
      </c>
      <c r="E1154" s="141">
        <v>8.3639710311667059E-5</v>
      </c>
      <c r="F1154" s="144"/>
    </row>
    <row r="1155" spans="2:6" ht="15.6">
      <c r="B1155" s="138" t="s">
        <v>2833</v>
      </c>
      <c r="C1155" s="139">
        <v>2.11</v>
      </c>
      <c r="D1155" s="139">
        <f t="shared" si="7"/>
        <v>2.1099999999999997E-2</v>
      </c>
      <c r="E1155" s="141">
        <v>8.2862470918154685E-5</v>
      </c>
      <c r="F1155" s="144"/>
    </row>
    <row r="1156" spans="2:6" ht="15.6">
      <c r="B1156" s="138" t="s">
        <v>2836</v>
      </c>
      <c r="C1156" s="139">
        <v>2.14</v>
      </c>
      <c r="D1156" s="139">
        <f t="shared" si="7"/>
        <v>2.1400000000000002E-2</v>
      </c>
      <c r="E1156" s="141">
        <v>8.4028273159342248E-5</v>
      </c>
      <c r="F1156" s="144"/>
    </row>
    <row r="1157" spans="2:6" ht="15.6">
      <c r="B1157" s="138" t="s">
        <v>2839</v>
      </c>
      <c r="C1157" s="139">
        <v>2.15</v>
      </c>
      <c r="D1157" s="139">
        <f t="shared" si="7"/>
        <v>2.1499999999999998E-2</v>
      </c>
      <c r="E1157" s="141">
        <v>8.4416798117770142E-5</v>
      </c>
      <c r="F1157" s="144"/>
    </row>
    <row r="1158" spans="2:6" ht="15.6">
      <c r="B1158" s="138" t="s">
        <v>2842</v>
      </c>
      <c r="C1158" s="139">
        <v>2.16</v>
      </c>
      <c r="D1158" s="139">
        <f t="shared" si="7"/>
        <v>2.1600000000000001E-2</v>
      </c>
      <c r="E1158" s="141">
        <v>8.4805285194278213E-5</v>
      </c>
      <c r="F1158" s="144"/>
    </row>
    <row r="1159" spans="2:6" ht="15.6">
      <c r="B1159" s="138" t="s">
        <v>2845</v>
      </c>
      <c r="C1159" s="139">
        <v>2.12</v>
      </c>
      <c r="D1159" s="139">
        <f t="shared" si="7"/>
        <v>2.12E-2</v>
      </c>
      <c r="E1159" s="141">
        <v>8.3251109566973014E-5</v>
      </c>
      <c r="F1159" s="144"/>
    </row>
    <row r="1160" spans="2:6" ht="15.6">
      <c r="B1160" s="138" t="s">
        <v>2848</v>
      </c>
      <c r="C1160" s="139">
        <v>2.1800000000000002</v>
      </c>
      <c r="D1160" s="139">
        <f t="shared" si="7"/>
        <v>2.18E-2</v>
      </c>
      <c r="E1160" s="141">
        <v>8.5582145730844772E-5</v>
      </c>
      <c r="F1160" s="144"/>
    </row>
    <row r="1161" spans="2:6" ht="15.6">
      <c r="B1161" s="138" t="s">
        <v>2851</v>
      </c>
      <c r="C1161" s="139">
        <v>2.2200000000000002</v>
      </c>
      <c r="D1161" s="139">
        <f t="shared" si="7"/>
        <v>2.2200000000000001E-2</v>
      </c>
      <c r="E1161" s="141">
        <v>8.7135412546013313E-5</v>
      </c>
      <c r="F1161" s="144"/>
    </row>
    <row r="1162" spans="2:6" ht="15.6">
      <c r="B1162" s="138" t="s">
        <v>2854</v>
      </c>
      <c r="C1162" s="139">
        <v>2.23</v>
      </c>
      <c r="D1162" s="139">
        <f t="shared" si="7"/>
        <v>2.23E-2</v>
      </c>
      <c r="E1162" s="141">
        <v>8.7523634655584104E-5</v>
      </c>
      <c r="F1162" s="144"/>
    </row>
    <row r="1163" spans="2:6" ht="15.6">
      <c r="B1163" s="138" t="s">
        <v>2857</v>
      </c>
      <c r="C1163" s="139">
        <v>2.23</v>
      </c>
      <c r="D1163" s="139">
        <f t="shared" si="7"/>
        <v>2.23E-2</v>
      </c>
      <c r="E1163" s="141">
        <v>8.7523634655584104E-5</v>
      </c>
      <c r="F1163" s="144"/>
    </row>
    <row r="1164" spans="2:6" ht="15.6">
      <c r="B1164" s="138" t="s">
        <v>2860</v>
      </c>
      <c r="C1164" s="139">
        <v>2.2799999999999998</v>
      </c>
      <c r="D1164" s="139">
        <f t="shared" si="7"/>
        <v>2.2799999999999997E-2</v>
      </c>
      <c r="E1164" s="141">
        <v>8.9464178009812656E-5</v>
      </c>
      <c r="F1164" s="144"/>
    </row>
    <row r="1165" spans="2:6" ht="15.6">
      <c r="B1165" s="138">
        <v>43810</v>
      </c>
      <c r="C1165" s="139">
        <v>2.31</v>
      </c>
      <c r="D1165" s="139">
        <f t="shared" si="7"/>
        <v>2.3099999999999999E-2</v>
      </c>
      <c r="E1165" s="141">
        <v>9.0628050532171045E-5</v>
      </c>
      <c r="F1165" s="144"/>
    </row>
    <row r="1166" spans="2:6" ht="15.6">
      <c r="B1166" s="138"/>
      <c r="C1166" s="139"/>
      <c r="D1166" s="139"/>
      <c r="E1166" s="141">
        <v>0</v>
      </c>
      <c r="F1166" s="137"/>
    </row>
    <row r="1167" spans="2:6" ht="15.6">
      <c r="B1167" s="138">
        <v>43688</v>
      </c>
      <c r="C1167" s="139">
        <v>2.35</v>
      </c>
      <c r="D1167" s="139">
        <f t="shared" ref="D1167:D1185" si="8">C1167/100</f>
        <v>2.35E-2</v>
      </c>
      <c r="E1167" s="141">
        <v>9.2179351903087792E-5</v>
      </c>
      <c r="F1167" s="144"/>
    </row>
    <row r="1168" spans="2:6" ht="15.6">
      <c r="B1168" s="138">
        <v>43657</v>
      </c>
      <c r="C1168" s="139">
        <v>2.3199999999999998</v>
      </c>
      <c r="D1168" s="139">
        <f t="shared" si="8"/>
        <v>2.3199999999999998E-2</v>
      </c>
      <c r="E1168" s="141">
        <v>9.1015932502269692E-5</v>
      </c>
      <c r="F1168" s="144"/>
    </row>
    <row r="1169" spans="2:6" ht="15.6">
      <c r="B1169" s="138">
        <v>43627</v>
      </c>
      <c r="C1169" s="139">
        <v>2.21</v>
      </c>
      <c r="D1169" s="139">
        <f t="shared" si="8"/>
        <v>2.2099999999999998E-2</v>
      </c>
      <c r="E1169" s="141">
        <v>8.6747152605815003E-5</v>
      </c>
      <c r="F1169" s="144"/>
    </row>
    <row r="1170" spans="2:6" ht="15.6">
      <c r="B1170" s="138">
        <v>43596</v>
      </c>
      <c r="C1170" s="139">
        <v>2.25</v>
      </c>
      <c r="D1170" s="139">
        <f t="shared" si="8"/>
        <v>2.2499999999999999E-2</v>
      </c>
      <c r="E1170" s="141">
        <v>8.8299965414151416E-5</v>
      </c>
      <c r="F1170" s="144"/>
    </row>
    <row r="1171" spans="2:6" ht="15.6">
      <c r="B1171" s="138">
        <v>43566</v>
      </c>
      <c r="C1171" s="139">
        <v>2.1800000000000002</v>
      </c>
      <c r="D1171" s="139">
        <f t="shared" si="8"/>
        <v>2.18E-2</v>
      </c>
      <c r="E1171" s="141">
        <v>8.5582145730844772E-5</v>
      </c>
      <c r="F1171" s="144"/>
    </row>
    <row r="1172" spans="2:6" ht="15.6">
      <c r="B1172" s="138">
        <v>43476</v>
      </c>
      <c r="C1172" s="139">
        <v>2.12</v>
      </c>
      <c r="D1172" s="139">
        <f t="shared" si="8"/>
        <v>2.12E-2</v>
      </c>
      <c r="E1172" s="141">
        <v>8.3251109566973014E-5</v>
      </c>
      <c r="F1172" s="144"/>
    </row>
    <row r="1173" spans="2:6" ht="15.6">
      <c r="B1173" s="138" t="s">
        <v>2877</v>
      </c>
      <c r="C1173" s="139">
        <v>2.08</v>
      </c>
      <c r="D1173" s="139">
        <f t="shared" si="8"/>
        <v>2.0799999999999999E-2</v>
      </c>
      <c r="E1173" s="141">
        <v>8.1696327472791097E-5</v>
      </c>
      <c r="F1173" s="144"/>
    </row>
    <row r="1174" spans="2:6" ht="15.6">
      <c r="B1174" s="138" t="s">
        <v>2880</v>
      </c>
      <c r="C1174" s="139">
        <v>2.17</v>
      </c>
      <c r="D1174" s="139">
        <f t="shared" si="8"/>
        <v>2.1700000000000001E-2</v>
      </c>
      <c r="E1174" s="141">
        <v>8.5193734396193932E-5</v>
      </c>
      <c r="F1174" s="144"/>
    </row>
    <row r="1175" spans="2:6" ht="15.6">
      <c r="B1175" s="138" t="s">
        <v>2883</v>
      </c>
      <c r="C1175" s="139">
        <v>2.2400000000000002</v>
      </c>
      <c r="D1175" s="139">
        <f t="shared" si="8"/>
        <v>2.2400000000000003E-2</v>
      </c>
      <c r="E1175" s="141">
        <v>8.7911818942520981E-5</v>
      </c>
      <c r="F1175" s="144"/>
    </row>
    <row r="1176" spans="2:6" ht="15.6">
      <c r="B1176" s="138" t="s">
        <v>2886</v>
      </c>
      <c r="C1176" s="139">
        <v>2.25</v>
      </c>
      <c r="D1176" s="139">
        <f t="shared" si="8"/>
        <v>2.2499999999999999E-2</v>
      </c>
      <c r="E1176" s="141">
        <v>8.8299965414151416E-5</v>
      </c>
      <c r="F1176" s="144"/>
    </row>
    <row r="1177" spans="2:6" ht="15.6">
      <c r="B1177" s="138" t="s">
        <v>2888</v>
      </c>
      <c r="C1177" s="139">
        <v>2.19</v>
      </c>
      <c r="D1177" s="139">
        <f t="shared" si="8"/>
        <v>2.1899999999999999E-2</v>
      </c>
      <c r="E1177" s="141">
        <v>8.5970519205780249E-5</v>
      </c>
      <c r="F1177" s="144"/>
    </row>
    <row r="1178" spans="2:6" ht="15.6">
      <c r="B1178" s="138" t="s">
        <v>2891</v>
      </c>
      <c r="C1178" s="139">
        <v>2.17</v>
      </c>
      <c r="D1178" s="139">
        <f t="shared" si="8"/>
        <v>2.1700000000000001E-2</v>
      </c>
      <c r="E1178" s="141">
        <v>8.5193734396193932E-5</v>
      </c>
      <c r="F1178" s="144"/>
    </row>
    <row r="1179" spans="2:6" ht="15.6">
      <c r="B1179" s="138" t="s">
        <v>2894</v>
      </c>
      <c r="C1179" s="139">
        <v>2.16</v>
      </c>
      <c r="D1179" s="139">
        <f t="shared" si="8"/>
        <v>2.1600000000000001E-2</v>
      </c>
      <c r="E1179" s="141">
        <v>8.4805285194278213E-5</v>
      </c>
      <c r="F1179" s="144"/>
    </row>
    <row r="1180" spans="2:6" ht="15.6">
      <c r="B1180" s="138" t="s">
        <v>2897</v>
      </c>
      <c r="C1180" s="139">
        <v>2.16</v>
      </c>
      <c r="D1180" s="139">
        <f t="shared" si="8"/>
        <v>2.1600000000000001E-2</v>
      </c>
      <c r="E1180" s="141">
        <v>8.4805285194278213E-5</v>
      </c>
      <c r="F1180" s="144"/>
    </row>
    <row r="1181" spans="2:6" ht="15.6">
      <c r="B1181" s="138" t="s">
        <v>2900</v>
      </c>
      <c r="C1181" s="139">
        <v>2.19</v>
      </c>
      <c r="D1181" s="139">
        <f t="shared" si="8"/>
        <v>2.1899999999999999E-2</v>
      </c>
      <c r="E1181" s="141">
        <v>8.5970519205780249E-5</v>
      </c>
      <c r="F1181" s="144"/>
    </row>
    <row r="1182" spans="2:6" ht="15.6">
      <c r="B1182" s="138" t="s">
        <v>2902</v>
      </c>
      <c r="C1182" s="139">
        <v>2.15</v>
      </c>
      <c r="D1182" s="139">
        <f t="shared" si="8"/>
        <v>2.1499999999999998E-2</v>
      </c>
      <c r="E1182" s="141">
        <v>8.4416798117770142E-5</v>
      </c>
      <c r="F1182" s="144"/>
    </row>
    <row r="1183" spans="2:6" ht="15.6">
      <c r="B1183" s="138" t="s">
        <v>2905</v>
      </c>
      <c r="C1183" s="139">
        <v>2.14</v>
      </c>
      <c r="D1183" s="139">
        <f t="shared" si="8"/>
        <v>2.1400000000000002E-2</v>
      </c>
      <c r="E1183" s="141">
        <v>8.4028273159342248E-5</v>
      </c>
      <c r="F1183" s="144"/>
    </row>
    <row r="1184" spans="2:6" ht="15.6">
      <c r="B1184" s="138" t="s">
        <v>2908</v>
      </c>
      <c r="C1184" s="139">
        <v>2.14</v>
      </c>
      <c r="D1184" s="139">
        <f t="shared" si="8"/>
        <v>2.1400000000000002E-2</v>
      </c>
      <c r="E1184" s="141">
        <v>8.4028273159342248E-5</v>
      </c>
      <c r="F1184" s="144"/>
    </row>
    <row r="1185" spans="2:6" ht="15.6">
      <c r="B1185" s="138" t="s">
        <v>2911</v>
      </c>
      <c r="C1185" s="139">
        <v>2.14</v>
      </c>
      <c r="D1185" s="139">
        <f t="shared" si="8"/>
        <v>2.1400000000000002E-2</v>
      </c>
      <c r="E1185" s="141">
        <v>8.4028273159342248E-5</v>
      </c>
      <c r="F1185" s="144"/>
    </row>
    <row r="1186" spans="2:6" ht="15.6">
      <c r="B1186" s="138"/>
      <c r="C1186" s="139"/>
      <c r="D1186" s="139"/>
      <c r="E1186" s="141">
        <v>0</v>
      </c>
      <c r="F1186" s="137"/>
    </row>
    <row r="1187" spans="2:6" ht="15.6">
      <c r="B1187" s="138">
        <v>43779</v>
      </c>
      <c r="C1187" s="139">
        <v>2.13</v>
      </c>
      <c r="D1187" s="139">
        <f t="shared" ref="D1187:D1259" si="9">C1187/100</f>
        <v>2.1299999999999999E-2</v>
      </c>
      <c r="E1187" s="141">
        <v>8.3639710311667059E-5</v>
      </c>
      <c r="F1187" s="144"/>
    </row>
    <row r="1188" spans="2:6" ht="15.6">
      <c r="B1188" s="138">
        <v>43748</v>
      </c>
      <c r="C1188" s="139">
        <v>2.0499999999999998</v>
      </c>
      <c r="D1188" s="139">
        <f t="shared" si="9"/>
        <v>2.0499999999999997E-2</v>
      </c>
      <c r="E1188" s="141">
        <v>8.0529842622523162E-5</v>
      </c>
      <c r="F1188" s="144"/>
    </row>
    <row r="1189" spans="2:6" ht="15.6">
      <c r="B1189" s="138">
        <v>43718</v>
      </c>
      <c r="C1189" s="139">
        <v>1.98</v>
      </c>
      <c r="D1189" s="139">
        <f t="shared" si="9"/>
        <v>1.9799999999999998E-2</v>
      </c>
      <c r="E1189" s="141">
        <v>7.7806715828909745E-5</v>
      </c>
      <c r="F1189" s="144"/>
    </row>
    <row r="1190" spans="2:6" ht="15.6">
      <c r="B1190" s="138">
        <v>43687</v>
      </c>
      <c r="C1190" s="139">
        <v>1.94</v>
      </c>
      <c r="D1190" s="139">
        <f t="shared" si="9"/>
        <v>1.9400000000000001E-2</v>
      </c>
      <c r="E1190" s="141">
        <v>7.62498073600959E-5</v>
      </c>
      <c r="F1190" s="144"/>
    </row>
    <row r="1191" spans="2:6" ht="15.6">
      <c r="B1191" s="138">
        <v>43656</v>
      </c>
      <c r="C1191" s="139">
        <v>1.94</v>
      </c>
      <c r="D1191" s="139">
        <f t="shared" si="9"/>
        <v>1.9400000000000001E-2</v>
      </c>
      <c r="E1191" s="141">
        <v>7.62498073600959E-5</v>
      </c>
      <c r="F1191" s="144"/>
    </row>
    <row r="1192" spans="2:6" ht="15.6">
      <c r="B1192" s="138">
        <v>43565</v>
      </c>
      <c r="C1192" s="139">
        <v>1.91</v>
      </c>
      <c r="D1192" s="139">
        <f t="shared" si="9"/>
        <v>1.9099999999999999E-2</v>
      </c>
      <c r="E1192" s="141">
        <v>7.5081726636616608E-5</v>
      </c>
      <c r="F1192" s="144"/>
    </row>
    <row r="1193" spans="2:6" ht="15.6">
      <c r="B1193" s="138">
        <v>43534</v>
      </c>
      <c r="C1193" s="139">
        <v>1.94</v>
      </c>
      <c r="D1193" s="139">
        <f t="shared" si="9"/>
        <v>1.9400000000000001E-2</v>
      </c>
      <c r="E1193" s="141">
        <v>7.62498073600959E-5</v>
      </c>
      <c r="F1193" s="144"/>
    </row>
    <row r="1194" spans="2:6" ht="15.6">
      <c r="B1194" s="138">
        <v>43506</v>
      </c>
      <c r="C1194" s="139">
        <v>1.99</v>
      </c>
      <c r="D1194" s="139">
        <f t="shared" si="9"/>
        <v>1.9900000000000001E-2</v>
      </c>
      <c r="E1194" s="141">
        <v>7.8195847907025495E-5</v>
      </c>
      <c r="F1194" s="144"/>
    </row>
    <row r="1195" spans="2:6" ht="15.6">
      <c r="B1195" s="138">
        <v>43475</v>
      </c>
      <c r="C1195" s="139">
        <v>2.02</v>
      </c>
      <c r="D1195" s="139">
        <f t="shared" si="9"/>
        <v>2.0199999999999999E-2</v>
      </c>
      <c r="E1195" s="141">
        <v>7.9363016167510736E-5</v>
      </c>
      <c r="F1195" s="144"/>
    </row>
    <row r="1196" spans="2:6" ht="15.6">
      <c r="B1196" s="138" t="s">
        <v>2934</v>
      </c>
      <c r="C1196" s="139">
        <v>2.0299999999999998</v>
      </c>
      <c r="D1196" s="139">
        <f t="shared" si="9"/>
        <v>2.0299999999999999E-2</v>
      </c>
      <c r="E1196" s="141">
        <v>7.9751996287846794E-5</v>
      </c>
      <c r="F1196" s="144"/>
    </row>
    <row r="1197" spans="2:6" ht="15.6">
      <c r="B1197" s="138" t="s">
        <v>2937</v>
      </c>
      <c r="C1197" s="139">
        <v>2.04</v>
      </c>
      <c r="D1197" s="139">
        <f t="shared" si="9"/>
        <v>2.0400000000000001E-2</v>
      </c>
      <c r="E1197" s="141">
        <v>8.0140938437001097E-5</v>
      </c>
      <c r="F1197" s="144"/>
    </row>
    <row r="1198" spans="2:6" ht="15.6">
      <c r="B1198" s="138" t="s">
        <v>2940</v>
      </c>
      <c r="C1198" s="139">
        <v>2.0499999999999998</v>
      </c>
      <c r="D1198" s="139">
        <f t="shared" si="9"/>
        <v>2.0499999999999997E-2</v>
      </c>
      <c r="E1198" s="141">
        <v>8.0529842622523162E-5</v>
      </c>
      <c r="F1198" s="144"/>
    </row>
    <row r="1199" spans="2:6" ht="15.6">
      <c r="B1199" s="138" t="s">
        <v>2943</v>
      </c>
      <c r="C1199" s="139">
        <v>2.08</v>
      </c>
      <c r="D1199" s="139">
        <f t="shared" si="9"/>
        <v>2.0799999999999999E-2</v>
      </c>
      <c r="E1199" s="141">
        <v>8.1696327472791097E-5</v>
      </c>
      <c r="F1199" s="144"/>
    </row>
    <row r="1200" spans="2:6" ht="15.6">
      <c r="B1200" s="138" t="s">
        <v>2946</v>
      </c>
      <c r="C1200" s="139">
        <v>2</v>
      </c>
      <c r="D1200" s="139">
        <f t="shared" si="9"/>
        <v>0.02</v>
      </c>
      <c r="E1200" s="141">
        <v>7.8584941984649603E-5</v>
      </c>
      <c r="F1200" s="144"/>
    </row>
    <row r="1201" spans="2:6" ht="15.6">
      <c r="B1201" s="138" t="s">
        <v>2949</v>
      </c>
      <c r="C1201" s="139">
        <v>2.0699999999999998</v>
      </c>
      <c r="D1201" s="139">
        <f t="shared" si="9"/>
        <v>2.07E-2</v>
      </c>
      <c r="E1201" s="141">
        <v>8.130753713309069E-5</v>
      </c>
      <c r="F1201" s="144"/>
    </row>
    <row r="1202" spans="2:6" ht="15.6">
      <c r="B1202" s="138" t="s">
        <v>2952</v>
      </c>
      <c r="C1202" s="139">
        <v>2.08</v>
      </c>
      <c r="D1202" s="139">
        <f t="shared" si="9"/>
        <v>2.0799999999999999E-2</v>
      </c>
      <c r="E1202" s="141">
        <v>8.1696327472791097E-5</v>
      </c>
      <c r="F1202" s="144"/>
    </row>
    <row r="1203" spans="2:6" ht="15.6">
      <c r="B1203" s="138" t="s">
        <v>2955</v>
      </c>
      <c r="C1203" s="139">
        <v>2.13</v>
      </c>
      <c r="D1203" s="139">
        <f t="shared" si="9"/>
        <v>2.1299999999999999E-2</v>
      </c>
      <c r="E1203" s="141">
        <v>8.3639710311667059E-5</v>
      </c>
      <c r="F1203" s="144"/>
    </row>
    <row r="1204" spans="2:6" ht="15.6">
      <c r="B1204" s="138" t="s">
        <v>2958</v>
      </c>
      <c r="C1204" s="139">
        <v>2.15</v>
      </c>
      <c r="D1204" s="139">
        <f t="shared" si="9"/>
        <v>2.1499999999999998E-2</v>
      </c>
      <c r="E1204" s="141">
        <v>8.4416798117770142E-5</v>
      </c>
      <c r="F1204" s="144"/>
    </row>
    <row r="1205" spans="2:6" ht="15.6">
      <c r="B1205" s="138" t="s">
        <v>2961</v>
      </c>
      <c r="C1205" s="139">
        <v>2.17</v>
      </c>
      <c r="D1205" s="139">
        <f t="shared" si="9"/>
        <v>2.1700000000000001E-2</v>
      </c>
      <c r="E1205" s="141">
        <v>8.5193734396193932E-5</v>
      </c>
      <c r="F1205" s="144"/>
    </row>
    <row r="1206" spans="2:6" ht="15.6">
      <c r="B1206" s="138" t="s">
        <v>2963</v>
      </c>
      <c r="C1206" s="139">
        <v>2.2000000000000002</v>
      </c>
      <c r="D1206" s="139">
        <f t="shared" si="9"/>
        <v>2.2000000000000002E-2</v>
      </c>
      <c r="E1206" s="141">
        <v>8.6358854828327836E-5</v>
      </c>
      <c r="F1206" s="144"/>
    </row>
    <row r="1207" spans="2:6" ht="15.6">
      <c r="B1207" s="138" t="s">
        <v>2965</v>
      </c>
      <c r="C1207" s="139">
        <v>2.27</v>
      </c>
      <c r="D1207" s="139">
        <f t="shared" si="9"/>
        <v>2.2700000000000001E-2</v>
      </c>
      <c r="E1207" s="141">
        <v>8.9076144940358759E-5</v>
      </c>
      <c r="F1207" s="144"/>
    </row>
    <row r="1208" spans="2:6" ht="15.6">
      <c r="B1208" s="138">
        <v>43808</v>
      </c>
      <c r="C1208" s="139">
        <v>2.16</v>
      </c>
      <c r="D1208" s="139">
        <f t="shared" si="9"/>
        <v>2.1600000000000001E-2</v>
      </c>
      <c r="E1208" s="141">
        <v>8.4805285194278213E-5</v>
      </c>
      <c r="F1208" s="144"/>
    </row>
    <row r="1209" spans="2:6" ht="15.6">
      <c r="B1209" s="138">
        <v>43778</v>
      </c>
      <c r="C1209" s="139">
        <v>2.11</v>
      </c>
      <c r="D1209" s="139">
        <f t="shared" si="9"/>
        <v>2.1099999999999997E-2</v>
      </c>
      <c r="E1209" s="141">
        <v>8.2862470918154685E-5</v>
      </c>
      <c r="F1209" s="144"/>
    </row>
    <row r="1210" spans="2:6" ht="15.6">
      <c r="B1210" s="138">
        <v>43747</v>
      </c>
      <c r="C1210" s="139">
        <v>2.09</v>
      </c>
      <c r="D1210" s="139">
        <f t="shared" si="9"/>
        <v>2.0899999999999998E-2</v>
      </c>
      <c r="E1210" s="141">
        <v>8.2085079878391198E-5</v>
      </c>
      <c r="F1210" s="144"/>
    </row>
    <row r="1211" spans="2:6" ht="15.6">
      <c r="B1211" s="138">
        <v>43717</v>
      </c>
      <c r="C1211" s="139">
        <v>2</v>
      </c>
      <c r="D1211" s="139">
        <f t="shared" si="9"/>
        <v>0.02</v>
      </c>
      <c r="E1211" s="141">
        <v>7.8584941984649603E-5</v>
      </c>
      <c r="F1211" s="144"/>
    </row>
    <row r="1212" spans="2:6" ht="15.6">
      <c r="B1212" s="138">
        <v>43625</v>
      </c>
      <c r="C1212" s="139">
        <v>1.92</v>
      </c>
      <c r="D1212" s="139">
        <f t="shared" si="9"/>
        <v>1.9199999999999998E-2</v>
      </c>
      <c r="E1212" s="141">
        <v>7.5471124928006006E-5</v>
      </c>
      <c r="F1212" s="144"/>
    </row>
    <row r="1213" spans="2:6" ht="15.6">
      <c r="B1213" s="138">
        <v>43594</v>
      </c>
      <c r="C1213" s="139">
        <v>1.96</v>
      </c>
      <c r="D1213" s="139">
        <f t="shared" si="9"/>
        <v>1.9599999999999999E-2</v>
      </c>
      <c r="E1213" s="141">
        <v>7.7028337640561162E-5</v>
      </c>
      <c r="F1213" s="144"/>
    </row>
    <row r="1214" spans="2:6" ht="15.6">
      <c r="B1214" s="138">
        <v>43564</v>
      </c>
      <c r="C1214" s="139">
        <v>1.87</v>
      </c>
      <c r="D1214" s="139">
        <f t="shared" si="9"/>
        <v>1.8700000000000001E-2</v>
      </c>
      <c r="E1214" s="141">
        <v>7.352375279379153E-5</v>
      </c>
      <c r="F1214" s="144"/>
    </row>
    <row r="1215" spans="2:6" ht="15.6">
      <c r="B1215" s="138">
        <v>43533</v>
      </c>
      <c r="C1215" s="139">
        <v>1.85</v>
      </c>
      <c r="D1215" s="139">
        <f t="shared" si="9"/>
        <v>1.8500000000000003E-2</v>
      </c>
      <c r="E1215" s="141">
        <v>7.2744537361613126E-5</v>
      </c>
      <c r="F1215" s="144"/>
    </row>
    <row r="1216" spans="2:6" ht="15.6">
      <c r="B1216" s="138" t="s">
        <v>2984</v>
      </c>
      <c r="C1216" s="139">
        <v>1.87</v>
      </c>
      <c r="D1216" s="139">
        <f t="shared" si="9"/>
        <v>1.8700000000000001E-2</v>
      </c>
      <c r="E1216" s="141">
        <v>7.352375279379153E-5</v>
      </c>
      <c r="F1216" s="144"/>
    </row>
    <row r="1217" spans="2:6" ht="15.6">
      <c r="B1217" s="138" t="s">
        <v>2987</v>
      </c>
      <c r="C1217" s="139">
        <v>1.87</v>
      </c>
      <c r="D1217" s="139">
        <f t="shared" si="9"/>
        <v>1.8700000000000001E-2</v>
      </c>
      <c r="E1217" s="141">
        <v>7.352375279379153E-5</v>
      </c>
      <c r="F1217" s="144"/>
    </row>
    <row r="1218" spans="2:6" ht="15.6">
      <c r="B1218" s="138" t="s">
        <v>2990</v>
      </c>
      <c r="C1218" s="139">
        <v>1.85</v>
      </c>
      <c r="D1218" s="139">
        <f t="shared" si="9"/>
        <v>1.8500000000000003E-2</v>
      </c>
      <c r="E1218" s="141">
        <v>7.2744537361613126E-5</v>
      </c>
      <c r="F1218" s="144"/>
    </row>
    <row r="1219" spans="2:6" ht="15.6">
      <c r="B1219" s="138" t="s">
        <v>2993</v>
      </c>
      <c r="C1219" s="139">
        <v>1.86</v>
      </c>
      <c r="D1219" s="139">
        <f t="shared" si="9"/>
        <v>1.8600000000000002E-2</v>
      </c>
      <c r="E1219" s="141">
        <v>7.3134164126464896E-5</v>
      </c>
      <c r="F1219" s="144"/>
    </row>
    <row r="1220" spans="2:6" ht="15.6">
      <c r="B1220" s="138" t="s">
        <v>2996</v>
      </c>
      <c r="C1220" s="139">
        <v>1.94</v>
      </c>
      <c r="D1220" s="139">
        <f t="shared" si="9"/>
        <v>1.9400000000000001E-2</v>
      </c>
      <c r="E1220" s="141">
        <v>7.62498073600959E-5</v>
      </c>
      <c r="F1220" s="144"/>
    </row>
    <row r="1221" spans="2:6" ht="15.6">
      <c r="B1221" s="138" t="s">
        <v>2999</v>
      </c>
      <c r="C1221" s="139">
        <v>1.92</v>
      </c>
      <c r="D1221" s="139">
        <f t="shared" si="9"/>
        <v>1.9199999999999998E-2</v>
      </c>
      <c r="E1221" s="141">
        <v>7.5471124928006006E-5</v>
      </c>
      <c r="F1221" s="144"/>
    </row>
    <row r="1222" spans="2:6" ht="15.6">
      <c r="B1222" s="138" t="s">
        <v>3001</v>
      </c>
      <c r="C1222" s="139">
        <v>2</v>
      </c>
      <c r="D1222" s="139">
        <f t="shared" si="9"/>
        <v>0.02</v>
      </c>
      <c r="E1222" s="141">
        <v>7.8584941984649603E-5</v>
      </c>
      <c r="F1222" s="144"/>
    </row>
    <row r="1223" spans="2:6" ht="15.6">
      <c r="B1223" s="138" t="s">
        <v>3004</v>
      </c>
      <c r="C1223" s="139">
        <v>1.97</v>
      </c>
      <c r="D1223" s="139">
        <f t="shared" si="9"/>
        <v>1.9699999999999999E-2</v>
      </c>
      <c r="E1223" s="141">
        <v>7.7417545742530791E-5</v>
      </c>
      <c r="F1223" s="144"/>
    </row>
    <row r="1224" spans="2:6" ht="15.6">
      <c r="B1224" s="138" t="s">
        <v>3007</v>
      </c>
      <c r="C1224" s="139">
        <v>1.94</v>
      </c>
      <c r="D1224" s="139">
        <f t="shared" si="9"/>
        <v>1.9400000000000001E-2</v>
      </c>
      <c r="E1224" s="141">
        <v>7.62498073600959E-5</v>
      </c>
      <c r="F1224" s="144"/>
    </row>
    <row r="1225" spans="2:6" ht="15.6">
      <c r="B1225" s="138" t="s">
        <v>3010</v>
      </c>
      <c r="C1225" s="139">
        <v>1.98</v>
      </c>
      <c r="D1225" s="139">
        <f t="shared" si="9"/>
        <v>1.9799999999999998E-2</v>
      </c>
      <c r="E1225" s="141">
        <v>7.7806715828909745E-5</v>
      </c>
      <c r="F1225" s="144"/>
    </row>
    <row r="1226" spans="2:6" ht="15.6">
      <c r="B1226" s="138" t="s">
        <v>3013</v>
      </c>
      <c r="C1226" s="139">
        <v>1.91</v>
      </c>
      <c r="D1226" s="139">
        <f t="shared" si="9"/>
        <v>1.9099999999999999E-2</v>
      </c>
      <c r="E1226" s="141">
        <v>7.5081726636616608E-5</v>
      </c>
      <c r="F1226" s="144"/>
    </row>
    <row r="1227" spans="2:6" ht="15.6">
      <c r="B1227" s="138" t="s">
        <v>3016</v>
      </c>
      <c r="C1227" s="139">
        <v>1.88</v>
      </c>
      <c r="D1227" s="139">
        <f t="shared" si="9"/>
        <v>1.8799999999999997E-2</v>
      </c>
      <c r="E1227" s="141">
        <v>7.3913303370920502E-5</v>
      </c>
      <c r="F1227" s="144"/>
    </row>
    <row r="1228" spans="2:6" ht="15.6">
      <c r="B1228" s="138" t="s">
        <v>3018</v>
      </c>
      <c r="C1228" s="139">
        <v>1.93</v>
      </c>
      <c r="D1228" s="139">
        <f t="shared" si="9"/>
        <v>1.9299999999999998E-2</v>
      </c>
      <c r="E1228" s="141">
        <v>7.5860485166723279E-5</v>
      </c>
      <c r="F1228" s="144"/>
    </row>
    <row r="1229" spans="2:6" ht="15.6">
      <c r="B1229" s="138" t="s">
        <v>3021</v>
      </c>
      <c r="C1229" s="139">
        <v>2.0299999999999998</v>
      </c>
      <c r="D1229" s="139">
        <f t="shared" si="9"/>
        <v>2.0299999999999999E-2</v>
      </c>
      <c r="E1229" s="141">
        <v>7.9751996287846794E-5</v>
      </c>
      <c r="F1229" s="144"/>
    </row>
    <row r="1230" spans="2:6" ht="15.6">
      <c r="B1230" s="138">
        <v>43807</v>
      </c>
      <c r="C1230" s="139">
        <v>2.0099999999999998</v>
      </c>
      <c r="D1230" s="139">
        <f t="shared" si="9"/>
        <v>2.0099999999999996E-2</v>
      </c>
      <c r="E1230" s="141">
        <v>7.8973998069109541E-5</v>
      </c>
      <c r="F1230" s="144"/>
    </row>
    <row r="1231" spans="2:6" ht="15.6">
      <c r="B1231" s="138">
        <v>43716</v>
      </c>
      <c r="C1231" s="139">
        <v>2.13</v>
      </c>
      <c r="D1231" s="139">
        <f t="shared" si="9"/>
        <v>2.1299999999999999E-2</v>
      </c>
      <c r="E1231" s="141">
        <v>8.3639710311667059E-5</v>
      </c>
      <c r="F1231" s="144"/>
    </row>
    <row r="1232" spans="2:6" ht="15.6">
      <c r="B1232" s="138">
        <v>43685</v>
      </c>
      <c r="C1232" s="139">
        <v>2.11</v>
      </c>
      <c r="D1232" s="139">
        <f t="shared" si="9"/>
        <v>2.1099999999999997E-2</v>
      </c>
      <c r="E1232" s="141">
        <v>8.2862470918154685E-5</v>
      </c>
      <c r="F1232" s="144"/>
    </row>
    <row r="1233" spans="2:6" ht="15.6">
      <c r="B1233" s="138">
        <v>43654</v>
      </c>
      <c r="C1233" s="139">
        <v>2.1</v>
      </c>
      <c r="D1233" s="139">
        <f t="shared" si="9"/>
        <v>2.1000000000000001E-2</v>
      </c>
      <c r="E1233" s="141">
        <v>8.24737943578846E-5</v>
      </c>
      <c r="F1233" s="144"/>
    </row>
    <row r="1234" spans="2:6" ht="15.6">
      <c r="B1234" s="138">
        <v>43624</v>
      </c>
      <c r="C1234" s="139">
        <v>2.13</v>
      </c>
      <c r="D1234" s="139">
        <f t="shared" si="9"/>
        <v>2.1299999999999999E-2</v>
      </c>
      <c r="E1234" s="141">
        <v>8.3639710311667059E-5</v>
      </c>
      <c r="F1234" s="144"/>
    </row>
    <row r="1235" spans="2:6" ht="15.6">
      <c r="B1235" s="138">
        <v>43593</v>
      </c>
      <c r="C1235" s="139">
        <v>2.17</v>
      </c>
      <c r="D1235" s="139">
        <f t="shared" si="9"/>
        <v>2.1700000000000001E-2</v>
      </c>
      <c r="E1235" s="141">
        <v>8.5193734396193932E-5</v>
      </c>
      <c r="F1235" s="144"/>
    </row>
    <row r="1236" spans="2:6" ht="15.6">
      <c r="B1236" s="138">
        <v>43504</v>
      </c>
      <c r="C1236" s="139">
        <v>2.27</v>
      </c>
      <c r="D1236" s="139">
        <f t="shared" si="9"/>
        <v>2.2700000000000001E-2</v>
      </c>
      <c r="E1236" s="141">
        <v>8.9076144940358759E-5</v>
      </c>
      <c r="F1236" s="144"/>
    </row>
    <row r="1237" spans="2:6" ht="15.6">
      <c r="B1237" s="138">
        <v>43473</v>
      </c>
      <c r="C1237" s="139">
        <v>2.31</v>
      </c>
      <c r="D1237" s="139">
        <f t="shared" si="9"/>
        <v>2.3099999999999999E-2</v>
      </c>
      <c r="E1237" s="141">
        <v>9.0628050532171045E-5</v>
      </c>
      <c r="F1237" s="144"/>
    </row>
    <row r="1238" spans="2:6" ht="15.6">
      <c r="B1238" s="138" t="s">
        <v>3038</v>
      </c>
      <c r="C1238" s="139">
        <v>2.41</v>
      </c>
      <c r="D1238" s="139">
        <f t="shared" si="9"/>
        <v>2.41E-2</v>
      </c>
      <c r="E1238" s="141">
        <v>9.4505172075542987E-5</v>
      </c>
      <c r="F1238" s="144"/>
    </row>
    <row r="1239" spans="2:6" ht="15.6">
      <c r="B1239" s="138" t="s">
        <v>3041</v>
      </c>
      <c r="C1239" s="139">
        <v>2.46</v>
      </c>
      <c r="D1239" s="139">
        <f t="shared" si="9"/>
        <v>2.46E-2</v>
      </c>
      <c r="E1239" s="141">
        <v>9.6442319003298138E-5</v>
      </c>
      <c r="F1239" s="144"/>
    </row>
    <row r="1240" spans="2:6" ht="15.6">
      <c r="B1240" s="138" t="s">
        <v>3043</v>
      </c>
      <c r="C1240" s="139">
        <v>2.4700000000000002</v>
      </c>
      <c r="D1240" s="139">
        <f t="shared" si="9"/>
        <v>2.4700000000000003E-2</v>
      </c>
      <c r="E1240" s="141">
        <v>9.6829635398920644E-5</v>
      </c>
      <c r="F1240" s="144"/>
    </row>
    <row r="1241" spans="2:6" ht="15.6">
      <c r="B1241" s="138" t="s">
        <v>3046</v>
      </c>
      <c r="C1241" s="139">
        <v>2.48</v>
      </c>
      <c r="D1241" s="139">
        <f t="shared" si="9"/>
        <v>2.4799999999999999E-2</v>
      </c>
      <c r="E1241" s="141">
        <v>9.7216914148434697E-5</v>
      </c>
      <c r="F1241" s="144"/>
    </row>
    <row r="1242" spans="2:6" ht="15.6">
      <c r="B1242" s="138" t="s">
        <v>3048</v>
      </c>
      <c r="C1242" s="139">
        <v>2.48</v>
      </c>
      <c r="D1242" s="139">
        <f t="shared" si="9"/>
        <v>2.4799999999999999E-2</v>
      </c>
      <c r="E1242" s="141">
        <v>9.7216914148434697E-5</v>
      </c>
      <c r="F1242" s="144"/>
    </row>
    <row r="1243" spans="2:6" ht="15.6">
      <c r="B1243" s="138" t="s">
        <v>3051</v>
      </c>
      <c r="C1243" s="139">
        <v>2.46</v>
      </c>
      <c r="D1243" s="139">
        <f t="shared" si="9"/>
        <v>2.46E-2</v>
      </c>
      <c r="E1243" s="141">
        <v>9.6442319003298138E-5</v>
      </c>
      <c r="F1243" s="144"/>
    </row>
    <row r="1244" spans="2:6" ht="15.6">
      <c r="B1244" s="138" t="s">
        <v>3054</v>
      </c>
      <c r="C1244" s="139">
        <v>2.4900000000000002</v>
      </c>
      <c r="D1244" s="139">
        <f t="shared" si="9"/>
        <v>2.4900000000000002E-2</v>
      </c>
      <c r="E1244" s="141">
        <v>9.7604155258945724E-5</v>
      </c>
      <c r="F1244" s="144"/>
    </row>
    <row r="1245" spans="2:6" ht="15.6">
      <c r="B1245" s="138" t="s">
        <v>3057</v>
      </c>
      <c r="C1245" s="139">
        <v>2.46</v>
      </c>
      <c r="D1245" s="139">
        <f t="shared" si="9"/>
        <v>2.46E-2</v>
      </c>
      <c r="E1245" s="141">
        <v>9.6442319003298138E-5</v>
      </c>
      <c r="F1245" s="144"/>
    </row>
    <row r="1246" spans="2:6" ht="15.6">
      <c r="B1246" s="138" t="s">
        <v>3060</v>
      </c>
      <c r="C1246" s="139">
        <v>2.4500000000000002</v>
      </c>
      <c r="D1246" s="139">
        <f t="shared" si="9"/>
        <v>2.4500000000000001E-2</v>
      </c>
      <c r="E1246" s="141">
        <v>9.6054964954239708E-5</v>
      </c>
      <c r="F1246" s="144"/>
    </row>
    <row r="1247" spans="2:6" ht="15.6">
      <c r="B1247" s="138" t="s">
        <v>3063</v>
      </c>
      <c r="C1247" s="139">
        <v>2.44</v>
      </c>
      <c r="D1247" s="139">
        <f t="shared" si="9"/>
        <v>2.4399999999999998E-2</v>
      </c>
      <c r="E1247" s="141">
        <v>9.5667573244195836E-5</v>
      </c>
      <c r="F1247" s="144"/>
    </row>
    <row r="1248" spans="2:6" ht="15.6">
      <c r="B1248" s="138" t="s">
        <v>3066</v>
      </c>
      <c r="C1248" s="139">
        <v>2.4500000000000002</v>
      </c>
      <c r="D1248" s="139">
        <f t="shared" si="9"/>
        <v>2.4500000000000001E-2</v>
      </c>
      <c r="E1248" s="141">
        <v>9.6054964954239708E-5</v>
      </c>
      <c r="F1248" s="144"/>
    </row>
    <row r="1249" spans="2:6" ht="15.6">
      <c r="B1249" s="138" t="s">
        <v>3068</v>
      </c>
      <c r="C1249" s="139">
        <v>2.52</v>
      </c>
      <c r="D1249" s="139">
        <f t="shared" si="9"/>
        <v>2.52E-2</v>
      </c>
      <c r="E1249" s="141">
        <v>9.8765652830401507E-5</v>
      </c>
      <c r="F1249" s="144"/>
    </row>
    <row r="1250" spans="2:6" ht="15.6">
      <c r="B1250" s="138" t="s">
        <v>3070</v>
      </c>
      <c r="C1250" s="139">
        <v>2.4900000000000002</v>
      </c>
      <c r="D1250" s="139">
        <f t="shared" si="9"/>
        <v>2.4900000000000002E-2</v>
      </c>
      <c r="E1250" s="141">
        <v>9.7604155258945724E-5</v>
      </c>
      <c r="F1250" s="144"/>
    </row>
    <row r="1251" spans="2:6" ht="15.6">
      <c r="B1251" s="138">
        <v>43806</v>
      </c>
      <c r="C1251" s="139">
        <v>2.52</v>
      </c>
      <c r="D1251" s="139">
        <f t="shared" si="9"/>
        <v>2.52E-2</v>
      </c>
      <c r="E1251" s="142">
        <v>9.8765652830401507E-5</v>
      </c>
      <c r="F1251" s="144"/>
    </row>
    <row r="1252" spans="2:6" ht="15.6">
      <c r="B1252" s="138">
        <v>43776</v>
      </c>
      <c r="C1252" s="139">
        <v>2.52</v>
      </c>
      <c r="D1252" s="139">
        <f t="shared" si="9"/>
        <v>2.52E-2</v>
      </c>
      <c r="E1252" s="142">
        <v>9.8765652830401507E-5</v>
      </c>
      <c r="F1252" s="144"/>
    </row>
    <row r="1253" spans="2:6" ht="15.6">
      <c r="B1253" s="138">
        <v>43745</v>
      </c>
      <c r="C1253" s="139">
        <v>2.46</v>
      </c>
      <c r="D1253" s="139">
        <f t="shared" si="9"/>
        <v>2.46E-2</v>
      </c>
      <c r="E1253" s="142">
        <v>9.6442319003298138E-5</v>
      </c>
      <c r="F1253" s="144"/>
    </row>
    <row r="1254" spans="2:6" ht="15.6">
      <c r="B1254" s="138">
        <v>43715</v>
      </c>
      <c r="C1254" s="139">
        <v>2.4300000000000002</v>
      </c>
      <c r="D1254" s="139">
        <f t="shared" si="9"/>
        <v>2.4300000000000002E-2</v>
      </c>
      <c r="E1254" s="142">
        <v>9.5280143866061096E-5</v>
      </c>
      <c r="F1254" s="144"/>
    </row>
    <row r="1255" spans="2:6" ht="15.6">
      <c r="B1255" s="138">
        <v>43684</v>
      </c>
      <c r="C1255" s="139">
        <v>2.42</v>
      </c>
      <c r="D1255" s="139">
        <f t="shared" si="9"/>
        <v>2.4199999999999999E-2</v>
      </c>
      <c r="E1255" s="142">
        <v>9.489267681228597E-5</v>
      </c>
      <c r="F1255" s="144"/>
    </row>
    <row r="1256" spans="2:6" ht="15.6">
      <c r="B1256" s="138">
        <v>43592</v>
      </c>
      <c r="C1256" s="139">
        <v>2.4300000000000002</v>
      </c>
      <c r="D1256" s="139">
        <f t="shared" si="9"/>
        <v>2.4300000000000002E-2</v>
      </c>
      <c r="E1256" s="142">
        <v>9.5280143866061096E-5</v>
      </c>
      <c r="F1256" s="144"/>
    </row>
    <row r="1257" spans="2:6" ht="15.6">
      <c r="B1257" s="138">
        <v>43531</v>
      </c>
      <c r="C1257" s="139">
        <v>2.35</v>
      </c>
      <c r="D1257" s="139">
        <f t="shared" si="9"/>
        <v>2.35E-2</v>
      </c>
      <c r="E1257" s="142">
        <v>9.2179351903087792E-5</v>
      </c>
      <c r="F1257" s="144"/>
    </row>
    <row r="1258" spans="2:6" ht="15.6">
      <c r="B1258" s="138">
        <v>43503</v>
      </c>
      <c r="C1258" s="139">
        <v>2.39</v>
      </c>
      <c r="D1258" s="139">
        <f t="shared" si="9"/>
        <v>2.3900000000000001E-2</v>
      </c>
      <c r="E1258" s="142">
        <v>9.3730049524065606E-5</v>
      </c>
      <c r="F1258" s="144"/>
    </row>
    <row r="1259" spans="2:6" ht="15.6">
      <c r="B1259" s="138">
        <v>43472</v>
      </c>
      <c r="C1259" s="139">
        <v>2.44</v>
      </c>
      <c r="D1259" s="139">
        <f t="shared" si="9"/>
        <v>2.4399999999999998E-2</v>
      </c>
      <c r="E1259" s="142">
        <v>9.5667573244195836E-5</v>
      </c>
      <c r="F1259" s="144"/>
    </row>
    <row r="1260" spans="2:6" ht="15.6">
      <c r="B1260" s="145" t="s">
        <v>3147</v>
      </c>
      <c r="C1260" s="137"/>
      <c r="D1260" s="137"/>
      <c r="E1260" s="137"/>
      <c r="F1260" s="137"/>
    </row>
    <row r="1261" spans="2:6" ht="14.4">
      <c r="B1261" s="130" t="s">
        <v>3148</v>
      </c>
      <c r="C1261" s="130">
        <v>1.8360000000000001</v>
      </c>
    </row>
    <row r="1262" spans="2:6" ht="14.4">
      <c r="B1262" s="130" t="s">
        <v>3149</v>
      </c>
      <c r="C1262" s="130">
        <v>1.8049999999999999</v>
      </c>
    </row>
    <row r="1263" spans="2:6" ht="14.4">
      <c r="B1263" s="130" t="s">
        <v>3150</v>
      </c>
      <c r="C1263" s="130">
        <v>1.8160000000000001</v>
      </c>
    </row>
    <row r="1264" spans="2:6" ht="14.4">
      <c r="B1264" s="130" t="s">
        <v>3151</v>
      </c>
      <c r="C1264" s="130">
        <v>1.7629999999999999</v>
      </c>
    </row>
    <row r="1265" spans="2:3" ht="14.4">
      <c r="B1265" s="130" t="s">
        <v>3152</v>
      </c>
      <c r="C1265" s="130">
        <v>1.8160000000000001</v>
      </c>
    </row>
    <row r="1266" spans="2:3" ht="14.4">
      <c r="B1266" s="130" t="s">
        <v>3153</v>
      </c>
      <c r="C1266" s="130">
        <v>1.8680000000000001</v>
      </c>
    </row>
    <row r="1267" spans="2:3" ht="14.4">
      <c r="B1267" s="130" t="s">
        <v>3154</v>
      </c>
      <c r="C1267" s="130">
        <v>1.8460000000000001</v>
      </c>
    </row>
    <row r="1268" spans="2:3" ht="14.4">
      <c r="B1268" s="146">
        <v>43806</v>
      </c>
      <c r="C1268" s="130">
        <v>1.873</v>
      </c>
    </row>
    <row r="1269" spans="2:3" ht="14.4">
      <c r="B1269" s="146">
        <v>43776</v>
      </c>
      <c r="C1269" s="130">
        <v>1.8919999999999999</v>
      </c>
    </row>
    <row r="1270" spans="2:3" ht="14.4">
      <c r="B1270" s="146">
        <v>43745</v>
      </c>
      <c r="C1270" s="130">
        <v>1.8260000000000001</v>
      </c>
    </row>
    <row r="1271" spans="2:3" ht="14.4">
      <c r="B1271" s="146">
        <v>43715</v>
      </c>
      <c r="C1271" s="130">
        <v>1.8819999999999999</v>
      </c>
    </row>
    <row r="1272" spans="2:3" ht="14.4">
      <c r="B1272" s="146">
        <v>43684</v>
      </c>
      <c r="C1272" s="130">
        <v>1.857</v>
      </c>
    </row>
    <row r="1273" spans="2:3" ht="14.4">
      <c r="B1273" s="146">
        <v>43592</v>
      </c>
      <c r="C1273" s="130">
        <v>1.8340000000000001</v>
      </c>
    </row>
    <row r="1274" spans="2:3" ht="14.4">
      <c r="B1274" s="146">
        <v>43531</v>
      </c>
      <c r="C1274" s="130">
        <v>1.732</v>
      </c>
    </row>
    <row r="1275" spans="2:3" ht="14.4">
      <c r="B1275" s="146">
        <v>43503</v>
      </c>
      <c r="C1275" s="130">
        <v>1.7430000000000001</v>
      </c>
    </row>
    <row r="1276" spans="2:3" ht="14.4">
      <c r="B1276" s="146">
        <v>43472</v>
      </c>
      <c r="C1276" s="130">
        <v>1.7929999999999999</v>
      </c>
    </row>
  </sheetData>
  <hyperlinks>
    <hyperlink ref="B1260" r:id="rId1" xr:uid="{F47AEA6C-7C13-4D24-ACD9-2B5C9EAF08DA}"/>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topLeftCell="D1" workbookViewId="0">
      <selection activeCell="F26" sqref="F26"/>
    </sheetView>
  </sheetViews>
  <sheetFormatPr defaultColWidth="12.6640625" defaultRowHeight="15" customHeight="1"/>
  <cols>
    <col min="1" max="1" width="1.6640625" customWidth="1"/>
    <col min="2" max="2" width="17.88671875" customWidth="1"/>
    <col min="3" max="3" width="13.88671875" customWidth="1"/>
    <col min="4" max="4" width="9.88671875" customWidth="1"/>
    <col min="5" max="5" width="1.44140625" customWidth="1"/>
    <col min="6" max="6" width="15.44140625" customWidth="1"/>
    <col min="7" max="7" width="6.6640625" customWidth="1"/>
    <col min="8" max="8" width="9.88671875" customWidth="1"/>
    <col min="9" max="9" width="1.44140625" customWidth="1"/>
    <col min="10" max="10" width="9" customWidth="1"/>
    <col min="11" max="11" width="10.88671875" customWidth="1"/>
    <col min="12" max="12" width="12" customWidth="1"/>
    <col min="13" max="13" width="1.6640625" customWidth="1"/>
    <col min="14" max="14" width="7.33203125" customWidth="1"/>
    <col min="15" max="15" width="9.33203125" customWidth="1"/>
    <col min="16" max="16" width="11.88671875" customWidth="1"/>
    <col min="17" max="17" width="1.33203125" customWidth="1"/>
    <col min="18" max="18" width="14" customWidth="1"/>
    <col min="19" max="19" width="8.6640625" customWidth="1"/>
    <col min="20" max="20" width="8.109375" customWidth="1"/>
    <col min="21" max="21" width="11.109375" customWidth="1"/>
    <col min="22" max="22" width="8.6640625" customWidth="1"/>
    <col min="23" max="23" width="10.88671875" customWidth="1"/>
    <col min="24" max="24" width="14" customWidth="1"/>
    <col min="25" max="25" width="8.6640625" customWidth="1"/>
    <col min="26" max="26" width="11.6640625" customWidth="1"/>
    <col min="27" max="27" width="14.33203125" customWidth="1"/>
    <col min="28" max="28" width="8.6640625" customWidth="1"/>
    <col min="29" max="29" width="7" customWidth="1"/>
    <col min="30" max="30" width="14.6640625" customWidth="1"/>
    <col min="31" max="32" width="8.88671875" customWidth="1"/>
  </cols>
  <sheetData>
    <row r="1" spans="1:32" ht="14.25" customHeight="1">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row>
    <row r="2" spans="1:32" ht="14.25" customHeight="1">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row>
    <row r="3" spans="1:32" ht="14.25" customHeight="1">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row>
    <row r="4" spans="1:32" ht="14.25" customHeight="1">
      <c r="A4" s="8"/>
      <c r="B4" s="111" t="s">
        <v>3155</v>
      </c>
      <c r="C4" s="112"/>
      <c r="D4" s="113"/>
      <c r="E4" s="8"/>
      <c r="F4" s="8"/>
      <c r="G4" s="114" t="s">
        <v>3156</v>
      </c>
      <c r="H4" s="113"/>
      <c r="I4" s="48"/>
      <c r="J4" s="115" t="s">
        <v>3157</v>
      </c>
      <c r="K4" s="112"/>
      <c r="L4" s="113"/>
      <c r="M4" s="8"/>
      <c r="N4" s="116" t="s">
        <v>3158</v>
      </c>
      <c r="O4" s="112"/>
      <c r="P4" s="113"/>
      <c r="Q4" s="8"/>
      <c r="R4" s="8"/>
      <c r="S4" s="8"/>
      <c r="T4" s="8"/>
      <c r="U4" s="8"/>
      <c r="V4" s="8"/>
      <c r="W4" s="8"/>
      <c r="X4" s="8"/>
      <c r="Y4" s="8"/>
      <c r="Z4" s="8"/>
      <c r="AA4" s="8"/>
      <c r="AB4" s="8"/>
      <c r="AC4" s="8"/>
      <c r="AD4" s="8"/>
      <c r="AE4" s="8"/>
      <c r="AF4" s="8"/>
    </row>
    <row r="5" spans="1:32" ht="14.25" customHeight="1">
      <c r="A5" s="8"/>
      <c r="B5" s="8"/>
      <c r="C5" s="21" t="s">
        <v>3159</v>
      </c>
      <c r="D5" s="21" t="s">
        <v>3160</v>
      </c>
      <c r="E5" s="8"/>
      <c r="F5" s="8"/>
      <c r="G5" s="21" t="s">
        <v>3159</v>
      </c>
      <c r="H5" s="21" t="s">
        <v>3160</v>
      </c>
      <c r="I5" s="8"/>
      <c r="J5" s="21" t="s">
        <v>3161</v>
      </c>
      <c r="K5" s="21" t="s">
        <v>3162</v>
      </c>
      <c r="L5" s="21" t="s">
        <v>3163</v>
      </c>
      <c r="M5" s="8"/>
      <c r="N5" s="10" t="s">
        <v>3164</v>
      </c>
      <c r="O5" s="10" t="s">
        <v>3165</v>
      </c>
      <c r="P5" s="10" t="s">
        <v>3166</v>
      </c>
      <c r="Q5" s="8"/>
      <c r="R5" s="8"/>
      <c r="S5" s="8"/>
      <c r="T5" s="8"/>
      <c r="U5" s="8"/>
      <c r="V5" s="8"/>
      <c r="W5" s="8"/>
      <c r="X5" s="8"/>
      <c r="Y5" s="8"/>
      <c r="Z5" s="8"/>
      <c r="AA5" s="8"/>
      <c r="AB5" s="8"/>
      <c r="AC5" s="8"/>
      <c r="AD5" s="8"/>
      <c r="AE5" s="8"/>
      <c r="AF5" s="8"/>
    </row>
    <row r="6" spans="1:32" ht="14.25" customHeight="1">
      <c r="A6" s="8"/>
      <c r="B6" s="21" t="s">
        <v>3167</v>
      </c>
      <c r="C6" s="16">
        <f>AVERAGE('Stock Details'!D4:D1260)</f>
        <v>-5.3473381143467782E-4</v>
      </c>
      <c r="D6" s="16">
        <f>AVERAGE('Stock Details'!I4:I1260)</f>
        <v>7.0913746862604811E-4</v>
      </c>
      <c r="E6" s="8"/>
      <c r="F6" s="8"/>
      <c r="G6" s="15">
        <f t="shared" ref="G6:G17" si="0">1-H6</f>
        <v>1.6</v>
      </c>
      <c r="H6" s="15">
        <v>-0.6</v>
      </c>
      <c r="I6" s="15"/>
      <c r="J6" s="49">
        <f t="shared" ref="J6:J17" si="1">(G6*$C$6)+(H6*$D$6)</f>
        <v>-1.2810565794711135E-3</v>
      </c>
      <c r="K6" s="16">
        <f t="shared" ref="K6:K17" si="2">((G6^2*$C$7^2)+(H6^2*$D$7^2)+(2*G6*H6*$C$9*$C$7*$D$7))^(1/2)</f>
        <v>4.6615381412664844E-2</v>
      </c>
      <c r="L6" s="8">
        <f t="shared" ref="L6:L17" si="3">(J6-$C$10)/K6</f>
        <v>-2.9835917111482133E-2</v>
      </c>
      <c r="M6" s="8"/>
      <c r="N6" s="50">
        <v>0</v>
      </c>
      <c r="O6" s="51">
        <f t="shared" ref="O6:O8" si="4">(N6*$J$17)+((1-N6)*C10)</f>
        <v>1.097560764772798E-4</v>
      </c>
      <c r="P6" s="51">
        <f t="shared" ref="P6:P8" si="5">(N6*$K$17)</f>
        <v>0</v>
      </c>
      <c r="Q6" s="8"/>
      <c r="R6" s="8"/>
      <c r="S6" s="8"/>
      <c r="T6" s="8"/>
      <c r="U6" s="8"/>
      <c r="V6" s="8"/>
      <c r="W6" s="8"/>
      <c r="X6" s="8"/>
      <c r="Y6" s="8"/>
      <c r="Z6" s="8"/>
      <c r="AA6" s="8"/>
      <c r="AB6" s="8"/>
      <c r="AC6" s="8"/>
      <c r="AD6" s="8"/>
      <c r="AE6" s="8"/>
      <c r="AF6" s="8"/>
    </row>
    <row r="7" spans="1:32" ht="14.25" customHeight="1">
      <c r="A7" s="8"/>
      <c r="B7" s="21" t="s">
        <v>3099</v>
      </c>
      <c r="C7" s="16">
        <f>_xlfn.STDEV.P('Stock Details'!D4:D1260)</f>
        <v>3.2019725387414259E-2</v>
      </c>
      <c r="D7" s="16">
        <f>_xlfn.STDEV.P('Stock Details'!I4:I1260)</f>
        <v>2.0371718457687177E-2</v>
      </c>
      <c r="E7" s="8"/>
      <c r="F7" s="8"/>
      <c r="G7" s="15">
        <f t="shared" si="0"/>
        <v>1.4</v>
      </c>
      <c r="H7" s="15">
        <f t="shared" ref="H7:H17" si="6">H6+20%</f>
        <v>-0.39999999999999997</v>
      </c>
      <c r="I7" s="15"/>
      <c r="J7" s="49">
        <f t="shared" si="1"/>
        <v>-1.0322823234589682E-3</v>
      </c>
      <c r="K7" s="16">
        <f t="shared" si="2"/>
        <v>4.1536554282286829E-2</v>
      </c>
      <c r="L7" s="8">
        <f t="shared" si="3"/>
        <v>-2.7494779470026178E-2</v>
      </c>
      <c r="M7" s="8"/>
      <c r="N7" s="50">
        <v>1</v>
      </c>
      <c r="O7" s="51">
        <f t="shared" si="4"/>
        <v>1.4554602366624834E-3</v>
      </c>
      <c r="P7" s="51">
        <f t="shared" si="5"/>
        <v>2.881719629184441E-2</v>
      </c>
      <c r="Q7" s="8"/>
      <c r="R7" s="8"/>
      <c r="S7" s="8"/>
      <c r="T7" s="8"/>
      <c r="U7" s="8"/>
      <c r="V7" s="8"/>
      <c r="W7" s="8"/>
      <c r="X7" s="8"/>
      <c r="Y7" s="8"/>
      <c r="Z7" s="8"/>
      <c r="AA7" s="8"/>
      <c r="AB7" s="8"/>
      <c r="AC7" s="8"/>
      <c r="AD7" s="8"/>
      <c r="AE7" s="8"/>
      <c r="AF7" s="8"/>
    </row>
    <row r="8" spans="1:32" ht="14.25" customHeight="1">
      <c r="A8" s="8"/>
      <c r="B8" s="21" t="s">
        <v>3105</v>
      </c>
      <c r="C8" s="16">
        <f t="shared" ref="C8:D8" si="7">C7^2</f>
        <v>1.0252628138854212E-3</v>
      </c>
      <c r="D8" s="16">
        <f t="shared" si="7"/>
        <v>4.1500691291927239E-4</v>
      </c>
      <c r="E8" s="8"/>
      <c r="F8" s="8"/>
      <c r="G8" s="15">
        <f t="shared" si="0"/>
        <v>1.2</v>
      </c>
      <c r="H8" s="15">
        <f t="shared" si="6"/>
        <v>-0.19999999999999996</v>
      </c>
      <c r="I8" s="15"/>
      <c r="J8" s="49">
        <f t="shared" si="1"/>
        <v>-7.835080674468229E-4</v>
      </c>
      <c r="K8" s="16">
        <f t="shared" si="2"/>
        <v>3.6642985024755118E-2</v>
      </c>
      <c r="L8" s="8">
        <f t="shared" si="3"/>
        <v>-2.4377493900145826E-2</v>
      </c>
      <c r="M8" s="8"/>
      <c r="N8" s="50">
        <v>2</v>
      </c>
      <c r="O8" s="51">
        <f t="shared" si="4"/>
        <v>2.9109204733249669E-3</v>
      </c>
      <c r="P8" s="51">
        <f t="shared" si="5"/>
        <v>5.7634392583688819E-2</v>
      </c>
      <c r="Q8" s="8"/>
      <c r="R8" s="8"/>
      <c r="S8" s="8"/>
      <c r="T8" s="8"/>
      <c r="U8" s="8"/>
      <c r="V8" s="8"/>
      <c r="W8" s="8"/>
      <c r="X8" s="8"/>
      <c r="Y8" s="8"/>
      <c r="Z8" s="8"/>
      <c r="AA8" s="8"/>
      <c r="AB8" s="8"/>
      <c r="AC8" s="8"/>
      <c r="AD8" s="8"/>
      <c r="AE8" s="8"/>
      <c r="AF8" s="8"/>
    </row>
    <row r="9" spans="1:32" ht="14.25" customHeight="1">
      <c r="A9" s="8"/>
      <c r="B9" s="21" t="s">
        <v>3168</v>
      </c>
      <c r="C9" s="16">
        <f>CORREL('Stock Details'!D4:D1260,'Stock Details'!I4:I1260)</f>
        <v>0.47993991487221971</v>
      </c>
      <c r="D9" s="8"/>
      <c r="E9" s="8"/>
      <c r="F9" s="8"/>
      <c r="G9" s="15">
        <f t="shared" si="0"/>
        <v>1</v>
      </c>
      <c r="H9" s="15">
        <f t="shared" si="6"/>
        <v>0</v>
      </c>
      <c r="I9" s="15"/>
      <c r="J9" s="49">
        <f t="shared" si="1"/>
        <v>-5.3473381143467782E-4</v>
      </c>
      <c r="K9" s="16">
        <f t="shared" si="2"/>
        <v>3.2019725387414259E-2</v>
      </c>
      <c r="L9" s="8">
        <f t="shared" si="3"/>
        <v>-2.0127901789104105E-2</v>
      </c>
      <c r="M9" s="8"/>
      <c r="N9" s="8"/>
      <c r="O9" s="8"/>
      <c r="P9" s="8"/>
      <c r="Q9" s="8"/>
      <c r="R9" s="8"/>
      <c r="S9" s="8"/>
      <c r="T9" s="8"/>
      <c r="U9" s="8"/>
      <c r="V9" s="8"/>
      <c r="W9" s="8"/>
      <c r="X9" s="8"/>
      <c r="Y9" s="8"/>
      <c r="Z9" s="8"/>
      <c r="AA9" s="8"/>
      <c r="AB9" s="8"/>
      <c r="AC9" s="8"/>
      <c r="AD9" s="8"/>
      <c r="AE9" s="8"/>
      <c r="AF9" s="8"/>
    </row>
    <row r="10" spans="1:32" ht="14.25" customHeight="1">
      <c r="A10" s="8"/>
      <c r="B10" s="21" t="s">
        <v>3169</v>
      </c>
      <c r="C10" s="52">
        <f>AVERAGE(_xlfn.ANCHORARRAY('Bond Historical Price'!E2))</f>
        <v>1.097560764772798E-4</v>
      </c>
      <c r="D10" s="8"/>
      <c r="E10" s="8"/>
      <c r="F10" s="8"/>
      <c r="G10" s="15">
        <f t="shared" si="0"/>
        <v>0.8</v>
      </c>
      <c r="H10" s="15">
        <f t="shared" si="6"/>
        <v>0.2</v>
      </c>
      <c r="I10" s="15"/>
      <c r="J10" s="49">
        <f t="shared" si="1"/>
        <v>-2.8595955542253264E-4</v>
      </c>
      <c r="K10" s="16">
        <f t="shared" si="2"/>
        <v>2.7801955483892499E-2</v>
      </c>
      <c r="L10" s="8">
        <f t="shared" si="3"/>
        <v>-1.4233374056334871E-2</v>
      </c>
      <c r="M10" s="8"/>
      <c r="N10" s="8"/>
      <c r="O10" s="8"/>
      <c r="P10" s="8"/>
      <c r="Q10" s="8"/>
      <c r="R10" s="8"/>
      <c r="S10" s="107"/>
      <c r="T10" s="108"/>
      <c r="U10" s="108"/>
      <c r="V10" s="108"/>
      <c r="W10" s="108"/>
      <c r="X10" s="108"/>
      <c r="Y10" s="108"/>
      <c r="Z10" s="108"/>
      <c r="AA10" s="108"/>
      <c r="AB10" s="108"/>
      <c r="AC10" s="108"/>
      <c r="AD10" s="108"/>
      <c r="AE10" s="8"/>
      <c r="AF10" s="8"/>
    </row>
    <row r="11" spans="1:32" ht="14.25" customHeight="1">
      <c r="A11" s="8"/>
      <c r="B11" s="8"/>
      <c r="C11" s="8"/>
      <c r="D11" s="8"/>
      <c r="E11" s="8"/>
      <c r="F11" s="8"/>
      <c r="G11" s="15">
        <f t="shared" si="0"/>
        <v>0.6</v>
      </c>
      <c r="H11" s="15">
        <f t="shared" si="6"/>
        <v>0.4</v>
      </c>
      <c r="I11" s="15"/>
      <c r="J11" s="49">
        <f t="shared" si="1"/>
        <v>-3.7185299410387397E-5</v>
      </c>
      <c r="K11" s="16">
        <f t="shared" si="2"/>
        <v>2.4202605150131767E-2</v>
      </c>
      <c r="L11" s="8">
        <f t="shared" si="3"/>
        <v>-6.0713041003714928E-3</v>
      </c>
      <c r="M11" s="8"/>
      <c r="N11" s="8"/>
      <c r="O11" s="8"/>
      <c r="P11" s="8"/>
      <c r="Q11" s="8"/>
      <c r="R11" s="48"/>
      <c r="S11" s="107"/>
      <c r="T11" s="108"/>
      <c r="U11" s="108"/>
      <c r="V11" s="107"/>
      <c r="W11" s="108"/>
      <c r="X11" s="108"/>
      <c r="Y11" s="107"/>
      <c r="Z11" s="108"/>
      <c r="AA11" s="108"/>
      <c r="AB11" s="107"/>
      <c r="AC11" s="108"/>
      <c r="AD11" s="108"/>
      <c r="AE11" s="8"/>
      <c r="AF11" s="8"/>
    </row>
    <row r="12" spans="1:32" ht="14.25" customHeight="1">
      <c r="A12" s="8"/>
      <c r="B12" s="8"/>
      <c r="C12" s="8"/>
      <c r="D12" s="8"/>
      <c r="E12" s="8"/>
      <c r="F12" s="8"/>
      <c r="G12" s="15">
        <f t="shared" si="0"/>
        <v>0.39999999999999991</v>
      </c>
      <c r="H12" s="15">
        <f t="shared" si="6"/>
        <v>0.60000000000000009</v>
      </c>
      <c r="I12" s="15"/>
      <c r="J12" s="49">
        <f t="shared" si="1"/>
        <v>2.1158895660175787E-4</v>
      </c>
      <c r="K12" s="16">
        <f t="shared" si="2"/>
        <v>2.1534040862317385E-2</v>
      </c>
      <c r="L12" s="8">
        <f t="shared" si="3"/>
        <v>4.7289257402068161E-3</v>
      </c>
      <c r="M12" s="8"/>
      <c r="N12" s="8"/>
      <c r="O12" s="8"/>
      <c r="P12" s="8"/>
      <c r="Q12" s="8"/>
      <c r="R12" s="8"/>
      <c r="S12" s="48"/>
      <c r="T12" s="48"/>
      <c r="U12" s="48"/>
      <c r="V12" s="48"/>
      <c r="W12" s="48"/>
      <c r="X12" s="48"/>
      <c r="Y12" s="48"/>
      <c r="Z12" s="48"/>
      <c r="AA12" s="48"/>
      <c r="AB12" s="48"/>
      <c r="AC12" s="48"/>
      <c r="AD12" s="48"/>
      <c r="AE12" s="8"/>
      <c r="AF12" s="8"/>
    </row>
    <row r="13" spans="1:32" ht="14.25" customHeight="1">
      <c r="A13" s="8"/>
      <c r="B13" s="8"/>
      <c r="C13" s="8"/>
      <c r="D13" s="8"/>
      <c r="E13" s="8"/>
      <c r="F13" s="8"/>
      <c r="G13" s="15">
        <f t="shared" si="0"/>
        <v>0.19999999999999996</v>
      </c>
      <c r="H13" s="15">
        <f t="shared" si="6"/>
        <v>0.8</v>
      </c>
      <c r="I13" s="15"/>
      <c r="J13" s="49">
        <f t="shared" si="1"/>
        <v>4.6036321261390303E-4</v>
      </c>
      <c r="K13" s="16">
        <f t="shared" si="2"/>
        <v>2.0169164289792745E-2</v>
      </c>
      <c r="L13" s="8">
        <f t="shared" si="3"/>
        <v>1.738332491614733E-2</v>
      </c>
      <c r="M13" s="8"/>
      <c r="N13" s="8"/>
      <c r="O13" s="8"/>
      <c r="P13" s="8"/>
      <c r="Q13" s="8"/>
      <c r="R13" s="48"/>
      <c r="S13" s="8"/>
      <c r="T13" s="49"/>
      <c r="U13" s="53"/>
      <c r="V13" s="8"/>
      <c r="W13" s="49"/>
      <c r="X13" s="54"/>
      <c r="Y13" s="8"/>
      <c r="Z13" s="49"/>
      <c r="AA13" s="54"/>
      <c r="AB13" s="8"/>
      <c r="AC13" s="49"/>
      <c r="AD13" s="54"/>
      <c r="AE13" s="8"/>
      <c r="AF13" s="8"/>
    </row>
    <row r="14" spans="1:32" ht="14.25" customHeight="1">
      <c r="A14" s="8"/>
      <c r="B14" s="8"/>
      <c r="C14" s="8"/>
      <c r="D14" s="8"/>
      <c r="E14" s="8"/>
      <c r="F14" s="8"/>
      <c r="G14" s="15">
        <f t="shared" si="0"/>
        <v>0</v>
      </c>
      <c r="H14" s="15">
        <f t="shared" si="6"/>
        <v>1</v>
      </c>
      <c r="I14" s="15"/>
      <c r="J14" s="49">
        <f t="shared" si="1"/>
        <v>7.0913746862604811E-4</v>
      </c>
      <c r="K14" s="16">
        <f t="shared" si="2"/>
        <v>2.0371718457687177E-2</v>
      </c>
      <c r="L14" s="8">
        <f t="shared" si="3"/>
        <v>2.9422230303923838E-2</v>
      </c>
      <c r="M14" s="8"/>
      <c r="N14" s="8"/>
      <c r="O14" s="8"/>
      <c r="P14" s="8"/>
      <c r="Q14" s="8"/>
      <c r="R14" s="48"/>
      <c r="S14" s="8"/>
      <c r="T14" s="49"/>
      <c r="U14" s="53"/>
      <c r="V14" s="8"/>
      <c r="W14" s="49"/>
      <c r="X14" s="54"/>
      <c r="Y14" s="8"/>
      <c r="Z14" s="49"/>
      <c r="AA14" s="54"/>
      <c r="AB14" s="8"/>
      <c r="AC14" s="49"/>
      <c r="AD14" s="54"/>
      <c r="AE14" s="8"/>
      <c r="AF14" s="8"/>
    </row>
    <row r="15" spans="1:32" ht="14.25" customHeight="1">
      <c r="A15" s="8"/>
      <c r="B15" s="8"/>
      <c r="C15" s="8"/>
      <c r="D15" s="8"/>
      <c r="E15" s="8"/>
      <c r="F15" s="8"/>
      <c r="G15" s="15">
        <f t="shared" si="0"/>
        <v>-0.19999999999999996</v>
      </c>
      <c r="H15" s="15">
        <f t="shared" si="6"/>
        <v>1.2</v>
      </c>
      <c r="I15" s="15"/>
      <c r="J15" s="49">
        <f t="shared" si="1"/>
        <v>9.5791172463819318E-4</v>
      </c>
      <c r="K15" s="16">
        <f t="shared" si="2"/>
        <v>2.2098644532455369E-2</v>
      </c>
      <c r="L15" s="8">
        <f t="shared" si="3"/>
        <v>3.8380437628889957E-2</v>
      </c>
      <c r="M15" s="8"/>
      <c r="N15" s="8"/>
      <c r="O15" s="8"/>
      <c r="P15" s="8"/>
      <c r="Q15" s="8"/>
      <c r="R15" s="48"/>
      <c r="S15" s="8"/>
      <c r="T15" s="49"/>
      <c r="U15" s="53"/>
      <c r="V15" s="8"/>
      <c r="W15" s="49"/>
      <c r="X15" s="54"/>
      <c r="Y15" s="8"/>
      <c r="Z15" s="49"/>
      <c r="AA15" s="54"/>
      <c r="AB15" s="8"/>
      <c r="AC15" s="49"/>
      <c r="AD15" s="54"/>
      <c r="AE15" s="8"/>
      <c r="AF15" s="8"/>
    </row>
    <row r="16" spans="1:32" ht="14.25" customHeight="1">
      <c r="A16" s="8"/>
      <c r="B16" s="8"/>
      <c r="C16" s="8"/>
      <c r="D16" s="8"/>
      <c r="E16" s="8"/>
      <c r="F16" s="8"/>
      <c r="G16" s="15">
        <f t="shared" si="0"/>
        <v>-0.39999999999999991</v>
      </c>
      <c r="H16" s="15">
        <f t="shared" si="6"/>
        <v>1.4</v>
      </c>
      <c r="I16" s="15"/>
      <c r="J16" s="49">
        <f t="shared" si="1"/>
        <v>1.2066859806503384E-3</v>
      </c>
      <c r="K16" s="16">
        <f t="shared" si="2"/>
        <v>2.5036467800116945E-2</v>
      </c>
      <c r="L16" s="8">
        <f t="shared" si="3"/>
        <v>4.3813285201834057E-2</v>
      </c>
      <c r="M16" s="8"/>
      <c r="N16" s="8"/>
      <c r="O16" s="8"/>
      <c r="P16" s="8"/>
      <c r="Q16" s="8"/>
      <c r="R16" s="48"/>
      <c r="S16" s="8"/>
      <c r="T16" s="49"/>
      <c r="U16" s="53"/>
      <c r="V16" s="8"/>
      <c r="W16" s="49"/>
      <c r="X16" s="54"/>
      <c r="Y16" s="8"/>
      <c r="Z16" s="49"/>
      <c r="AA16" s="54"/>
      <c r="AB16" s="8"/>
      <c r="AC16" s="49"/>
      <c r="AD16" s="54"/>
      <c r="AE16" s="8"/>
      <c r="AF16" s="8"/>
    </row>
    <row r="17" spans="1:32" ht="14.25" customHeight="1">
      <c r="A17" s="8"/>
      <c r="B17" s="8"/>
      <c r="C17" s="8"/>
      <c r="D17" s="8"/>
      <c r="E17" s="8"/>
      <c r="F17" s="147" t="s">
        <v>3170</v>
      </c>
      <c r="G17" s="151">
        <f t="shared" si="0"/>
        <v>-0.59999999999999987</v>
      </c>
      <c r="H17" s="151">
        <f t="shared" si="6"/>
        <v>1.5999999999999999</v>
      </c>
      <c r="I17" s="15"/>
      <c r="J17" s="148">
        <f t="shared" si="1"/>
        <v>1.4554602366624834E-3</v>
      </c>
      <c r="K17" s="149">
        <f t="shared" si="2"/>
        <v>2.881719629184441E-2</v>
      </c>
      <c r="L17" s="150">
        <f t="shared" si="3"/>
        <v>4.6697955850967122E-2</v>
      </c>
      <c r="M17" s="8"/>
      <c r="N17" s="8"/>
      <c r="O17" s="8"/>
      <c r="P17" s="8"/>
      <c r="Q17" s="8"/>
      <c r="R17" s="48"/>
      <c r="S17" s="8"/>
      <c r="T17" s="49"/>
      <c r="U17" s="53"/>
      <c r="V17" s="8"/>
      <c r="W17" s="49"/>
      <c r="X17" s="54"/>
      <c r="Y17" s="8"/>
      <c r="Z17" s="49"/>
      <c r="AA17" s="54"/>
      <c r="AB17" s="8"/>
      <c r="AC17" s="49"/>
      <c r="AD17" s="54"/>
      <c r="AE17" s="8"/>
      <c r="AF17" s="8"/>
    </row>
    <row r="18" spans="1:32" ht="14.25" customHeight="1">
      <c r="A18" s="8"/>
      <c r="B18" s="8"/>
      <c r="C18" s="8"/>
      <c r="D18" s="8"/>
      <c r="E18" s="8"/>
      <c r="F18" s="8"/>
      <c r="G18" s="8"/>
      <c r="H18" s="8"/>
      <c r="I18" s="8"/>
      <c r="J18" s="8"/>
      <c r="K18" s="8"/>
      <c r="L18" s="8"/>
      <c r="M18" s="8"/>
      <c r="N18" s="8"/>
      <c r="O18" s="8"/>
      <c r="P18" s="8"/>
      <c r="Q18" s="8"/>
      <c r="R18" s="48"/>
      <c r="S18" s="8"/>
      <c r="T18" s="49"/>
      <c r="U18" s="53"/>
      <c r="V18" s="8"/>
      <c r="W18" s="49"/>
      <c r="X18" s="54"/>
      <c r="Y18" s="8"/>
      <c r="Z18" s="49"/>
      <c r="AA18" s="54"/>
      <c r="AB18" s="8"/>
      <c r="AC18" s="49"/>
      <c r="AD18" s="54"/>
      <c r="AE18" s="8"/>
      <c r="AF18" s="8"/>
    </row>
    <row r="19" spans="1:32" ht="14.25" customHeight="1">
      <c r="A19" s="8"/>
      <c r="B19" s="8"/>
      <c r="C19" s="8"/>
      <c r="D19" s="8"/>
      <c r="E19" s="8"/>
      <c r="F19" s="8"/>
      <c r="G19" s="8"/>
      <c r="H19" s="8"/>
      <c r="I19" s="8"/>
      <c r="J19" s="8"/>
      <c r="K19" s="8"/>
      <c r="L19" s="8"/>
      <c r="M19" s="8"/>
      <c r="N19" s="8"/>
      <c r="O19" s="8"/>
      <c r="P19" s="8"/>
      <c r="Q19" s="8"/>
      <c r="R19" s="48"/>
      <c r="S19" s="8"/>
      <c r="T19" s="49"/>
      <c r="U19" s="53"/>
      <c r="V19" s="8"/>
      <c r="W19" s="49"/>
      <c r="X19" s="54"/>
      <c r="Y19" s="8"/>
      <c r="Z19" s="49"/>
      <c r="AA19" s="54"/>
      <c r="AB19" s="8"/>
      <c r="AC19" s="49"/>
      <c r="AD19" s="54"/>
      <c r="AE19" s="8"/>
      <c r="AF19" s="8"/>
    </row>
    <row r="20" spans="1:32" ht="14.25" customHeight="1">
      <c r="A20" s="8"/>
      <c r="B20" s="8"/>
      <c r="C20" s="8"/>
      <c r="D20" s="8"/>
      <c r="E20" s="8"/>
      <c r="F20" s="8"/>
      <c r="G20" s="8"/>
      <c r="H20" s="8"/>
      <c r="I20" s="8"/>
      <c r="J20" s="8"/>
      <c r="K20" s="8"/>
      <c r="L20" s="8"/>
      <c r="M20" s="8"/>
      <c r="N20" s="8"/>
      <c r="O20" s="8"/>
      <c r="P20" s="8"/>
      <c r="Q20" s="8"/>
      <c r="R20" s="48"/>
      <c r="S20" s="8"/>
      <c r="T20" s="49"/>
      <c r="U20" s="53"/>
      <c r="V20" s="8"/>
      <c r="W20" s="49"/>
      <c r="X20" s="54"/>
      <c r="Y20" s="8"/>
      <c r="Z20" s="49"/>
      <c r="AA20" s="54"/>
      <c r="AB20" s="8"/>
      <c r="AC20" s="49"/>
      <c r="AD20" s="54"/>
      <c r="AE20" s="8"/>
      <c r="AF20" s="8"/>
    </row>
    <row r="21" spans="1:32" ht="14.25" customHeight="1">
      <c r="A21" s="8"/>
      <c r="B21" s="8"/>
      <c r="C21" s="8"/>
      <c r="D21" s="8"/>
      <c r="E21" s="8"/>
      <c r="F21" s="8"/>
      <c r="G21" s="8"/>
      <c r="H21" s="8"/>
      <c r="I21" s="8"/>
      <c r="J21" s="8"/>
      <c r="K21" s="8"/>
      <c r="L21" s="8"/>
      <c r="M21" s="8"/>
      <c r="N21" s="8"/>
      <c r="O21" s="8"/>
      <c r="P21" s="8"/>
      <c r="Q21" s="8"/>
      <c r="R21" s="48"/>
      <c r="S21" s="8"/>
      <c r="T21" s="49"/>
      <c r="U21" s="53"/>
      <c r="V21" s="8"/>
      <c r="W21" s="49"/>
      <c r="X21" s="54"/>
      <c r="Y21" s="8"/>
      <c r="Z21" s="49"/>
      <c r="AA21" s="54"/>
      <c r="AB21" s="8"/>
      <c r="AC21" s="49"/>
      <c r="AD21" s="54"/>
      <c r="AE21" s="8"/>
      <c r="AF21" s="8"/>
    </row>
    <row r="22" spans="1:32" ht="14.25" customHeight="1">
      <c r="A22" s="8"/>
      <c r="B22" s="8"/>
      <c r="C22" s="8"/>
      <c r="D22" s="8"/>
      <c r="E22" s="8"/>
      <c r="F22" s="8"/>
      <c r="G22" s="8"/>
      <c r="H22" s="8"/>
      <c r="I22" s="8"/>
      <c r="J22" s="8"/>
      <c r="K22" s="8"/>
      <c r="L22" s="8"/>
      <c r="M22" s="8"/>
      <c r="N22" s="8"/>
      <c r="O22" s="8"/>
      <c r="P22" s="8"/>
      <c r="Q22" s="8"/>
      <c r="R22" s="48"/>
      <c r="S22" s="8"/>
      <c r="T22" s="49"/>
      <c r="U22" s="53"/>
      <c r="V22" s="8"/>
      <c r="W22" s="49"/>
      <c r="X22" s="54"/>
      <c r="Y22" s="8"/>
      <c r="Z22" s="49"/>
      <c r="AA22" s="54"/>
      <c r="AB22" s="8"/>
      <c r="AC22" s="49"/>
      <c r="AD22" s="54"/>
      <c r="AE22" s="8"/>
      <c r="AF22" s="8"/>
    </row>
    <row r="23" spans="1:32" ht="14.25" customHeight="1">
      <c r="A23" s="8"/>
      <c r="B23" s="8"/>
      <c r="C23" s="8"/>
      <c r="D23" s="8"/>
      <c r="E23" s="8"/>
      <c r="F23" s="8"/>
      <c r="G23" s="8"/>
      <c r="H23" s="8"/>
      <c r="I23" s="8"/>
      <c r="J23" s="8"/>
      <c r="K23" s="8"/>
      <c r="L23" s="8"/>
      <c r="M23" s="8"/>
      <c r="N23" s="8"/>
      <c r="O23" s="8"/>
      <c r="P23" s="8"/>
      <c r="Q23" s="8"/>
      <c r="R23" s="48"/>
      <c r="S23" s="8"/>
      <c r="T23" s="49"/>
      <c r="U23" s="53"/>
      <c r="V23" s="8"/>
      <c r="W23" s="49"/>
      <c r="X23" s="54"/>
      <c r="Y23" s="8"/>
      <c r="Z23" s="49"/>
      <c r="AA23" s="54"/>
      <c r="AB23" s="8"/>
      <c r="AC23" s="49"/>
      <c r="AD23" s="54"/>
      <c r="AE23" s="8"/>
      <c r="AF23" s="8"/>
    </row>
    <row r="24" spans="1:32" ht="14.25" customHeight="1">
      <c r="A24" s="8"/>
      <c r="B24" s="8"/>
      <c r="C24" s="8"/>
      <c r="D24" s="8"/>
      <c r="E24" s="8"/>
      <c r="F24" s="8"/>
      <c r="G24" s="8"/>
      <c r="H24" s="8"/>
      <c r="I24" s="8"/>
      <c r="J24" s="8"/>
      <c r="K24" s="8"/>
      <c r="L24" s="8"/>
      <c r="M24" s="8"/>
      <c r="N24" s="8"/>
      <c r="O24" s="8"/>
      <c r="P24" s="8"/>
      <c r="Q24" s="8"/>
      <c r="R24" s="48"/>
      <c r="S24" s="8"/>
      <c r="T24" s="49"/>
      <c r="U24" s="53"/>
      <c r="V24" s="8"/>
      <c r="W24" s="49"/>
      <c r="X24" s="54"/>
      <c r="Y24" s="8"/>
      <c r="Z24" s="49"/>
      <c r="AA24" s="54"/>
      <c r="AB24" s="8"/>
      <c r="AC24" s="49"/>
      <c r="AD24" s="54"/>
      <c r="AE24" s="8"/>
      <c r="AF24" s="8"/>
    </row>
    <row r="25" spans="1:32"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row>
    <row r="26" spans="1:32" ht="14.25" customHeight="1">
      <c r="A26" s="8"/>
      <c r="B26" s="8"/>
      <c r="C26" s="8"/>
      <c r="D26" s="8"/>
      <c r="E26" s="8"/>
      <c r="F26" s="8"/>
      <c r="G26" s="8"/>
      <c r="H26" s="8"/>
      <c r="I26" s="8"/>
      <c r="J26" s="8"/>
      <c r="K26" s="8"/>
      <c r="L26" s="8"/>
      <c r="M26" s="8"/>
      <c r="N26" s="8"/>
      <c r="O26" s="8"/>
      <c r="P26" s="8"/>
      <c r="Q26" s="8"/>
      <c r="R26" s="8"/>
      <c r="S26" s="8"/>
      <c r="T26" s="109"/>
      <c r="U26" s="108"/>
      <c r="V26" s="108"/>
      <c r="W26" s="108"/>
      <c r="X26" s="108"/>
      <c r="Y26" s="108"/>
      <c r="Z26" s="108"/>
      <c r="AA26" s="108"/>
      <c r="AB26" s="110"/>
      <c r="AC26" s="108"/>
      <c r="AD26" s="108"/>
      <c r="AE26" s="108"/>
      <c r="AF26" s="108"/>
    </row>
    <row r="27" spans="1:32" ht="14.25" customHeight="1">
      <c r="A27" s="8"/>
      <c r="B27" s="8"/>
      <c r="C27" s="8"/>
      <c r="D27" s="8"/>
      <c r="E27" s="8"/>
      <c r="F27" s="8"/>
      <c r="G27" s="8"/>
      <c r="H27" s="8"/>
      <c r="I27" s="8"/>
      <c r="J27" s="8"/>
      <c r="K27" s="8"/>
      <c r="L27" s="8"/>
      <c r="M27" s="8"/>
      <c r="N27" s="8"/>
      <c r="O27" s="8"/>
      <c r="P27" s="8"/>
      <c r="Q27" s="8"/>
      <c r="R27" s="8"/>
      <c r="S27" s="8"/>
      <c r="T27" s="108"/>
      <c r="U27" s="108"/>
      <c r="V27" s="108"/>
      <c r="W27" s="108"/>
      <c r="X27" s="108"/>
      <c r="Y27" s="108"/>
      <c r="Z27" s="108"/>
      <c r="AA27" s="108"/>
      <c r="AB27" s="108"/>
      <c r="AC27" s="108"/>
      <c r="AD27" s="108"/>
      <c r="AE27" s="108"/>
      <c r="AF27" s="108"/>
    </row>
    <row r="28" spans="1:32" ht="14.25" customHeight="1">
      <c r="A28" s="8"/>
      <c r="B28" s="8"/>
      <c r="C28" s="8"/>
      <c r="D28" s="8"/>
      <c r="E28" s="8"/>
      <c r="F28" s="8"/>
      <c r="G28" s="8"/>
      <c r="H28" s="8"/>
      <c r="I28" s="8"/>
      <c r="J28" s="8"/>
      <c r="K28" s="8"/>
      <c r="L28" s="8"/>
      <c r="M28" s="8"/>
      <c r="N28" s="8"/>
      <c r="O28" s="8"/>
      <c r="P28" s="8"/>
      <c r="Q28" s="8"/>
      <c r="R28" s="8"/>
      <c r="S28" s="110"/>
      <c r="T28" s="108"/>
      <c r="U28" s="108"/>
      <c r="V28" s="108"/>
      <c r="W28" s="108"/>
      <c r="X28" s="108"/>
      <c r="Y28" s="108"/>
      <c r="Z28" s="108"/>
      <c r="AA28" s="108"/>
      <c r="AB28" s="108"/>
      <c r="AC28" s="108"/>
      <c r="AD28" s="108"/>
      <c r="AE28" s="108"/>
      <c r="AF28" s="108"/>
    </row>
    <row r="29" spans="1:32" ht="14.25" customHeight="1">
      <c r="A29" s="8"/>
      <c r="B29" s="8"/>
      <c r="C29" s="8"/>
      <c r="D29" s="8"/>
      <c r="E29" s="8"/>
      <c r="F29" s="8"/>
      <c r="G29" s="8"/>
      <c r="H29" s="8"/>
      <c r="I29" s="8"/>
      <c r="J29" s="8"/>
      <c r="K29" s="8"/>
      <c r="L29" s="8"/>
      <c r="M29" s="8"/>
      <c r="N29" s="8"/>
      <c r="O29" s="8"/>
      <c r="P29" s="8"/>
      <c r="Q29" s="8"/>
      <c r="R29" s="8"/>
      <c r="S29" s="108"/>
      <c r="T29" s="108"/>
      <c r="U29" s="108"/>
      <c r="V29" s="108"/>
      <c r="W29" s="108"/>
      <c r="X29" s="108"/>
      <c r="Y29" s="108"/>
      <c r="Z29" s="108"/>
      <c r="AA29" s="108"/>
      <c r="AB29" s="8"/>
      <c r="AC29" s="8"/>
      <c r="AD29" s="8"/>
      <c r="AE29" s="8"/>
      <c r="AF29" s="8"/>
    </row>
    <row r="30" spans="1:32" ht="14.25" customHeight="1">
      <c r="A30" s="8"/>
      <c r="B30" s="8"/>
      <c r="C30" s="8"/>
      <c r="D30" s="8"/>
      <c r="E30" s="8"/>
      <c r="F30" s="8"/>
      <c r="G30" s="8"/>
      <c r="H30" s="8"/>
      <c r="I30" s="8"/>
      <c r="J30" s="8"/>
      <c r="K30" s="8"/>
      <c r="L30" s="8"/>
      <c r="M30" s="8"/>
      <c r="N30" s="8"/>
      <c r="O30" s="8"/>
      <c r="P30" s="8"/>
      <c r="Q30" s="8"/>
      <c r="R30" s="8"/>
      <c r="S30" s="8"/>
      <c r="T30" s="8"/>
      <c r="U30" s="8"/>
      <c r="V30" s="8"/>
      <c r="W30" s="8"/>
      <c r="X30" s="48"/>
      <c r="Y30" s="8"/>
      <c r="Z30" s="8"/>
      <c r="AA30" s="8"/>
      <c r="AB30" s="8"/>
      <c r="AC30" s="8"/>
      <c r="AD30" s="8"/>
      <c r="AE30" s="8"/>
      <c r="AF30" s="8"/>
    </row>
    <row r="31" spans="1:32" ht="14.25" customHeight="1">
      <c r="A31" s="8"/>
      <c r="B31" s="8"/>
      <c r="C31" s="8"/>
      <c r="D31" s="8"/>
      <c r="E31" s="8"/>
      <c r="F31" s="8"/>
      <c r="G31" s="8"/>
      <c r="H31" s="8"/>
      <c r="I31" s="8"/>
      <c r="J31" s="8"/>
      <c r="K31" s="8"/>
      <c r="L31" s="8"/>
      <c r="M31" s="8"/>
      <c r="N31" s="8"/>
      <c r="O31" s="8"/>
      <c r="P31" s="8"/>
      <c r="Q31" s="8"/>
      <c r="R31" s="8"/>
      <c r="S31" s="110"/>
      <c r="T31" s="108"/>
      <c r="U31" s="108"/>
      <c r="V31" s="108"/>
      <c r="W31" s="108"/>
      <c r="X31" s="108"/>
      <c r="Y31" s="108"/>
      <c r="Z31" s="108"/>
      <c r="AA31" s="8"/>
      <c r="AB31" s="8"/>
      <c r="AC31" s="8"/>
      <c r="AD31" s="8"/>
      <c r="AE31" s="8"/>
      <c r="AF31" s="8"/>
    </row>
    <row r="32" spans="1:32" ht="14.25" customHeight="1">
      <c r="A32" s="8"/>
      <c r="B32" s="8"/>
      <c r="C32" s="8"/>
      <c r="D32" s="8"/>
      <c r="E32" s="8"/>
      <c r="F32" s="8"/>
      <c r="G32" s="8"/>
      <c r="H32" s="8"/>
      <c r="I32" s="8"/>
      <c r="J32" s="8"/>
      <c r="K32" s="8"/>
      <c r="L32" s="8"/>
      <c r="M32" s="8"/>
      <c r="N32" s="8"/>
      <c r="O32" s="8"/>
      <c r="P32" s="8"/>
      <c r="Q32" s="8"/>
      <c r="R32" s="8"/>
      <c r="S32" s="108"/>
      <c r="T32" s="108"/>
      <c r="U32" s="108"/>
      <c r="V32" s="108"/>
      <c r="W32" s="108"/>
      <c r="X32" s="108"/>
      <c r="Y32" s="108"/>
      <c r="Z32" s="108"/>
      <c r="AA32" s="8"/>
      <c r="AB32" s="8"/>
      <c r="AC32" s="8"/>
      <c r="AD32" s="8"/>
      <c r="AE32" s="8"/>
      <c r="AF32" s="8"/>
    </row>
    <row r="33" spans="1:32" ht="14.25" customHeight="1">
      <c r="A33" s="8"/>
      <c r="B33" s="8"/>
      <c r="C33" s="8"/>
      <c r="D33" s="8"/>
      <c r="E33" s="8"/>
      <c r="F33" s="8"/>
      <c r="G33" s="8"/>
      <c r="H33" s="8"/>
      <c r="I33" s="8"/>
      <c r="J33" s="8"/>
      <c r="K33" s="8"/>
      <c r="L33" s="8"/>
      <c r="M33" s="8"/>
      <c r="N33" s="8"/>
      <c r="O33" s="8"/>
      <c r="P33" s="8"/>
      <c r="Q33" s="8"/>
      <c r="R33" s="8"/>
      <c r="S33" s="8"/>
      <c r="T33" s="8"/>
      <c r="U33" s="8"/>
      <c r="V33" s="8"/>
      <c r="W33" s="8"/>
      <c r="X33" s="48"/>
      <c r="Y33" s="8"/>
      <c r="Z33" s="8"/>
      <c r="AA33" s="8"/>
      <c r="AB33" s="8"/>
      <c r="AC33" s="8"/>
      <c r="AD33" s="8"/>
      <c r="AE33" s="8"/>
      <c r="AF33" s="8"/>
    </row>
    <row r="34" spans="1:32" ht="14.25" customHeight="1">
      <c r="A34" s="8"/>
      <c r="B34" s="8"/>
      <c r="C34" s="8"/>
      <c r="D34" s="8"/>
      <c r="E34" s="8"/>
      <c r="F34" s="8"/>
      <c r="G34" s="8"/>
      <c r="H34" s="8"/>
      <c r="I34" s="8"/>
      <c r="J34" s="8"/>
      <c r="K34" s="8"/>
      <c r="L34" s="8"/>
      <c r="M34" s="8"/>
      <c r="N34" s="8"/>
      <c r="O34" s="8"/>
      <c r="P34" s="8"/>
      <c r="Q34" s="8"/>
      <c r="R34" s="8"/>
      <c r="S34" s="8"/>
      <c r="T34" s="55"/>
      <c r="U34" s="8"/>
      <c r="V34" s="8"/>
      <c r="W34" s="55"/>
      <c r="X34" s="8"/>
      <c r="Y34" s="8"/>
      <c r="Z34" s="55"/>
      <c r="AA34" s="8"/>
      <c r="AB34" s="8"/>
      <c r="AC34" s="8"/>
      <c r="AD34" s="8"/>
      <c r="AE34" s="8"/>
      <c r="AF34" s="8"/>
    </row>
    <row r="35" spans="1:32"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row>
    <row r="36" spans="1:32" ht="14.25" customHeight="1">
      <c r="A36" s="8"/>
      <c r="B36" s="8"/>
      <c r="C36" s="8"/>
      <c r="D36" s="8"/>
      <c r="E36" s="8"/>
      <c r="F36" s="8"/>
      <c r="G36" s="8"/>
      <c r="H36" s="8"/>
      <c r="I36" s="8"/>
      <c r="J36" s="8"/>
      <c r="K36" s="8"/>
      <c r="L36" s="8"/>
      <c r="M36" s="8"/>
      <c r="N36" s="8"/>
      <c r="O36" s="8"/>
      <c r="P36" s="8"/>
      <c r="Q36" s="8"/>
      <c r="R36" s="8"/>
      <c r="S36" s="110"/>
      <c r="T36" s="108"/>
      <c r="U36" s="108"/>
      <c r="V36" s="108"/>
      <c r="W36" s="108"/>
      <c r="X36" s="108"/>
      <c r="Y36" s="108"/>
      <c r="Z36" s="108"/>
      <c r="AA36" s="8"/>
      <c r="AB36" s="8"/>
      <c r="AC36" s="8"/>
      <c r="AD36" s="8"/>
      <c r="AE36" s="8"/>
      <c r="AF36" s="8"/>
    </row>
    <row r="37" spans="1:32" ht="14.25" customHeight="1">
      <c r="A37" s="8"/>
      <c r="B37" s="8"/>
      <c r="C37" s="8"/>
      <c r="D37" s="8"/>
      <c r="E37" s="8"/>
      <c r="F37" s="8"/>
      <c r="G37" s="8"/>
      <c r="H37" s="8"/>
      <c r="I37" s="8"/>
      <c r="J37" s="8"/>
      <c r="K37" s="8"/>
      <c r="L37" s="8"/>
      <c r="M37" s="8"/>
      <c r="N37" s="8"/>
      <c r="O37" s="8"/>
      <c r="P37" s="8"/>
      <c r="Q37" s="8"/>
      <c r="R37" s="8"/>
      <c r="S37" s="108"/>
      <c r="T37" s="108"/>
      <c r="U37" s="108"/>
      <c r="V37" s="108"/>
      <c r="W37" s="108"/>
      <c r="X37" s="108"/>
      <c r="Y37" s="108"/>
      <c r="Z37" s="108"/>
      <c r="AA37" s="8"/>
      <c r="AB37" s="8"/>
      <c r="AC37" s="8"/>
      <c r="AD37" s="8"/>
      <c r="AE37" s="8"/>
      <c r="AF37" s="8"/>
    </row>
    <row r="38" spans="1:32"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row>
    <row r="39" spans="1:32"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row>
    <row r="40" spans="1:32"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row>
    <row r="41" spans="1:32"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row>
    <row r="42" spans="1:3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row>
    <row r="43" spans="1:32"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row>
    <row r="44" spans="1:32"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row>
    <row r="45" spans="1:32"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row>
    <row r="46" spans="1:32"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row>
    <row r="47" spans="1:32"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row>
    <row r="48" spans="1:32"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row>
    <row r="49" spans="1:32"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row>
    <row r="50" spans="1:32"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row>
    <row r="51" spans="1:32"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row>
    <row r="52" spans="1:3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row>
    <row r="53" spans="1:32"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row>
    <row r="54" spans="1:32"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spans="1:32"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row>
    <row r="56" spans="1:32"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row>
    <row r="57" spans="1:32"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row>
    <row r="58" spans="1:32"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row>
    <row r="59" spans="1:32"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row>
    <row r="60" spans="1:32"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row>
    <row r="61" spans="1:32"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row>
    <row r="62" spans="1:3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row>
    <row r="63" spans="1:32"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row>
    <row r="64" spans="1:32"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row>
    <row r="65" spans="1:32"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row>
    <row r="66" spans="1:32"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row>
    <row r="67" spans="1:32"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row>
    <row r="68" spans="1:32"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row>
    <row r="69" spans="1:32"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row>
    <row r="70" spans="1:32"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row>
    <row r="71" spans="1:32"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row>
    <row r="72" spans="1:3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row>
    <row r="73" spans="1:32"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row>
    <row r="74" spans="1:32"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row>
    <row r="75" spans="1:32"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row>
    <row r="76" spans="1:32"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row>
    <row r="77" spans="1:32"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row>
    <row r="78" spans="1:32"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row>
    <row r="79" spans="1:32"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row>
    <row r="80" spans="1:32"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row>
    <row r="81" spans="1:32"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row>
    <row r="82" spans="1:3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row>
    <row r="83" spans="1:32"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row>
    <row r="84" spans="1:32"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row>
    <row r="85" spans="1:32"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row>
    <row r="86" spans="1:32"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row>
    <row r="87" spans="1:32"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row>
    <row r="88" spans="1:32"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row>
    <row r="89" spans="1:32"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row>
    <row r="90" spans="1:32"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row>
    <row r="91" spans="1:32"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row>
    <row r="92" spans="1:3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row>
    <row r="93" spans="1:32"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row>
    <row r="94" spans="1:32"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row>
    <row r="95" spans="1:32"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row>
    <row r="96" spans="1:32"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row>
    <row r="97" spans="1:32"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row>
    <row r="98" spans="1:32"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row>
    <row r="99" spans="1:32"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row>
    <row r="100" spans="1:32"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row>
    <row r="101" spans="1:32"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row>
    <row r="102" spans="1:3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row>
    <row r="103" spans="1:32"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row>
    <row r="104" spans="1:32"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row>
    <row r="105" spans="1:32"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row>
    <row r="106" spans="1:32"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row>
    <row r="107" spans="1:32"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row>
    <row r="108" spans="1:32"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row>
    <row r="109" spans="1:32"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row>
    <row r="110" spans="1:32"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row>
    <row r="111" spans="1:32"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row>
    <row r="112" spans="1:3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row>
    <row r="113" spans="1:32"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row>
    <row r="114" spans="1:32"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row>
    <row r="115" spans="1:32"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row>
    <row r="116" spans="1:32"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row>
    <row r="117" spans="1:32"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row>
    <row r="118" spans="1:32"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row>
    <row r="119" spans="1:32"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row>
    <row r="120" spans="1:32"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row>
    <row r="121" spans="1:32"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row>
    <row r="122" spans="1:3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row>
    <row r="123" spans="1:32"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row>
    <row r="124" spans="1:32"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row>
    <row r="125" spans="1:32"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row>
    <row r="126" spans="1:32"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row>
    <row r="127" spans="1:32"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row>
    <row r="128" spans="1:32"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row>
    <row r="129" spans="1:32"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row>
    <row r="130" spans="1:32"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row>
    <row r="131" spans="1:32"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row>
    <row r="132" spans="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row>
    <row r="133" spans="1:32"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row>
    <row r="134" spans="1:32"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row>
    <row r="135" spans="1:32"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row>
    <row r="136" spans="1:32"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row>
    <row r="137" spans="1:32"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row>
    <row r="138" spans="1:32"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row>
    <row r="139" spans="1:32"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row>
    <row r="140" spans="1:32"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row>
    <row r="141" spans="1:32"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row>
    <row r="142" spans="1:3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row>
    <row r="143" spans="1:32"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row>
    <row r="144" spans="1:32"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row>
    <row r="145" spans="1:32"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row>
    <row r="146" spans="1:32"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row>
    <row r="147" spans="1:32"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row>
    <row r="148" spans="1:32"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row>
    <row r="149" spans="1:32"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row>
    <row r="150" spans="1:32"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row>
    <row r="151" spans="1:32"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row>
    <row r="152" spans="1:3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row>
    <row r="153" spans="1:32"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row>
    <row r="154" spans="1:32"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row>
    <row r="155" spans="1:32"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row>
    <row r="156" spans="1:32"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row>
    <row r="157" spans="1:32"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row>
    <row r="158" spans="1:32"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row>
    <row r="159" spans="1:32"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row>
    <row r="160" spans="1:32"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row>
    <row r="161" spans="1:32"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row>
    <row r="162" spans="1:3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row>
    <row r="163" spans="1:32"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row>
    <row r="164" spans="1:32"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row>
    <row r="165" spans="1:32"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row>
    <row r="166" spans="1:32"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row>
    <row r="167" spans="1:32"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row>
    <row r="168" spans="1:32"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row>
    <row r="169" spans="1:32"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row>
    <row r="170" spans="1:32"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row>
    <row r="171" spans="1:32"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row>
    <row r="172" spans="1:3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row>
    <row r="173" spans="1:32"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row>
    <row r="174" spans="1:32"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row>
    <row r="175" spans="1:32"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row>
    <row r="176" spans="1:32"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row>
    <row r="177" spans="1:32"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row>
    <row r="178" spans="1:32"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row>
    <row r="179" spans="1:32"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row>
    <row r="180" spans="1:32"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row>
    <row r="181" spans="1:32"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row>
    <row r="182" spans="1:3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row>
    <row r="183" spans="1:32"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row>
    <row r="184" spans="1:32"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row>
    <row r="185" spans="1:32"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row>
    <row r="186" spans="1:32"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row>
    <row r="187" spans="1:32"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row>
    <row r="188" spans="1:32"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row>
    <row r="189" spans="1:32"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row>
    <row r="190" spans="1:32"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row>
    <row r="191" spans="1:32"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row>
    <row r="192" spans="1:3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row>
    <row r="193" spans="1:32"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row>
    <row r="194" spans="1:32"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row>
    <row r="195" spans="1:32"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row>
    <row r="196" spans="1:32"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row>
    <row r="197" spans="1:32"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row>
    <row r="198" spans="1:32"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row>
    <row r="199" spans="1:32"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row>
    <row r="200" spans="1:32"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row>
    <row r="201" spans="1:32"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row>
    <row r="202" spans="1:3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row>
    <row r="203" spans="1:32"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row>
    <row r="204" spans="1:32"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row>
    <row r="205" spans="1:32"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row>
    <row r="206" spans="1:32"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row>
    <row r="207" spans="1:32"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row>
    <row r="208" spans="1:32"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row>
    <row r="209" spans="1:32"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row>
    <row r="210" spans="1:32"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row>
    <row r="211" spans="1:32"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row>
    <row r="212" spans="1:3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row>
    <row r="213" spans="1:32"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row>
    <row r="214" spans="1:32"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row>
    <row r="215" spans="1:32"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row>
    <row r="216" spans="1:32"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row>
    <row r="217" spans="1:32"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row>
    <row r="218" spans="1:32"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row>
    <row r="219" spans="1:32"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row>
    <row r="220" spans="1:32"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row>
    <row r="221" spans="1:32"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row>
    <row r="222" spans="1:3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row>
    <row r="223" spans="1:32"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row>
    <row r="224" spans="1:32"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row>
    <row r="225" spans="1:32"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row>
    <row r="226" spans="1:32"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row>
    <row r="227" spans="1:32"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row>
    <row r="228" spans="1:32"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row>
    <row r="229" spans="1:32"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row>
    <row r="230" spans="1:32"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row>
    <row r="231" spans="1:32"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row>
    <row r="232" spans="1: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row>
    <row r="233" spans="1:32"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row>
    <row r="234" spans="1:32"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row>
    <row r="235" spans="1:32"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row>
    <row r="236" spans="1:32"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row>
    <row r="237" spans="1:32"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row>
    <row r="238" spans="1:32"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row>
    <row r="239" spans="1:32"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row>
    <row r="240" spans="1:32"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row>
    <row r="241" spans="1:32"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row>
    <row r="242" spans="1:3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row>
    <row r="243" spans="1:32"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row>
    <row r="244" spans="1:32"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row>
    <row r="245" spans="1:32"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row>
    <row r="246" spans="1:32"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row>
    <row r="247" spans="1:32"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row>
    <row r="248" spans="1:32"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row>
    <row r="249" spans="1:32"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row>
    <row r="250" spans="1:32"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row>
    <row r="251" spans="1:32"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row>
    <row r="252" spans="1:3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row>
    <row r="253" spans="1:32"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row>
    <row r="254" spans="1:32"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row>
    <row r="255" spans="1:32"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row>
    <row r="256" spans="1:32"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row>
    <row r="257" spans="1:32"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row>
    <row r="258" spans="1:32"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row>
    <row r="259" spans="1:32"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row>
    <row r="260" spans="1:32"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row>
    <row r="261" spans="1:32"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row>
    <row r="262" spans="1:3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row>
    <row r="263" spans="1:32"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row>
    <row r="264" spans="1:32"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row>
    <row r="265" spans="1:32"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row>
    <row r="266" spans="1:32"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row>
    <row r="267" spans="1:32"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row>
    <row r="268" spans="1:32"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row>
    <row r="269" spans="1:32"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row>
    <row r="270" spans="1:32"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row>
    <row r="271" spans="1:32"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row>
    <row r="272" spans="1:3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row>
    <row r="273" spans="1:32"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row>
    <row r="274" spans="1:32"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row>
    <row r="275" spans="1:32"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row>
    <row r="276" spans="1:32"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row>
    <row r="277" spans="1:32"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row>
    <row r="278" spans="1:32"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row>
    <row r="279" spans="1:32"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row>
    <row r="280" spans="1:32"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row>
    <row r="281" spans="1:32"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row>
    <row r="282" spans="1:3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row>
    <row r="283" spans="1:32"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row>
    <row r="284" spans="1:32"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row>
    <row r="285" spans="1:32"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row>
    <row r="286" spans="1:32"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row>
    <row r="287" spans="1:32"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row>
    <row r="288" spans="1:32"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row>
    <row r="289" spans="1:32"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row>
    <row r="290" spans="1:32"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row>
    <row r="291" spans="1:32"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row>
    <row r="292" spans="1:3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row>
    <row r="293" spans="1:32"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row>
    <row r="294" spans="1:32"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row>
    <row r="295" spans="1:32"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row>
    <row r="296" spans="1:32"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row>
    <row r="297" spans="1:32"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row>
    <row r="298" spans="1:32"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row>
    <row r="299" spans="1:32"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row>
    <row r="300" spans="1:32"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row>
    <row r="301" spans="1:32"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row>
    <row r="302" spans="1:3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row>
    <row r="303" spans="1:32"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row>
    <row r="304" spans="1:32"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row>
    <row r="305" spans="1:32"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row>
    <row r="306" spans="1:32"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row>
    <row r="307" spans="1:32"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row>
    <row r="308" spans="1:32"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row>
    <row r="309" spans="1:32"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row>
    <row r="310" spans="1:32"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row>
    <row r="311" spans="1:32"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row>
    <row r="312" spans="1:3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row>
    <row r="313" spans="1:32"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row>
    <row r="314" spans="1:32"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row>
    <row r="315" spans="1:32"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row>
    <row r="316" spans="1:32"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row>
    <row r="317" spans="1:32"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row>
    <row r="318" spans="1:32"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row>
    <row r="319" spans="1:32"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row>
    <row r="320" spans="1:32"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row>
    <row r="321" spans="1:32"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row>
    <row r="322" spans="1:3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row>
    <row r="323" spans="1:32"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row>
    <row r="324" spans="1:32"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row>
    <row r="325" spans="1:32"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row>
    <row r="326" spans="1:32"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row>
    <row r="327" spans="1:32"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row>
    <row r="328" spans="1:32"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row>
    <row r="329" spans="1:32"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row>
    <row r="330" spans="1:32"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row>
    <row r="331" spans="1:32"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row>
    <row r="332" spans="1: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row>
    <row r="333" spans="1:32"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row>
    <row r="334" spans="1:32"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row>
    <row r="335" spans="1:32"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row>
    <row r="336" spans="1:32"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row>
    <row r="337" spans="1:32"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row>
    <row r="338" spans="1:32"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row>
    <row r="339" spans="1:32"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row>
    <row r="340" spans="1:32"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row>
    <row r="341" spans="1:32"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row>
    <row r="342" spans="1:3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row>
    <row r="343" spans="1:32"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row>
    <row r="344" spans="1:32"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row>
    <row r="345" spans="1:32"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row>
    <row r="346" spans="1:32"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row>
    <row r="347" spans="1:32"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row>
    <row r="348" spans="1:32"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row>
    <row r="349" spans="1:32"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row>
    <row r="350" spans="1:32"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row>
    <row r="351" spans="1:32"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row>
    <row r="352" spans="1:3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row>
    <row r="353" spans="1:32"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row>
    <row r="354" spans="1:32"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row>
    <row r="355" spans="1:32"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row>
    <row r="356" spans="1:32"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row>
    <row r="357" spans="1:32"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row>
    <row r="358" spans="1:32"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row>
    <row r="359" spans="1:32"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row>
    <row r="360" spans="1:32"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row>
    <row r="361" spans="1:32"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row>
    <row r="362" spans="1:3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row>
    <row r="363" spans="1:32"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row>
    <row r="364" spans="1:32"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row>
    <row r="365" spans="1:32"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row>
    <row r="366" spans="1:32"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row>
    <row r="367" spans="1:32"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row>
    <row r="368" spans="1:32"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row>
    <row r="369" spans="1:32"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row>
    <row r="370" spans="1:32"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row>
    <row r="371" spans="1:32"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row>
    <row r="372" spans="1:3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row>
    <row r="373" spans="1:32"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row>
    <row r="374" spans="1:32"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row>
    <row r="375" spans="1:32"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row>
    <row r="376" spans="1:32"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row>
    <row r="377" spans="1:32"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row>
    <row r="378" spans="1:32"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row>
    <row r="379" spans="1:32"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row>
    <row r="380" spans="1:32"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row>
    <row r="381" spans="1:32"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row>
    <row r="382" spans="1:3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row>
    <row r="383" spans="1:32"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row>
    <row r="384" spans="1:32"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row>
    <row r="385" spans="1:32"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row>
    <row r="386" spans="1:32"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row>
    <row r="387" spans="1:32"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row>
    <row r="388" spans="1:32"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row>
    <row r="389" spans="1:32"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row>
    <row r="390" spans="1:32"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row>
    <row r="391" spans="1:32"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row>
    <row r="392" spans="1:3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row>
    <row r="393" spans="1:32"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row>
    <row r="394" spans="1:32"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row>
    <row r="395" spans="1:32"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row>
    <row r="396" spans="1:32"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row>
    <row r="397" spans="1:32"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row>
    <row r="398" spans="1:32"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row>
    <row r="399" spans="1:32"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row>
    <row r="400" spans="1:32"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row>
    <row r="401" spans="1:32"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row>
    <row r="402" spans="1:3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row>
    <row r="403" spans="1:32"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row>
    <row r="404" spans="1:32"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row>
    <row r="405" spans="1:32"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row>
    <row r="406" spans="1:32"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row>
    <row r="407" spans="1:32"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row>
    <row r="408" spans="1:32"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row>
    <row r="409" spans="1:32"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row>
    <row r="410" spans="1:32"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row>
    <row r="411" spans="1:32"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row>
    <row r="412" spans="1:3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row>
    <row r="413" spans="1:32"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row>
    <row r="414" spans="1:32"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row>
    <row r="415" spans="1:32"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row>
    <row r="416" spans="1:32"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row>
    <row r="417" spans="1:32"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row>
    <row r="418" spans="1:32"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row>
    <row r="419" spans="1:32"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row>
    <row r="420" spans="1:32"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row>
    <row r="421" spans="1:32"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row>
    <row r="422" spans="1:3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row>
    <row r="423" spans="1:32"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row>
    <row r="424" spans="1:32"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row>
    <row r="425" spans="1:32"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row>
    <row r="426" spans="1:32"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row>
    <row r="427" spans="1:32"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row>
    <row r="428" spans="1:32"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row>
    <row r="429" spans="1:32"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row>
    <row r="430" spans="1:32"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row>
    <row r="431" spans="1:32"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row>
    <row r="432" spans="1: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row>
    <row r="433" spans="1:32"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row>
    <row r="434" spans="1:32"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row>
    <row r="435" spans="1:32"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row>
    <row r="436" spans="1:32"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row>
    <row r="437" spans="1:32"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row>
    <row r="438" spans="1:32"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row>
    <row r="439" spans="1:32"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row>
    <row r="440" spans="1:32"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row>
    <row r="441" spans="1:32"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row>
    <row r="442" spans="1:3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row>
    <row r="443" spans="1:32"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row>
    <row r="444" spans="1:32"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row>
    <row r="445" spans="1:32"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row>
    <row r="446" spans="1:32"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row>
    <row r="447" spans="1:32"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row>
    <row r="448" spans="1:32"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row>
    <row r="449" spans="1:32"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row>
    <row r="450" spans="1:32"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row>
    <row r="451" spans="1:32"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row>
    <row r="452" spans="1:3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row>
    <row r="453" spans="1:32"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row>
    <row r="454" spans="1:32"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row>
    <row r="455" spans="1:32"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row>
    <row r="456" spans="1:32"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row>
    <row r="457" spans="1:32"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row>
    <row r="458" spans="1:32"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row>
    <row r="459" spans="1:32"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row>
    <row r="460" spans="1:32"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row>
    <row r="461" spans="1:32"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row>
    <row r="462" spans="1:3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row>
    <row r="463" spans="1:32"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row>
    <row r="464" spans="1:32"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row>
    <row r="465" spans="1:32"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row>
    <row r="466" spans="1:32"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row>
    <row r="467" spans="1:32"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row>
    <row r="468" spans="1:32"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row>
    <row r="469" spans="1:32"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row>
    <row r="470" spans="1:32"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row>
    <row r="471" spans="1:32"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row>
    <row r="472" spans="1:3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row>
    <row r="473" spans="1:32"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row>
    <row r="474" spans="1:32"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row>
    <row r="475" spans="1:32"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row>
    <row r="476" spans="1:32"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row>
    <row r="477" spans="1:32"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row>
    <row r="478" spans="1:32"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row>
    <row r="479" spans="1:32"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row>
    <row r="480" spans="1:32"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row>
    <row r="481" spans="1:32"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row>
    <row r="482" spans="1:3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row>
    <row r="483" spans="1:32"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row>
    <row r="484" spans="1:32"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row>
    <row r="485" spans="1:32"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row>
    <row r="486" spans="1:32"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row>
    <row r="487" spans="1:32"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row>
    <row r="488" spans="1:32"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row>
    <row r="489" spans="1:32"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row>
    <row r="490" spans="1:32"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row>
    <row r="491" spans="1:32"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row>
    <row r="492" spans="1:3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row>
    <row r="493" spans="1:32"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row>
    <row r="494" spans="1:32"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row>
    <row r="495" spans="1:32"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row>
    <row r="496" spans="1:32"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row>
    <row r="497" spans="1:32"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row>
    <row r="498" spans="1:32"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row>
    <row r="499" spans="1:32"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row>
    <row r="500" spans="1:32"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row>
    <row r="501" spans="1:32"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row>
    <row r="502" spans="1:3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row>
    <row r="503" spans="1:32"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row>
    <row r="504" spans="1:32"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row>
    <row r="505" spans="1:32"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row>
    <row r="506" spans="1:32"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row>
    <row r="507" spans="1:32"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row>
    <row r="508" spans="1:32"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row>
    <row r="509" spans="1:32"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row>
    <row r="510" spans="1:32"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row>
    <row r="511" spans="1:32"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row>
    <row r="512" spans="1:3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row>
    <row r="513" spans="1:32"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row>
    <row r="514" spans="1:32"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row>
    <row r="515" spans="1:32"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row>
    <row r="516" spans="1:32"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row>
    <row r="517" spans="1:32"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row>
    <row r="518" spans="1:32"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row>
    <row r="519" spans="1:32"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row>
    <row r="520" spans="1:32"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row>
    <row r="521" spans="1:32"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row>
    <row r="522" spans="1:3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row>
    <row r="523" spans="1:32"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row>
    <row r="524" spans="1:32"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row>
    <row r="525" spans="1:32"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row>
    <row r="526" spans="1:32"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row>
    <row r="527" spans="1:32"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row>
    <row r="528" spans="1:32"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row>
    <row r="529" spans="1:32"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row>
    <row r="530" spans="1:32"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row>
    <row r="531" spans="1:32"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row>
    <row r="532" spans="1: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row>
    <row r="533" spans="1:32"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row>
    <row r="534" spans="1:32"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row>
    <row r="535" spans="1:32"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row>
    <row r="536" spans="1:32"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row>
    <row r="537" spans="1:32"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row>
    <row r="538" spans="1:32"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row>
    <row r="539" spans="1:32"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row>
    <row r="540" spans="1:32"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row>
    <row r="541" spans="1:32"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row>
    <row r="542" spans="1:3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row>
    <row r="543" spans="1:32"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row>
    <row r="544" spans="1:32"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row>
    <row r="545" spans="1:32"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row>
    <row r="546" spans="1:32"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row>
    <row r="547" spans="1:32"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row>
    <row r="548" spans="1:32"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row>
    <row r="549" spans="1:32"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row>
    <row r="550" spans="1:32"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row>
    <row r="551" spans="1:32"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row>
    <row r="552" spans="1:3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row>
    <row r="553" spans="1:32"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row>
    <row r="554" spans="1:32"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row>
    <row r="555" spans="1:32"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row>
    <row r="556" spans="1:32"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row>
    <row r="557" spans="1:32"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row>
    <row r="558" spans="1:32"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row>
    <row r="559" spans="1:32"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row>
    <row r="560" spans="1:32"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row>
    <row r="561" spans="1:32"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row>
    <row r="562" spans="1:3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row>
    <row r="563" spans="1:32"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row>
    <row r="564" spans="1:32"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row>
    <row r="565" spans="1:32"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row>
    <row r="566" spans="1:32"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row>
    <row r="567" spans="1:32"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row>
    <row r="568" spans="1:32"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row>
    <row r="569" spans="1:32"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row>
    <row r="570" spans="1:32"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row>
    <row r="571" spans="1:32"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row>
    <row r="572" spans="1:3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row>
    <row r="573" spans="1:32"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row>
    <row r="574" spans="1:32"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row>
    <row r="575" spans="1:32"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row>
    <row r="576" spans="1:32"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row>
    <row r="577" spans="1:32"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row>
    <row r="578" spans="1:32"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row>
    <row r="579" spans="1:32"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row>
    <row r="580" spans="1:32"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row>
    <row r="581" spans="1:32"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row>
    <row r="582" spans="1:3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row>
    <row r="583" spans="1:32"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row>
    <row r="584" spans="1:32"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row>
    <row r="585" spans="1:32"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row>
    <row r="586" spans="1:32"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row>
    <row r="587" spans="1:32"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row>
    <row r="588" spans="1:32"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row>
    <row r="589" spans="1:32"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row>
    <row r="590" spans="1:32"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row>
    <row r="591" spans="1:32"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row>
    <row r="592" spans="1:3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row>
    <row r="593" spans="1:32"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row>
    <row r="594" spans="1:32"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row>
    <row r="595" spans="1:32"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row>
    <row r="596" spans="1:32"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row>
    <row r="597" spans="1:32"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row>
    <row r="598" spans="1:32"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row>
    <row r="599" spans="1:32"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row>
    <row r="600" spans="1:32"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row>
    <row r="601" spans="1:32"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row>
    <row r="602" spans="1:3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row>
    <row r="603" spans="1:32"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row>
    <row r="604" spans="1:32"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row>
    <row r="605" spans="1:32"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row>
    <row r="606" spans="1:32"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row>
    <row r="607" spans="1:32"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row>
    <row r="608" spans="1:32"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row>
    <row r="609" spans="1:32"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row>
    <row r="610" spans="1:32"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row>
    <row r="611" spans="1:32"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row>
    <row r="612" spans="1:3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row>
    <row r="613" spans="1:32"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row>
    <row r="614" spans="1:32"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row>
    <row r="615" spans="1:32"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row>
    <row r="616" spans="1:32"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row>
    <row r="617" spans="1:32"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row>
    <row r="618" spans="1:32"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row>
    <row r="619" spans="1:32"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row>
    <row r="620" spans="1:32"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row>
    <row r="621" spans="1:32"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row>
    <row r="622" spans="1:3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row>
    <row r="623" spans="1:32"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row>
    <row r="624" spans="1:32"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row>
    <row r="625" spans="1:32"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row>
    <row r="626" spans="1:32"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row>
    <row r="627" spans="1:32"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row>
    <row r="628" spans="1:32"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row>
    <row r="629" spans="1:32"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row>
    <row r="630" spans="1:32"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row>
    <row r="631" spans="1:32"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row>
    <row r="632" spans="1: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row>
    <row r="633" spans="1:32"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row>
    <row r="634" spans="1:32"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row>
    <row r="635" spans="1:32"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row>
    <row r="636" spans="1:32"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row>
    <row r="637" spans="1:32"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row>
    <row r="638" spans="1:32"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row>
    <row r="639" spans="1:32"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row>
    <row r="640" spans="1:32"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row>
    <row r="641" spans="1:32"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row>
    <row r="642" spans="1:3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row>
    <row r="643" spans="1:32"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row>
    <row r="644" spans="1:32"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row>
    <row r="645" spans="1:32"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row>
    <row r="646" spans="1:32"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row>
    <row r="647" spans="1:32"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row>
    <row r="648" spans="1:32"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row>
    <row r="649" spans="1:32"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row>
    <row r="650" spans="1:32"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row>
    <row r="651" spans="1:32"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row>
    <row r="652" spans="1:3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row>
    <row r="653" spans="1:32"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row>
    <row r="654" spans="1:32"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row>
    <row r="655" spans="1:32"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row>
    <row r="656" spans="1:32"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row>
    <row r="657" spans="1:32"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row>
    <row r="658" spans="1:32"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row>
    <row r="659" spans="1:32"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row>
    <row r="660" spans="1:32"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row>
    <row r="661" spans="1:32"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row>
    <row r="662" spans="1:3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row>
    <row r="663" spans="1:32"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row>
    <row r="664" spans="1:32"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row>
    <row r="665" spans="1:32"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row>
    <row r="666" spans="1:32"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row>
    <row r="667" spans="1:32"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row>
    <row r="668" spans="1:32"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row>
    <row r="669" spans="1:32"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row>
    <row r="670" spans="1:32"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row>
    <row r="671" spans="1:32"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row>
    <row r="672" spans="1:3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row>
    <row r="673" spans="1:32"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row>
    <row r="674" spans="1:32"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row>
    <row r="675" spans="1:32"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row>
    <row r="676" spans="1:32"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row>
    <row r="677" spans="1:32"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row>
    <row r="678" spans="1:32"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row>
    <row r="679" spans="1:32"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row>
    <row r="680" spans="1:32"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row>
    <row r="681" spans="1:32"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row>
    <row r="682" spans="1:3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row>
    <row r="683" spans="1:32"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row>
    <row r="684" spans="1:32"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row>
    <row r="685" spans="1:32"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row>
    <row r="686" spans="1:32"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row>
    <row r="687" spans="1:32"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row>
    <row r="688" spans="1:32"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row>
    <row r="689" spans="1:32"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row>
    <row r="690" spans="1:32"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row>
    <row r="691" spans="1:32"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row>
    <row r="692" spans="1:3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row>
    <row r="693" spans="1:32"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row>
    <row r="694" spans="1:32"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row>
    <row r="695" spans="1:32"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row>
    <row r="696" spans="1:32"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row>
    <row r="697" spans="1:32"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row>
    <row r="698" spans="1:32"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row>
    <row r="699" spans="1:32"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row>
    <row r="700" spans="1:32"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row>
    <row r="701" spans="1:32"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row>
    <row r="702" spans="1:3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row>
    <row r="703" spans="1:32"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row>
    <row r="704" spans="1:32"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row>
    <row r="705" spans="1:32"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row>
    <row r="706" spans="1:32"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row>
    <row r="707" spans="1:32"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row>
    <row r="708" spans="1:32"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row>
    <row r="709" spans="1:32"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row>
    <row r="710" spans="1:32"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row>
    <row r="711" spans="1:32"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row>
    <row r="712" spans="1:3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row>
    <row r="713" spans="1:32"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row>
    <row r="714" spans="1:32"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row>
    <row r="715" spans="1:32"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row>
    <row r="716" spans="1:32"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row>
    <row r="717" spans="1:32"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row>
    <row r="718" spans="1:32"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row>
    <row r="719" spans="1:32"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row>
    <row r="720" spans="1:32"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row>
    <row r="721" spans="1:32"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row>
    <row r="722" spans="1:3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row>
    <row r="723" spans="1:32"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row>
    <row r="724" spans="1:32"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row>
    <row r="725" spans="1:32"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row>
    <row r="726" spans="1:32"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row>
    <row r="727" spans="1:32"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row>
    <row r="728" spans="1:32"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row>
    <row r="729" spans="1:32"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row>
    <row r="730" spans="1:32"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row>
    <row r="731" spans="1:32"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row>
    <row r="732" spans="1: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row>
    <row r="733" spans="1:32"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row>
    <row r="734" spans="1:32"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row>
    <row r="735" spans="1:32"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row>
    <row r="736" spans="1:32"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row>
    <row r="737" spans="1:32"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row>
    <row r="738" spans="1:32"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row>
    <row r="739" spans="1:32"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row>
    <row r="740" spans="1:32"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row>
    <row r="741" spans="1:32"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row>
    <row r="742" spans="1:3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row>
    <row r="743" spans="1:32"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row>
    <row r="744" spans="1:32"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row>
    <row r="745" spans="1:32"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row>
    <row r="746" spans="1:32"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row>
    <row r="747" spans="1:32"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row>
    <row r="748" spans="1:32"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row>
    <row r="749" spans="1:32"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row>
    <row r="750" spans="1:32"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row>
    <row r="751" spans="1:32"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row>
    <row r="752" spans="1:3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row>
    <row r="753" spans="1:32"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row>
    <row r="754" spans="1:32"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row>
    <row r="755" spans="1:32"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row>
    <row r="756" spans="1:32"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row>
    <row r="757" spans="1:32"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row>
    <row r="758" spans="1:32"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row>
    <row r="759" spans="1:32"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row>
    <row r="760" spans="1:32"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row>
    <row r="761" spans="1:32"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row>
    <row r="762" spans="1:3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row>
    <row r="763" spans="1:32"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row>
    <row r="764" spans="1:32"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row>
    <row r="765" spans="1:32"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row>
    <row r="766" spans="1:32"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row>
    <row r="767" spans="1:32"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row>
    <row r="768" spans="1:32"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row>
    <row r="769" spans="1:32"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row>
    <row r="770" spans="1:32"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row>
    <row r="771" spans="1:32"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row>
    <row r="772" spans="1:3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row>
    <row r="773" spans="1:32"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row>
    <row r="774" spans="1:32"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row>
    <row r="775" spans="1:32"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row>
    <row r="776" spans="1:32"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row>
    <row r="777" spans="1:32"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row>
    <row r="778" spans="1:32"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row>
    <row r="779" spans="1:32"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row>
    <row r="780" spans="1:32"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row>
    <row r="781" spans="1:32"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row>
    <row r="782" spans="1:3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row>
    <row r="783" spans="1:32"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row>
    <row r="784" spans="1:32"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row>
    <row r="785" spans="1:32"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row>
    <row r="786" spans="1:32"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row>
    <row r="787" spans="1:32"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row>
    <row r="788" spans="1:32"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row>
    <row r="789" spans="1:32"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row>
    <row r="790" spans="1:32"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row>
    <row r="791" spans="1:32"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row>
    <row r="792" spans="1:3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row>
    <row r="793" spans="1:32"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row>
    <row r="794" spans="1:32"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row>
    <row r="795" spans="1:32"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row>
    <row r="796" spans="1:32"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row>
    <row r="797" spans="1:32"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row>
    <row r="798" spans="1:32"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row>
    <row r="799" spans="1:32"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row>
    <row r="800" spans="1:32"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row>
    <row r="801" spans="1:32"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row>
    <row r="802" spans="1:3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row>
    <row r="803" spans="1:32"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row>
    <row r="804" spans="1:32"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row>
    <row r="805" spans="1:32"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row>
    <row r="806" spans="1:32"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row>
    <row r="807" spans="1:32"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row>
    <row r="808" spans="1:32"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row>
    <row r="809" spans="1:32"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row>
    <row r="810" spans="1:32"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row>
    <row r="811" spans="1:32"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row>
    <row r="812" spans="1:3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row>
    <row r="813" spans="1:32"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row>
    <row r="814" spans="1:32"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row>
    <row r="815" spans="1:32"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row>
    <row r="816" spans="1:32"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row>
    <row r="817" spans="1:32"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row>
    <row r="818" spans="1:32"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row>
    <row r="819" spans="1:32"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row>
    <row r="820" spans="1:32"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row>
    <row r="821" spans="1:32"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row>
    <row r="822" spans="1:3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row>
    <row r="823" spans="1:32"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row>
    <row r="824" spans="1:32"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row>
    <row r="825" spans="1:32"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row>
    <row r="826" spans="1:32"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row>
    <row r="827" spans="1:32"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row>
    <row r="828" spans="1:32"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row>
    <row r="829" spans="1:32"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row>
    <row r="830" spans="1:32"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row>
    <row r="831" spans="1:32"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row>
    <row r="832" spans="1: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row>
    <row r="833" spans="1:32"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row>
    <row r="834" spans="1:32"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row>
    <row r="835" spans="1:32"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row>
    <row r="836" spans="1:32"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row>
    <row r="837" spans="1:32"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row>
    <row r="838" spans="1:32"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row>
    <row r="839" spans="1:32"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row>
    <row r="840" spans="1:32"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row>
    <row r="841" spans="1:32"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row>
    <row r="842" spans="1:3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row>
    <row r="843" spans="1:32"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row>
    <row r="844" spans="1:32"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row>
    <row r="845" spans="1:32"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row>
    <row r="846" spans="1:32"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row>
    <row r="847" spans="1:32"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row>
    <row r="848" spans="1:32"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row>
    <row r="849" spans="1:32"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row>
    <row r="850" spans="1:32"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row>
    <row r="851" spans="1:32"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row>
    <row r="852" spans="1:3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row>
    <row r="853" spans="1:32"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row>
    <row r="854" spans="1:32"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row>
    <row r="855" spans="1:32"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row>
    <row r="856" spans="1:32"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row>
    <row r="857" spans="1:32"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row>
    <row r="858" spans="1:32"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row>
    <row r="859" spans="1:32"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row>
    <row r="860" spans="1:32"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row>
    <row r="861" spans="1:32"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row>
    <row r="862" spans="1:3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row>
    <row r="863" spans="1:32"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row>
    <row r="864" spans="1:32"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row>
    <row r="865" spans="1:32"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row>
    <row r="866" spans="1:32"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row>
    <row r="867" spans="1:32"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row>
    <row r="868" spans="1:32"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row>
    <row r="869" spans="1:32"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row>
    <row r="870" spans="1:32"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row>
    <row r="871" spans="1:32"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row>
    <row r="872" spans="1:3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row>
    <row r="873" spans="1:32"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row>
    <row r="874" spans="1:32"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row>
    <row r="875" spans="1:32"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row>
    <row r="876" spans="1:32"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row>
    <row r="877" spans="1:32"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row>
    <row r="878" spans="1:32"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row>
    <row r="879" spans="1:32"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row>
    <row r="880" spans="1:32"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row>
    <row r="881" spans="1:32"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row>
    <row r="882" spans="1:3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row>
    <row r="883" spans="1:32"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row>
    <row r="884" spans="1:32"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row>
    <row r="885" spans="1:32"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row>
    <row r="886" spans="1:32"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row>
    <row r="887" spans="1:32"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row>
    <row r="888" spans="1:32"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row>
    <row r="889" spans="1:32"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row>
    <row r="890" spans="1:32"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row>
    <row r="891" spans="1:32"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row>
    <row r="892" spans="1:3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row>
    <row r="893" spans="1:32"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row>
    <row r="894" spans="1:32"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row>
    <row r="895" spans="1:32"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row>
    <row r="896" spans="1:32"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row>
    <row r="897" spans="1:32"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row>
    <row r="898" spans="1:32"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row>
    <row r="899" spans="1:32"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row>
    <row r="900" spans="1:32"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row>
    <row r="901" spans="1:32"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row>
    <row r="902" spans="1:3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row>
    <row r="903" spans="1:32"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row>
    <row r="904" spans="1:32"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row>
    <row r="905" spans="1:32"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row>
    <row r="906" spans="1:32"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row>
    <row r="907" spans="1:32"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row>
    <row r="908" spans="1:32"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row>
    <row r="909" spans="1:32"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row>
    <row r="910" spans="1:32"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row>
    <row r="911" spans="1:32"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row>
    <row r="912" spans="1:3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row>
    <row r="913" spans="1:32"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row>
    <row r="914" spans="1:32"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row>
    <row r="915" spans="1:32"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row>
    <row r="916" spans="1:32"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row>
    <row r="917" spans="1:32"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row>
    <row r="918" spans="1:32"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row>
    <row r="919" spans="1:32"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row>
    <row r="920" spans="1:32"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row>
    <row r="921" spans="1:32"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row>
    <row r="922" spans="1:3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row>
    <row r="923" spans="1:32"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row>
    <row r="924" spans="1:32"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row>
    <row r="925" spans="1:32"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row>
    <row r="926" spans="1:32"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row>
    <row r="927" spans="1:32"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row>
    <row r="928" spans="1:32"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row>
    <row r="929" spans="1:32"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row>
    <row r="930" spans="1:32"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row>
    <row r="931" spans="1:32"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row>
    <row r="932" spans="1: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row>
    <row r="933" spans="1:32"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row>
    <row r="934" spans="1:32"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row>
    <row r="935" spans="1:32"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row>
    <row r="936" spans="1:32"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row>
    <row r="937" spans="1:32"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row>
    <row r="938" spans="1:32"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row>
    <row r="939" spans="1:32"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row>
    <row r="940" spans="1:32"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row>
    <row r="941" spans="1:32"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row>
    <row r="942" spans="1:3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row>
    <row r="943" spans="1:32"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row>
    <row r="944" spans="1:32"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row>
    <row r="945" spans="1:32"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row>
    <row r="946" spans="1:32"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row>
    <row r="947" spans="1:32"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row>
    <row r="948" spans="1:32"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row>
    <row r="949" spans="1:32"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row>
    <row r="950" spans="1:32"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row>
    <row r="951" spans="1:32"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row>
    <row r="952" spans="1:3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row>
    <row r="953" spans="1:32"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row>
    <row r="954" spans="1:32"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row>
    <row r="955" spans="1:32"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row>
    <row r="956" spans="1:32"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row>
    <row r="957" spans="1:32"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row>
    <row r="958" spans="1:32"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row>
    <row r="959" spans="1:32"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row>
    <row r="960" spans="1:32"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row>
    <row r="961" spans="1:32"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row>
    <row r="962" spans="1:3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row>
    <row r="963" spans="1:32"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row>
    <row r="964" spans="1:32"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row>
    <row r="965" spans="1:32"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row>
    <row r="966" spans="1:32"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row>
    <row r="967" spans="1:32"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row>
    <row r="968" spans="1:32"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row>
    <row r="969" spans="1:32"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row>
    <row r="970" spans="1:32"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row>
    <row r="971" spans="1:32"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row>
    <row r="972" spans="1:3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row>
    <row r="973" spans="1:32"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row>
    <row r="974" spans="1:32"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row>
    <row r="975" spans="1:32"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row>
    <row r="976" spans="1:32"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row>
    <row r="977" spans="1:32"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row>
    <row r="978" spans="1:32"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row>
    <row r="979" spans="1:32"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row>
    <row r="980" spans="1:32"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row>
    <row r="981" spans="1:32"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row>
    <row r="982" spans="1:3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row>
    <row r="983" spans="1:32"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row>
    <row r="984" spans="1:32"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row>
    <row r="985" spans="1:32"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row>
    <row r="986" spans="1:32"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row>
    <row r="987" spans="1:32"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row>
    <row r="988" spans="1:32"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row>
    <row r="989" spans="1:32"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row>
    <row r="990" spans="1:32"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row>
    <row r="991" spans="1:32"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row>
    <row r="992" spans="1:3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row>
    <row r="993" spans="1:32"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row>
    <row r="994" spans="1:32"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row>
    <row r="995" spans="1:32"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row>
    <row r="996" spans="1:32"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row>
    <row r="997" spans="1:32"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row>
    <row r="998" spans="1:32"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row>
    <row r="999" spans="1:32"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row>
    <row r="1000" spans="1:32"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row>
  </sheetData>
  <mergeCells count="14">
    <mergeCell ref="S31:Z32"/>
    <mergeCell ref="S36:Z37"/>
    <mergeCell ref="B4:D4"/>
    <mergeCell ref="G4:H4"/>
    <mergeCell ref="J4:L4"/>
    <mergeCell ref="N4:P4"/>
    <mergeCell ref="S10:AD10"/>
    <mergeCell ref="S11:U11"/>
    <mergeCell ref="V11:X11"/>
    <mergeCell ref="Y11:AA11"/>
    <mergeCell ref="AB11:AD11"/>
    <mergeCell ref="T26:AA27"/>
    <mergeCell ref="AB26:AF28"/>
    <mergeCell ref="S28:AA29"/>
  </mergeCells>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workbookViewId="0">
      <selection activeCell="B3" sqref="B3:B4"/>
    </sheetView>
  </sheetViews>
  <sheetFormatPr defaultColWidth="12.6640625" defaultRowHeight="15" customHeight="1"/>
  <cols>
    <col min="1" max="1" width="8.88671875" customWidth="1"/>
    <col min="2" max="2" width="12.109375" customWidth="1"/>
    <col min="3" max="3" width="8.6640625" customWidth="1"/>
    <col min="4" max="4" width="16.44140625" customWidth="1"/>
    <col min="5" max="5" width="22.109375" customWidth="1"/>
    <col min="6" max="6" width="14.77734375" customWidth="1"/>
    <col min="7" max="7" width="16.44140625" customWidth="1"/>
    <col min="8" max="8" width="20.6640625" customWidth="1"/>
    <col min="9" max="9" width="14.44140625" customWidth="1"/>
    <col min="10" max="10" width="8.88671875" customWidth="1"/>
    <col min="11" max="11" width="10.44140625" customWidth="1"/>
    <col min="12" max="12" width="11.44140625" customWidth="1"/>
    <col min="13" max="13" width="10.88671875" customWidth="1"/>
    <col min="14" max="14" width="9.21875" customWidth="1"/>
    <col min="15" max="15" width="9.44140625" customWidth="1"/>
    <col min="16" max="27" width="8.88671875" customWidth="1"/>
  </cols>
  <sheetData>
    <row r="1" spans="1:27" ht="14.2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row>
    <row r="2" spans="1:27" ht="14.2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row>
    <row r="3" spans="1:27" ht="14.25" customHeight="1">
      <c r="A3" s="15"/>
      <c r="B3" s="117" t="s">
        <v>3171</v>
      </c>
      <c r="C3" s="119" t="s">
        <v>3172</v>
      </c>
      <c r="D3" s="120"/>
      <c r="E3" s="32"/>
      <c r="F3" s="32"/>
      <c r="G3" s="32"/>
      <c r="H3" s="15"/>
      <c r="I3" s="15"/>
      <c r="J3" s="15"/>
      <c r="K3" s="56"/>
      <c r="L3" s="56"/>
      <c r="M3" s="8"/>
      <c r="N3" s="8"/>
      <c r="O3" s="8"/>
      <c r="P3" s="15"/>
      <c r="Q3" s="15"/>
      <c r="R3" s="15"/>
      <c r="S3" s="15"/>
      <c r="T3" s="15"/>
      <c r="U3" s="15"/>
      <c r="V3" s="15"/>
      <c r="W3" s="15"/>
      <c r="X3" s="15"/>
      <c r="Y3" s="15"/>
      <c r="Z3" s="15"/>
      <c r="AA3" s="15"/>
    </row>
    <row r="4" spans="1:27" ht="14.25" customHeight="1">
      <c r="A4" s="15"/>
      <c r="B4" s="118"/>
      <c r="C4" s="57" t="s">
        <v>3173</v>
      </c>
      <c r="D4" s="57" t="s">
        <v>3174</v>
      </c>
      <c r="E4" s="58" t="s">
        <v>3175</v>
      </c>
      <c r="F4" s="58" t="s">
        <v>3176</v>
      </c>
      <c r="G4" s="59" t="s">
        <v>3177</v>
      </c>
      <c r="H4" s="15"/>
      <c r="I4" s="15"/>
      <c r="J4" s="15"/>
      <c r="K4" s="60"/>
      <c r="L4" s="60"/>
      <c r="M4" s="21"/>
      <c r="N4" s="21"/>
      <c r="O4" s="61"/>
      <c r="P4" s="15"/>
      <c r="Q4" s="15"/>
      <c r="R4" s="15"/>
      <c r="S4" s="15"/>
      <c r="T4" s="15"/>
      <c r="U4" s="15"/>
      <c r="V4" s="15"/>
      <c r="W4" s="15"/>
      <c r="X4" s="15"/>
      <c r="Y4" s="15"/>
      <c r="Z4" s="15"/>
      <c r="AA4" s="15"/>
    </row>
    <row r="5" spans="1:27" ht="14.25" customHeight="1">
      <c r="A5" s="15"/>
      <c r="B5" s="32">
        <v>1</v>
      </c>
      <c r="C5" s="62">
        <f t="shared" ref="C5:C12" si="0">1-D5</f>
        <v>0.19143712574850302</v>
      </c>
      <c r="D5" s="62">
        <f t="shared" ref="D5:D12" si="1">$D$16/($E$16*B5)</f>
        <v>0.80856287425149698</v>
      </c>
      <c r="E5" s="63">
        <f>(C5*'6. Efficient Frontier and CAL'!$C$10)+('7. Risk Aversion with Utility'!D5*'6. Efficient Frontier and CAL'!$J$17)</f>
        <v>1.197842500128825E-3</v>
      </c>
      <c r="F5" s="64">
        <f>(D5^2)*('6. Efficient Frontier and CAL'!$K$17^2)</f>
        <v>5.4291400213600201E-4</v>
      </c>
      <c r="G5" s="65">
        <f t="shared" ref="G5:G12" si="2">E5-(F5*B5)</f>
        <v>6.5492849799282302E-4</v>
      </c>
      <c r="H5" s="15"/>
      <c r="I5" s="15"/>
      <c r="J5" s="15"/>
      <c r="K5" s="66"/>
      <c r="L5" s="66"/>
      <c r="M5" s="52"/>
      <c r="N5" s="67"/>
      <c r="O5" s="68"/>
      <c r="P5" s="15"/>
      <c r="Q5" s="15"/>
      <c r="R5" s="15"/>
      <c r="S5" s="15"/>
      <c r="T5" s="15"/>
      <c r="U5" s="15"/>
      <c r="V5" s="15"/>
      <c r="W5" s="15"/>
      <c r="X5" s="15"/>
      <c r="Y5" s="15"/>
      <c r="Z5" s="15"/>
      <c r="AA5" s="15"/>
    </row>
    <row r="6" spans="1:27" ht="14.25" customHeight="1">
      <c r="A6" s="15"/>
      <c r="B6" s="32">
        <v>2</v>
      </c>
      <c r="C6" s="62">
        <f t="shared" si="0"/>
        <v>0.59571856287425151</v>
      </c>
      <c r="D6" s="62">
        <f t="shared" si="1"/>
        <v>0.40428143712574849</v>
      </c>
      <c r="E6" s="63">
        <f>(C6*'6. Efficient Frontier and CAL'!$C$10)+('7. Risk Aversion with Utility'!D6*'6. Efficient Frontier and CAL'!$J$17)</f>
        <v>6.5379928830305238E-4</v>
      </c>
      <c r="F6" s="64">
        <f>(D6^2)*('6. Efficient Frontier and CAL'!$K$17^2)</f>
        <v>1.357285005340005E-4</v>
      </c>
      <c r="G6" s="65">
        <f t="shared" si="2"/>
        <v>3.8234228723505137E-4</v>
      </c>
      <c r="H6" s="15"/>
      <c r="I6" s="15"/>
      <c r="J6" s="15"/>
      <c r="K6" s="66"/>
      <c r="L6" s="66"/>
      <c r="M6" s="52"/>
      <c r="N6" s="67"/>
      <c r="O6" s="68"/>
      <c r="P6" s="15"/>
      <c r="Q6" s="15"/>
      <c r="R6" s="15"/>
      <c r="S6" s="15"/>
      <c r="T6" s="15"/>
      <c r="U6" s="15"/>
      <c r="V6" s="15"/>
      <c r="W6" s="15"/>
      <c r="X6" s="15"/>
      <c r="Y6" s="15"/>
      <c r="Z6" s="15"/>
      <c r="AA6" s="15"/>
    </row>
    <row r="7" spans="1:27" ht="14.25" customHeight="1">
      <c r="A7" s="15"/>
      <c r="B7" s="32">
        <v>3</v>
      </c>
      <c r="C7" s="62">
        <f t="shared" si="0"/>
        <v>0.73047904191616775</v>
      </c>
      <c r="D7" s="62">
        <f t="shared" si="1"/>
        <v>0.26952095808383231</v>
      </c>
      <c r="E7" s="63">
        <f>(C7*'6. Efficient Frontier and CAL'!$C$10)+('7. Risk Aversion with Utility'!D7*'6. Efficient Frontier and CAL'!$J$17)</f>
        <v>4.7245155102779482E-4</v>
      </c>
      <c r="F7" s="64">
        <f>(D7^2)*('6. Efficient Frontier and CAL'!$K$17^2)</f>
        <v>6.0323778015111325E-5</v>
      </c>
      <c r="G7" s="65">
        <f t="shared" si="2"/>
        <v>2.9148021698246086E-4</v>
      </c>
      <c r="H7" s="15"/>
      <c r="I7" s="15"/>
      <c r="J7" s="15"/>
      <c r="K7" s="66"/>
      <c r="L7" s="66"/>
      <c r="M7" s="52"/>
      <c r="N7" s="67"/>
      <c r="O7" s="68"/>
      <c r="P7" s="15"/>
      <c r="Q7" s="15"/>
      <c r="R7" s="15"/>
      <c r="S7" s="15"/>
      <c r="T7" s="15"/>
      <c r="U7" s="15"/>
      <c r="V7" s="15"/>
      <c r="W7" s="15"/>
      <c r="X7" s="15"/>
      <c r="Y7" s="15"/>
      <c r="Z7" s="15"/>
      <c r="AA7" s="15"/>
    </row>
    <row r="8" spans="1:27" ht="14.25" customHeight="1">
      <c r="A8" s="15"/>
      <c r="B8" s="32">
        <v>4</v>
      </c>
      <c r="C8" s="62">
        <f t="shared" si="0"/>
        <v>0.7978592814371257</v>
      </c>
      <c r="D8" s="62">
        <f t="shared" si="1"/>
        <v>0.20214071856287424</v>
      </c>
      <c r="E8" s="63">
        <f>(C8*'6. Efficient Frontier and CAL'!$C$10)+('7. Risk Aversion with Utility'!D8*'6. Efficient Frontier and CAL'!$J$17)</f>
        <v>3.817776823901661E-4</v>
      </c>
      <c r="F8" s="64">
        <f>(D8^2)*('6. Efficient Frontier and CAL'!$K$17^2)</f>
        <v>3.3932125133500126E-5</v>
      </c>
      <c r="G8" s="65">
        <f t="shared" si="2"/>
        <v>2.4604918185616557E-4</v>
      </c>
      <c r="H8" s="15"/>
      <c r="I8" s="15"/>
      <c r="J8" s="15"/>
      <c r="K8" s="66"/>
      <c r="L8" s="66"/>
      <c r="M8" s="52"/>
      <c r="N8" s="67"/>
      <c r="O8" s="68"/>
      <c r="P8" s="15"/>
      <c r="Q8" s="15"/>
      <c r="R8" s="15"/>
      <c r="S8" s="15"/>
      <c r="T8" s="15"/>
      <c r="U8" s="15"/>
      <c r="V8" s="15"/>
      <c r="W8" s="15"/>
      <c r="X8" s="15"/>
      <c r="Y8" s="15"/>
      <c r="Z8" s="15"/>
      <c r="AA8" s="15"/>
    </row>
    <row r="9" spans="1:27" ht="14.25" customHeight="1">
      <c r="A9" s="15"/>
      <c r="B9" s="32">
        <v>5</v>
      </c>
      <c r="C9" s="62">
        <f t="shared" si="0"/>
        <v>0.83828742514970056</v>
      </c>
      <c r="D9" s="62">
        <f t="shared" si="1"/>
        <v>0.16171257485029941</v>
      </c>
      <c r="E9" s="63">
        <f>(C9*'6. Efficient Frontier and CAL'!$C$10)+('7. Risk Aversion with Utility'!D9*'6. Efficient Frontier and CAL'!$J$17)</f>
        <v>3.2737336120758885E-4</v>
      </c>
      <c r="F9" s="64">
        <f>(D9^2)*('6. Efficient Frontier and CAL'!$K$17^2)</f>
        <v>2.1716560085440083E-5</v>
      </c>
      <c r="G9" s="65">
        <f t="shared" si="2"/>
        <v>2.1879056078038845E-4</v>
      </c>
      <c r="H9" s="15"/>
      <c r="I9" s="15"/>
      <c r="J9" s="15"/>
      <c r="K9" s="66"/>
      <c r="L9" s="66"/>
      <c r="M9" s="52"/>
      <c r="N9" s="67"/>
      <c r="O9" s="68"/>
      <c r="P9" s="15"/>
      <c r="Q9" s="15"/>
      <c r="R9" s="15"/>
      <c r="S9" s="15"/>
      <c r="T9" s="15"/>
      <c r="U9" s="15"/>
      <c r="V9" s="15"/>
      <c r="W9" s="15"/>
      <c r="X9" s="15"/>
      <c r="Y9" s="15"/>
      <c r="Z9" s="15"/>
      <c r="AA9" s="15"/>
    </row>
    <row r="10" spans="1:27" ht="14.25" customHeight="1">
      <c r="A10" s="15"/>
      <c r="B10" s="32">
        <v>6</v>
      </c>
      <c r="C10" s="62">
        <f t="shared" si="0"/>
        <v>0.86523952095808387</v>
      </c>
      <c r="D10" s="62">
        <f t="shared" si="1"/>
        <v>0.13476047904191615</v>
      </c>
      <c r="E10" s="63">
        <f>(C10*'6. Efficient Frontier and CAL'!$C$10)+('7. Risk Aversion with Utility'!D10*'6. Efficient Frontier and CAL'!$J$17)</f>
        <v>2.9110381375253733E-4</v>
      </c>
      <c r="F10" s="64">
        <f>(D10^2)*('6. Efficient Frontier and CAL'!$K$17^2)</f>
        <v>1.5080944503777831E-5</v>
      </c>
      <c r="G10" s="65">
        <f t="shared" si="2"/>
        <v>2.0061814672987034E-4</v>
      </c>
      <c r="H10" s="15"/>
      <c r="I10" s="15"/>
      <c r="J10" s="15"/>
      <c r="K10" s="66"/>
      <c r="L10" s="66"/>
      <c r="M10" s="52"/>
      <c r="N10" s="67"/>
      <c r="O10" s="68"/>
      <c r="P10" s="15"/>
      <c r="Q10" s="15"/>
      <c r="R10" s="15"/>
      <c r="S10" s="15"/>
      <c r="T10" s="15"/>
      <c r="U10" s="15"/>
      <c r="V10" s="15"/>
      <c r="W10" s="15"/>
      <c r="X10" s="15"/>
      <c r="Y10" s="15"/>
      <c r="Z10" s="15"/>
      <c r="AA10" s="15"/>
    </row>
    <row r="11" spans="1:27" ht="14.25" customHeight="1">
      <c r="A11" s="15"/>
      <c r="B11" s="32">
        <v>7</v>
      </c>
      <c r="C11" s="62">
        <f t="shared" si="0"/>
        <v>0.88449101796407192</v>
      </c>
      <c r="D11" s="62">
        <f t="shared" si="1"/>
        <v>0.11550898203592813</v>
      </c>
      <c r="E11" s="63">
        <f>(C11*'6. Efficient Frontier and CAL'!$C$10)+('7. Risk Aversion with Utility'!D11*'6. Efficient Frontier and CAL'!$J$17)</f>
        <v>2.6519699414178624E-4</v>
      </c>
      <c r="F11" s="64">
        <f>(D11^2)*('6. Efficient Frontier and CAL'!$K$17^2)</f>
        <v>1.1079877594612285E-5</v>
      </c>
      <c r="G11" s="65">
        <f t="shared" si="2"/>
        <v>1.8763785097950024E-4</v>
      </c>
      <c r="H11" s="15"/>
      <c r="I11" s="15"/>
      <c r="J11" s="15"/>
      <c r="K11" s="66"/>
      <c r="L11" s="66"/>
      <c r="M11" s="52"/>
      <c r="N11" s="67"/>
      <c r="O11" s="68"/>
      <c r="P11" s="15"/>
      <c r="Q11" s="15"/>
      <c r="R11" s="15"/>
      <c r="S11" s="15"/>
      <c r="T11" s="15"/>
      <c r="U11" s="15"/>
      <c r="V11" s="15"/>
      <c r="W11" s="15"/>
      <c r="X11" s="15"/>
      <c r="Y11" s="15"/>
      <c r="Z11" s="15"/>
      <c r="AA11" s="15"/>
    </row>
    <row r="12" spans="1:27" ht="14.25" customHeight="1">
      <c r="A12" s="15"/>
      <c r="B12" s="32">
        <v>8</v>
      </c>
      <c r="C12" s="62">
        <f t="shared" si="0"/>
        <v>0.89892964071856285</v>
      </c>
      <c r="D12" s="62">
        <f t="shared" si="1"/>
        <v>0.10107035928143712</v>
      </c>
      <c r="E12" s="63">
        <f>(C12*'6. Efficient Frontier and CAL'!$C$10)+('7. Risk Aversion with Utility'!D12*'6. Efficient Frontier and CAL'!$J$17)</f>
        <v>2.4576687943372291E-4</v>
      </c>
      <c r="F12" s="64">
        <f>(D12^2)*('6. Efficient Frontier and CAL'!$K$17^2)</f>
        <v>8.4830312833750315E-6</v>
      </c>
      <c r="G12" s="65">
        <f t="shared" si="2"/>
        <v>1.7790262916672265E-4</v>
      </c>
      <c r="H12" s="15"/>
      <c r="I12" s="15"/>
      <c r="J12" s="15"/>
      <c r="K12" s="66"/>
      <c r="L12" s="66"/>
      <c r="M12" s="52"/>
      <c r="N12" s="67"/>
      <c r="O12" s="68"/>
      <c r="P12" s="15"/>
      <c r="Q12" s="15"/>
      <c r="R12" s="15"/>
      <c r="S12" s="15"/>
      <c r="T12" s="15"/>
      <c r="U12" s="15"/>
      <c r="V12" s="15"/>
      <c r="W12" s="15"/>
      <c r="X12" s="15"/>
      <c r="Y12" s="15"/>
      <c r="Z12" s="15"/>
      <c r="AA12" s="15"/>
    </row>
    <row r="13" spans="1:27" ht="14.25"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spans="1:27" ht="14.25"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spans="1:27" ht="14.2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spans="1:27" ht="14.25" customHeight="1">
      <c r="A16" s="15"/>
      <c r="B16" s="15"/>
      <c r="C16" s="15"/>
      <c r="D16" s="8">
        <v>1.3503E-3</v>
      </c>
      <c r="E16" s="8">
        <v>1.67E-3</v>
      </c>
      <c r="F16" s="15"/>
      <c r="G16" s="15"/>
      <c r="H16" s="15"/>
      <c r="I16" s="15"/>
      <c r="J16" s="15"/>
      <c r="K16" s="8"/>
      <c r="L16" s="8"/>
      <c r="M16" s="8"/>
      <c r="N16" s="15"/>
      <c r="O16" s="15"/>
      <c r="P16" s="15"/>
      <c r="Q16" s="15"/>
      <c r="R16" s="15"/>
      <c r="S16" s="15"/>
      <c r="T16" s="15"/>
      <c r="U16" s="15"/>
      <c r="V16" s="15"/>
      <c r="W16" s="15"/>
      <c r="X16" s="15"/>
      <c r="Y16" s="15"/>
      <c r="Z16" s="15"/>
      <c r="AA16" s="15"/>
    </row>
    <row r="17" spans="1:27" ht="14.25"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spans="1:27" ht="14.25" customHeight="1">
      <c r="A18" s="15"/>
      <c r="B18" s="69" t="s">
        <v>3178</v>
      </c>
      <c r="C18" s="70"/>
      <c r="D18" s="70"/>
      <c r="E18" s="15"/>
      <c r="F18" s="15"/>
      <c r="G18" s="15"/>
      <c r="H18" s="15"/>
      <c r="I18" s="15"/>
      <c r="J18" s="15"/>
      <c r="K18" s="15"/>
      <c r="L18" s="15"/>
      <c r="M18" s="15"/>
      <c r="N18" s="15"/>
      <c r="O18" s="15"/>
      <c r="P18" s="15"/>
      <c r="Q18" s="15"/>
      <c r="R18" s="15"/>
      <c r="S18" s="15"/>
      <c r="T18" s="15"/>
      <c r="U18" s="15"/>
      <c r="V18" s="15"/>
      <c r="W18" s="15"/>
      <c r="X18" s="15"/>
      <c r="Y18" s="15"/>
      <c r="Z18" s="15"/>
      <c r="AA18" s="15"/>
    </row>
    <row r="19" spans="1:27" ht="14.25" customHeight="1">
      <c r="A19" s="15"/>
      <c r="B19" s="70"/>
      <c r="C19" s="70"/>
      <c r="D19" s="70"/>
      <c r="E19" s="15"/>
      <c r="F19" s="15"/>
      <c r="G19" s="15"/>
      <c r="H19" s="15"/>
      <c r="I19" s="15"/>
      <c r="J19" s="15"/>
      <c r="K19" s="15"/>
      <c r="L19" s="15"/>
      <c r="M19" s="15"/>
      <c r="N19" s="15"/>
      <c r="O19" s="15"/>
      <c r="P19" s="15"/>
      <c r="Q19" s="15"/>
      <c r="R19" s="15"/>
      <c r="S19" s="15"/>
      <c r="T19" s="15"/>
      <c r="U19" s="15"/>
      <c r="V19" s="15"/>
      <c r="W19" s="15"/>
      <c r="X19" s="15"/>
      <c r="Y19" s="15"/>
      <c r="Z19" s="15"/>
      <c r="AA19" s="15"/>
    </row>
    <row r="20" spans="1:27" ht="14.25" customHeight="1">
      <c r="A20" s="15"/>
      <c r="B20" s="69" t="s">
        <v>3179</v>
      </c>
      <c r="C20" s="70"/>
      <c r="D20" s="70"/>
      <c r="E20" s="15" t="s">
        <v>3180</v>
      </c>
      <c r="F20" s="15"/>
      <c r="G20" s="15"/>
      <c r="H20" s="15"/>
      <c r="I20" s="15"/>
      <c r="J20" s="15"/>
      <c r="K20" s="15"/>
      <c r="L20" s="15"/>
      <c r="M20" s="15"/>
      <c r="N20" s="15"/>
      <c r="O20" s="15"/>
      <c r="P20" s="15"/>
      <c r="Q20" s="15"/>
      <c r="R20" s="15"/>
      <c r="S20" s="15"/>
      <c r="T20" s="15"/>
      <c r="U20" s="15"/>
      <c r="V20" s="15"/>
      <c r="W20" s="15"/>
      <c r="X20" s="15"/>
      <c r="Y20" s="15"/>
      <c r="Z20" s="15"/>
      <c r="AA20" s="15"/>
    </row>
    <row r="21" spans="1:27" ht="14.25" customHeight="1">
      <c r="A21" s="15"/>
      <c r="B21" s="69" t="s">
        <v>3181</v>
      </c>
      <c r="C21" s="70"/>
      <c r="D21" s="70"/>
      <c r="E21" s="15"/>
      <c r="F21" s="15"/>
      <c r="G21" s="15"/>
      <c r="H21" s="15"/>
      <c r="I21" s="15"/>
      <c r="J21" s="15"/>
      <c r="K21" s="15"/>
      <c r="L21" s="15"/>
      <c r="M21" s="15"/>
      <c r="N21" s="15"/>
      <c r="O21" s="15"/>
      <c r="P21" s="15"/>
      <c r="Q21" s="15"/>
      <c r="R21" s="15"/>
      <c r="S21" s="15"/>
      <c r="T21" s="15"/>
      <c r="U21" s="15"/>
      <c r="V21" s="15"/>
      <c r="W21" s="15"/>
      <c r="X21" s="15"/>
      <c r="Y21" s="15"/>
      <c r="Z21" s="15"/>
      <c r="AA21" s="15"/>
    </row>
    <row r="22" spans="1:27" ht="14.25" customHeight="1">
      <c r="A22" s="15"/>
      <c r="B22" s="69" t="s">
        <v>3182</v>
      </c>
      <c r="C22" s="70"/>
      <c r="D22" s="70"/>
      <c r="E22" s="15"/>
      <c r="F22" s="15"/>
      <c r="G22" s="15"/>
      <c r="H22" s="15"/>
      <c r="I22" s="15"/>
      <c r="J22" s="15"/>
      <c r="K22" s="15"/>
      <c r="L22" s="15"/>
      <c r="M22" s="15"/>
      <c r="N22" s="15"/>
      <c r="O22" s="15"/>
      <c r="P22" s="15"/>
      <c r="Q22" s="15"/>
      <c r="R22" s="15"/>
      <c r="S22" s="15"/>
      <c r="T22" s="15"/>
      <c r="U22" s="15"/>
      <c r="V22" s="15"/>
      <c r="W22" s="15"/>
      <c r="X22" s="15"/>
      <c r="Y22" s="15"/>
      <c r="Z22" s="15"/>
      <c r="AA22" s="15"/>
    </row>
    <row r="23" spans="1:27" ht="14.25" customHeight="1">
      <c r="A23" s="15"/>
      <c r="B23" s="69"/>
      <c r="C23" s="70"/>
      <c r="D23" s="70"/>
      <c r="E23" s="15"/>
      <c r="F23" s="15"/>
      <c r="G23" s="15"/>
      <c r="H23" s="15"/>
      <c r="I23" s="15"/>
      <c r="J23" s="15"/>
      <c r="K23" s="15"/>
      <c r="L23" s="15"/>
      <c r="M23" s="15"/>
      <c r="N23" s="15"/>
      <c r="O23" s="15"/>
      <c r="P23" s="15"/>
      <c r="Q23" s="15"/>
      <c r="R23" s="15"/>
      <c r="S23" s="15"/>
      <c r="T23" s="15"/>
      <c r="U23" s="15"/>
      <c r="V23" s="15"/>
      <c r="W23" s="15"/>
      <c r="X23" s="15"/>
      <c r="Y23" s="15"/>
      <c r="Z23" s="15"/>
      <c r="AA23" s="15"/>
    </row>
    <row r="24" spans="1:27" ht="14.25" customHeight="1">
      <c r="A24" s="15"/>
      <c r="B24" s="15" t="s">
        <v>3183</v>
      </c>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spans="1:27" ht="14.2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spans="1:27" ht="14.25" customHeight="1">
      <c r="A26" s="15"/>
      <c r="B26" s="15" t="s">
        <v>3184</v>
      </c>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spans="1:27" ht="14.25" customHeight="1">
      <c r="A27" s="15"/>
      <c r="B27" s="15" t="s">
        <v>3185</v>
      </c>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spans="1:27" ht="14.25" customHeight="1">
      <c r="A28" s="15"/>
      <c r="B28" s="15" t="s">
        <v>3186</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spans="1:27" ht="14.2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spans="1:27" ht="14.25" customHeight="1">
      <c r="A30" s="15"/>
      <c r="B30" s="15" t="s">
        <v>3187</v>
      </c>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spans="1:27" ht="14.25" customHeight="1">
      <c r="A31" s="15"/>
      <c r="B31" s="15" t="s">
        <v>3188</v>
      </c>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spans="1:27" ht="14.25" customHeight="1">
      <c r="A32" s="15"/>
      <c r="B32" s="15" t="s">
        <v>3189</v>
      </c>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spans="1:27" ht="14.25" customHeight="1">
      <c r="A33" s="15"/>
      <c r="B33" s="15" t="s">
        <v>3190</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spans="1:27" ht="14.25" customHeight="1">
      <c r="A34" s="15"/>
      <c r="B34" s="15" t="s">
        <v>3191</v>
      </c>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spans="1:27" ht="14.25" customHeight="1">
      <c r="A35" s="15"/>
      <c r="B35" s="71" t="s">
        <v>3192</v>
      </c>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spans="1:27" ht="14.25" customHeight="1">
      <c r="A36" s="15"/>
      <c r="B36" s="71"/>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spans="1:27" ht="14.25" customHeight="1">
      <c r="A37" s="15"/>
      <c r="B37" s="15" t="s">
        <v>3193</v>
      </c>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spans="1:27" ht="14.25" customHeight="1">
      <c r="A38" s="15"/>
      <c r="B38" s="15" t="s">
        <v>3194</v>
      </c>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spans="1:27" ht="14.25" customHeight="1">
      <c r="A39" s="15"/>
      <c r="B39" s="15" t="s">
        <v>3195</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spans="1:27" ht="14.2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spans="1:27" ht="14.25" customHeight="1">
      <c r="A41" s="15"/>
      <c r="B41" s="15" t="s">
        <v>3196</v>
      </c>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spans="1:27" ht="14.25" customHeight="1">
      <c r="A42" s="15"/>
      <c r="B42" s="15" t="s">
        <v>3197</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spans="1:27" ht="14.25" customHeight="1">
      <c r="A43" s="15"/>
      <c r="B43" s="15" t="s">
        <v>3198</v>
      </c>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spans="1:27" ht="14.2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spans="1:27" ht="14.25" customHeight="1">
      <c r="A45" s="15"/>
      <c r="B45" s="15" t="s">
        <v>3199</v>
      </c>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spans="1:27" ht="14.25" customHeight="1">
      <c r="A46" s="15"/>
      <c r="B46" s="15" t="s">
        <v>3200</v>
      </c>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spans="1:27" ht="14.2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spans="1:27" ht="14.2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spans="1:27" ht="14.2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spans="1:27" ht="14.2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spans="1:27" ht="14.2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spans="1:27" ht="14.2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spans="1:27" ht="14.2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spans="1:27" ht="14.2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spans="1:27" ht="14.2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spans="1:27" ht="14.2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spans="1:27" ht="14.2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spans="1:27" ht="14.2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spans="1:27" ht="14.2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spans="1:27" ht="14.2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spans="1:27" ht="14.2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spans="1:27" ht="14.2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spans="1:27" ht="14.2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spans="1:27" ht="14.2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spans="1:27" ht="14.2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spans="1:27" ht="14.2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spans="1:27" ht="14.2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spans="1:27" ht="14.2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spans="1:27" ht="14.2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spans="1:27" ht="14.2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spans="1:27" ht="14.2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spans="1:27" ht="14.2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spans="1:27" ht="14.2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spans="1:27" ht="14.2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spans="1:27" ht="14.2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spans="1:27" ht="14.2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spans="1:27" ht="14.2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spans="1:27" ht="14.2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spans="1:27" ht="14.2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spans="1:27" ht="14.2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spans="1:27" ht="14.2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spans="1:27" ht="14.2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spans="1:27" ht="14.2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spans="1:27" ht="14.2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spans="1:27" ht="14.2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spans="1:27" ht="14.2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spans="1:27" ht="14.2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spans="1:27" ht="14.2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spans="1:27" ht="14.2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spans="1:27" ht="14.2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spans="1:27" ht="14.2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spans="1:27" ht="14.2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spans="1:27" ht="14.2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spans="1:27" ht="14.2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spans="1:27" ht="14.2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spans="1:27" ht="14.2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spans="1:27" ht="14.2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spans="1:27" ht="14.2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spans="1:27" ht="14.2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spans="1:27" ht="14.2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spans="1:27" ht="14.2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spans="1:27" ht="14.2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spans="1:27" ht="14.2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spans="1:27" ht="14.2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spans="1:27" ht="14.2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spans="1:27" ht="14.2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spans="1:27" ht="14.2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spans="1:27" ht="14.2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spans="1:27" ht="14.2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spans="1:27" ht="14.2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spans="1:27" ht="14.2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spans="1:27" ht="14.2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spans="1:27" ht="14.2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spans="1:27" ht="14.2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spans="1:27" ht="14.2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spans="1:27" ht="14.2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spans="1:27" ht="14.2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spans="1:27" ht="14.2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spans="1:27" ht="14.2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spans="1:27" ht="14.2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spans="1:27" ht="14.2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spans="1:27" ht="14.2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spans="1:27" ht="14.2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spans="1:27" ht="14.2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spans="1:27" ht="14.2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spans="1:27" ht="14.2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spans="1:27" ht="14.2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spans="1:27" ht="14.2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spans="1:27" ht="14.2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spans="1:27" ht="14.2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spans="1:27" ht="14.2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spans="1:27" ht="14.2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spans="1:27" ht="14.2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spans="1:27" ht="14.2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spans="1:27" ht="14.2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spans="1:27" ht="14.2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spans="1:27" ht="14.2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spans="1:27" ht="14.2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spans="1:27" ht="14.2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spans="1:27" ht="14.2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spans="1:27" ht="14.2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spans="1:27" ht="14.2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spans="1:27" ht="14.2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spans="1:27" ht="14.2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spans="1:27" ht="14.2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spans="1:27" ht="14.2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spans="1:27" ht="14.2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spans="1:27" ht="14.2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spans="1:27" ht="14.2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spans="1:27" ht="14.2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spans="1:27" ht="14.2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spans="1:27" ht="14.2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spans="1:27" ht="14.2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spans="1:27" ht="14.2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spans="1:27" ht="14.2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spans="1:27" ht="14.2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spans="1:27" ht="14.2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spans="1:27" ht="14.2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spans="1:27" ht="14.2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spans="1:27" ht="14.2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spans="1:27" ht="14.2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spans="1:27" ht="14.2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spans="1:27" ht="14.2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spans="1:27" ht="14.2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spans="1:27" ht="14.2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spans="1:27" ht="14.2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spans="1:27" ht="14.2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spans="1:27" ht="14.2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spans="1:27" ht="14.2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spans="1:27" ht="14.2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spans="1:27" ht="14.2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spans="1:27" ht="14.2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spans="1:27" ht="14.2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spans="1:27" ht="14.2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spans="1:27" ht="14.2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spans="1:27" ht="14.2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spans="1:27" ht="14.2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spans="1:27" ht="14.2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spans="1:27" ht="14.2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spans="1:27" ht="14.2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spans="1:27" ht="14.2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spans="1:27" ht="14.2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spans="1:27" ht="14.2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spans="1:27" ht="14.2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spans="1:27" ht="14.2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spans="1:27" ht="14.2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spans="1:27" ht="14.2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spans="1:27" ht="14.2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spans="1:27" ht="14.2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spans="1:27" ht="14.2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spans="1:27" ht="14.2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spans="1:27" ht="14.2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spans="1:27" ht="14.2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spans="1:27" ht="14.2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spans="1:27" ht="14.2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spans="1:27" ht="14.2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spans="1:27" ht="14.2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spans="1:27" ht="14.2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spans="1:27" ht="14.2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spans="1:27" ht="14.2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spans="1:27" ht="14.2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spans="1:27" ht="14.2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spans="1:27" ht="14.2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spans="1:27" ht="14.2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spans="1:27" ht="14.2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spans="1:27" ht="14.2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spans="1:27" ht="14.2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spans="1:27" ht="14.2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spans="1:27" ht="14.2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spans="1:27" ht="14.2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spans="1:27" ht="14.2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spans="1:27" ht="14.2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spans="1:27" ht="14.2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spans="1:27" ht="14.2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spans="1:27" ht="14.2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spans="1:27" ht="14.2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spans="1:27" ht="14.2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spans="1:27" ht="14.2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spans="1:27" ht="14.2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spans="1:27" ht="14.2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spans="1:27" ht="14.2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spans="1:27" ht="14.2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spans="1:27" ht="14.2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spans="1:27" ht="14.2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spans="1:27" ht="14.2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spans="1:27" ht="14.2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spans="1:27" ht="14.2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spans="1:27" ht="14.2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spans="1:27" ht="14.2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spans="1:27" ht="14.2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spans="1:27" ht="14.2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spans="1:27" ht="14.2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spans="1:27" ht="14.2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spans="1:27" ht="14.2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spans="1:27" ht="14.2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spans="1:27" ht="14.2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spans="1:27" ht="14.2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spans="1:27" ht="14.2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spans="1:27" ht="14.2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spans="1:27" ht="14.2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spans="1:27" ht="14.2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spans="1:27" ht="14.2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spans="1:27" ht="14.2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spans="1:27" ht="14.2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spans="1:27" ht="14.2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spans="1:27" ht="14.2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spans="1:27" ht="14.2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spans="1:27" ht="14.2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spans="1:27" ht="14.2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spans="1:27" ht="14.2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spans="1:27" ht="14.2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spans="1:27" ht="14.2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spans="1:27" ht="14.2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spans="1:27" ht="14.2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spans="1:27" ht="14.2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spans="1:27" ht="14.2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spans="1:27" ht="14.2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spans="1:27" ht="14.2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spans="1:27" ht="14.2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spans="1:27" ht="14.2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spans="1:27" ht="14.2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spans="1:27" ht="14.2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spans="1:27" ht="14.2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spans="1:27" ht="14.2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spans="1:27" ht="14.2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spans="1:27" ht="14.2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spans="1:27" ht="14.2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spans="1:27" ht="14.2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spans="1:27" ht="14.2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spans="1:27" ht="14.2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spans="1:27" ht="14.2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spans="1:27" ht="14.2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spans="1:27" ht="14.2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spans="1:27" ht="14.2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spans="1:27" ht="14.2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spans="1:27" ht="14.2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spans="1:27" ht="14.2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spans="1:27" ht="14.2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spans="1:27" ht="14.2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spans="1:27" ht="14.2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spans="1:27" ht="14.2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spans="1:27" ht="14.2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spans="1:27" ht="14.2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spans="1:27" ht="14.2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spans="1:27" ht="14.2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spans="1:27" ht="14.2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spans="1:27" ht="14.2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spans="1:27" ht="14.2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spans="1:27" ht="14.2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spans="1:27" ht="14.2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spans="1:27" ht="14.2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spans="1:27" ht="14.2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spans="1:27" ht="14.2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spans="1:27" ht="14.2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spans="1:27" ht="14.2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spans="1:27" ht="14.2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spans="1:27" ht="14.2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spans="1:27" ht="14.2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spans="1:27" ht="14.2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spans="1:27" ht="14.2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spans="1:27" ht="14.2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spans="1:27" ht="14.2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spans="1:27" ht="14.2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spans="1:27" ht="14.2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spans="1:27" ht="14.2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spans="1:27" ht="14.2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spans="1:27" ht="14.2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spans="1:27" ht="14.2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spans="1:27" ht="14.2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spans="1:27" ht="14.2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spans="1:27" ht="14.2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spans="1:27" ht="14.2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spans="1:27" ht="14.2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spans="1:27" ht="14.2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spans="1:27" ht="14.2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spans="1:27" ht="14.2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spans="1:27" ht="14.2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spans="1:27" ht="14.2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spans="1:27" ht="14.2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spans="1:27" ht="14.2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spans="1:27" ht="14.2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spans="1:27" ht="14.2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spans="1:27" ht="14.2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spans="1:27" ht="14.2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spans="1:27" ht="14.2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spans="1:27" ht="14.2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spans="1:27" ht="14.2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spans="1:27" ht="14.2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spans="1:27" ht="14.2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spans="1:27" ht="14.2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spans="1:27" ht="14.2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spans="1:27" ht="14.2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spans="1:27" ht="14.2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spans="1:27" ht="14.2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spans="1:27" ht="14.2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spans="1:27" ht="14.2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spans="1:27" ht="14.2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spans="1:27" ht="14.2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spans="1:27" ht="14.2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spans="1:27" ht="14.2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spans="1:27" ht="14.2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spans="1:27" ht="14.2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spans="1:27" ht="14.2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spans="1:27" ht="14.2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spans="1:27" ht="14.2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spans="1:27" ht="14.2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spans="1:27" ht="14.2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spans="1:27" ht="14.2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spans="1:27" ht="14.2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spans="1:27" ht="14.2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spans="1:27" ht="14.2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spans="1:27" ht="14.2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spans="1:27" ht="14.2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spans="1:27" ht="14.2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spans="1:27" ht="14.2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spans="1:27" ht="14.2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spans="1:27" ht="14.2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spans="1:27" ht="14.2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spans="1:27" ht="14.2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spans="1:27" ht="14.2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spans="1:27" ht="14.2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spans="1:27" ht="14.2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spans="1:27" ht="14.2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spans="1:27" ht="14.2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spans="1:27" ht="14.2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spans="1:27" ht="14.2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spans="1:27" ht="14.2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spans="1:27" ht="14.2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spans="1:27" ht="14.2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spans="1:27" ht="14.2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spans="1:27" ht="14.2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spans="1:27" ht="14.2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spans="1:27" ht="14.2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spans="1:27" ht="14.2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spans="1:27" ht="14.2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spans="1:27" ht="14.2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spans="1:27" ht="14.2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spans="1:27" ht="14.2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spans="1:27" ht="14.2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spans="1:27" ht="14.2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spans="1:27" ht="14.2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spans="1:27" ht="14.2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spans="1:27" ht="14.2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spans="1:27" ht="14.2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spans="1:27" ht="14.2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spans="1:27" ht="14.2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spans="1:27" ht="14.2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spans="1:27" ht="14.2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spans="1:27" ht="14.2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spans="1:27" ht="14.2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spans="1:27" ht="14.2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spans="1:27" ht="14.2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spans="1:27" ht="14.2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spans="1:27" ht="14.2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spans="1:27" ht="14.2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spans="1:27" ht="14.2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spans="1:27" ht="14.2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spans="1:27" ht="14.2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spans="1:27" ht="14.2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spans="1:27" ht="14.2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spans="1:27" ht="14.2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spans="1:27" ht="14.2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spans="1:27" ht="14.2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spans="1:27" ht="14.2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spans="1:27" ht="14.2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spans="1:27" ht="14.2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spans="1:27" ht="14.2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spans="1:27" ht="14.2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spans="1:27" ht="14.2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spans="1:27" ht="14.2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spans="1:27" ht="14.2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spans="1:27" ht="14.2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spans="1:27" ht="14.2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spans="1:27" ht="14.2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spans="1:27" ht="14.2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spans="1:27" ht="14.2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spans="1:27" ht="14.2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spans="1:27" ht="14.2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spans="1:27" ht="14.2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spans="1:27" ht="14.2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spans="1:27" ht="14.2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spans="1:27" ht="14.2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spans="1:27" ht="14.2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spans="1:27" ht="14.2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spans="1:27" ht="14.2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spans="1:27" ht="14.2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spans="1:27" ht="14.2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spans="1:27" ht="14.2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spans="1:27" ht="14.2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spans="1:27" ht="14.2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spans="1:27" ht="14.2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spans="1:27" ht="14.2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spans="1:27" ht="14.2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spans="1:27" ht="14.2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spans="1:27" ht="14.2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spans="1:27" ht="14.2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spans="1:27" ht="14.2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spans="1:27" ht="14.2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spans="1:27" ht="14.2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spans="1:27" ht="14.2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spans="1:27" ht="14.2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spans="1:27" ht="14.2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spans="1:27" ht="14.2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spans="1:27" ht="14.2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spans="1:27" ht="14.2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spans="1:27" ht="14.2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spans="1:27" ht="14.2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spans="1:27" ht="14.2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spans="1:27" ht="14.2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spans="1:27" ht="14.2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spans="1:27" ht="14.2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spans="1:27" ht="14.2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spans="1:27" ht="14.2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spans="1:27" ht="14.2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spans="1:27" ht="14.2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spans="1:27" ht="14.2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spans="1:27" ht="14.2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spans="1:27" ht="14.2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spans="1:27" ht="14.2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spans="1:27" ht="14.2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spans="1:27" ht="14.2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spans="1:27" ht="14.2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spans="1:27" ht="14.2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spans="1:27" ht="14.2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spans="1:27" ht="14.2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spans="1:27" ht="14.2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spans="1:27" ht="14.2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spans="1:27" ht="14.2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spans="1:27" ht="14.2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spans="1:27" ht="14.2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spans="1:27" ht="14.2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spans="1:27" ht="14.2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spans="1:27" ht="14.2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spans="1:27" ht="14.2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spans="1:27" ht="14.2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spans="1:27" ht="14.2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spans="1:27" ht="14.2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spans="1:27" ht="14.2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spans="1:27" ht="14.2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spans="1:27" ht="14.2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spans="1:27" ht="14.2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spans="1:27" ht="14.2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spans="1:27" ht="14.2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spans="1:27" ht="14.2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spans="1:27" ht="14.2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spans="1:27" ht="14.2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spans="1:27" ht="14.2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spans="1:27" ht="14.2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spans="1:27" ht="14.2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spans="1:27" ht="14.2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spans="1:27" ht="14.2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spans="1:27" ht="14.2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spans="1:27" ht="14.2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spans="1:27" ht="14.2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spans="1:27" ht="14.2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spans="1:27" ht="14.2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spans="1:27" ht="14.2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spans="1:27" ht="14.2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spans="1:27" ht="14.2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spans="1:27" ht="14.2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spans="1:27" ht="14.2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spans="1:27" ht="14.2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spans="1:27" ht="14.2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spans="1:27" ht="14.2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spans="1:27" ht="14.2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spans="1:27" ht="14.2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spans="1:27" ht="14.2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spans="1:27" ht="14.2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spans="1:27" ht="14.2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spans="1:27" ht="14.2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spans="1:27" ht="14.2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spans="1:27" ht="14.2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spans="1:27" ht="14.2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spans="1:27" ht="14.2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spans="1:27" ht="14.2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spans="1:27" ht="14.2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spans="1:27" ht="14.2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spans="1:27" ht="14.2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spans="1:27" ht="14.2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spans="1:27" ht="14.2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spans="1:27" ht="14.2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spans="1:27" ht="14.2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spans="1:27" ht="14.2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spans="1:27" ht="14.2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spans="1:27" ht="14.2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spans="1:27" ht="14.2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spans="1:27" ht="14.2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spans="1:27" ht="14.2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spans="1:27" ht="14.2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spans="1:27" ht="14.2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spans="1:27" ht="14.2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spans="1:27" ht="14.2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spans="1:27" ht="14.2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spans="1:27" ht="14.2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spans="1:27" ht="14.2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spans="1:27" ht="14.2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spans="1:27" ht="14.2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spans="1:27" ht="14.2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spans="1:27" ht="14.2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spans="1:27" ht="14.2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spans="1:27" ht="14.2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spans="1:27" ht="14.2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spans="1:27" ht="14.2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spans="1:27" ht="14.2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spans="1:27" ht="14.2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spans="1:27" ht="14.2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spans="1:27" ht="14.2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spans="1:27" ht="14.2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spans="1:27" ht="14.2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spans="1:27" ht="14.2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spans="1:27" ht="14.2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spans="1:27" ht="14.2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spans="1:27" ht="14.2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spans="1:27" ht="14.2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spans="1:27" ht="14.2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spans="1:27" ht="14.2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spans="1:27" ht="14.2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spans="1:27" ht="14.2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spans="1:27" ht="14.2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spans="1:27" ht="14.2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spans="1:27" ht="14.2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spans="1:27" ht="14.2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spans="1:27" ht="14.2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spans="1:27" ht="14.2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spans="1:27" ht="14.2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spans="1:27" ht="14.2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spans="1:27" ht="14.2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spans="1:27" ht="14.2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spans="1:27" ht="14.2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spans="1:27" ht="14.2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spans="1:27" ht="14.2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spans="1:27" ht="14.2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spans="1:27" ht="14.2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spans="1:27" ht="14.2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spans="1:27" ht="14.2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spans="1:27" ht="14.2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spans="1:27" ht="14.2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spans="1:27" ht="14.2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spans="1:27" ht="14.2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spans="1:27" ht="14.2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spans="1:27" ht="14.2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spans="1:27" ht="14.2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spans="1:27" ht="14.2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spans="1:27" ht="14.2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spans="1:27" ht="14.2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spans="1:27" ht="14.2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spans="1:27" ht="14.2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spans="1:27" ht="14.2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spans="1:27" ht="14.2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spans="1:27" ht="14.2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spans="1:27" ht="14.2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spans="1:27" ht="14.2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spans="1:27" ht="14.2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spans="1:27" ht="14.2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spans="1:27" ht="14.2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spans="1:27" ht="14.2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spans="1:27" ht="14.2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spans="1:27" ht="14.2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spans="1:27" ht="14.2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spans="1:27" ht="14.2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spans="1:27" ht="14.2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spans="1:27" ht="14.2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spans="1:27" ht="14.2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spans="1:27" ht="14.2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spans="1:27" ht="14.2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spans="1:27" ht="14.2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spans="1:27" ht="14.2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spans="1:27" ht="14.2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spans="1:27" ht="14.2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spans="1:27" ht="14.2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spans="1:27" ht="14.2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spans="1:27" ht="14.2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spans="1:27" ht="14.2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spans="1:27" ht="14.2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spans="1:27" ht="14.2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spans="1:27" ht="14.2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spans="1:27" ht="14.2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spans="1:27" ht="14.2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spans="1:27" ht="14.2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spans="1:27" ht="14.2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spans="1:27" ht="14.2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spans="1:27" ht="14.2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spans="1:27" ht="14.2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spans="1:27" ht="14.2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spans="1:27" ht="14.2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spans="1:27" ht="14.2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spans="1:27" ht="14.2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spans="1:27" ht="14.2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spans="1:27" ht="14.2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spans="1:27" ht="14.2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spans="1:27" ht="14.2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spans="1:27" ht="14.2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spans="1:27" ht="14.2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spans="1:27" ht="14.2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spans="1:27" ht="14.2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spans="1:27" ht="14.2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spans="1:27" ht="14.2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spans="1:27" ht="14.2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spans="1:27" ht="14.2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spans="1:27" ht="14.2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spans="1:27" ht="14.2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spans="1:27" ht="14.2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spans="1:27" ht="14.2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spans="1:27" ht="14.2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spans="1:27" ht="14.2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spans="1:27" ht="14.2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spans="1:27" ht="14.2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spans="1:27" ht="14.2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spans="1:27" ht="14.2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spans="1:27" ht="14.2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spans="1:27" ht="14.2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spans="1:27" ht="14.2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spans="1:27" ht="14.2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spans="1:27" ht="14.2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spans="1:27" ht="14.2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spans="1:27" ht="14.2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spans="1:27" ht="14.2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spans="1:27" ht="14.2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spans="1:27" ht="14.2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spans="1:27" ht="14.2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spans="1:27" ht="14.2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spans="1:27" ht="14.2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spans="1:27" ht="14.2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spans="1:27" ht="14.2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spans="1:27" ht="14.2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spans="1:27" ht="14.2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spans="1:27" ht="14.2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spans="1:27" ht="14.2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spans="1:27" ht="14.2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spans="1:27" ht="14.2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spans="1:27" ht="14.2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spans="1:27" ht="14.2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spans="1:27" ht="14.2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spans="1:27" ht="14.2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spans="1:27" ht="14.2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spans="1:27" ht="14.2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spans="1:27" ht="14.2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spans="1:27" ht="14.2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spans="1:27" ht="14.2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spans="1:27" ht="14.2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spans="1:27" ht="14.2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spans="1:27" ht="14.2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spans="1:27" ht="14.2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spans="1:27" ht="14.2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spans="1:27" ht="14.2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spans="1:27" ht="14.2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spans="1:27" ht="14.2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spans="1:27" ht="14.2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spans="1:27" ht="14.2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spans="1:27" ht="14.2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spans="1:27" ht="14.2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spans="1:27" ht="14.2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spans="1:27" ht="14.2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spans="1:27" ht="14.2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spans="1:27" ht="14.2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spans="1:27" ht="14.2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spans="1:27" ht="14.2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spans="1:27" ht="14.2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spans="1:27" ht="14.2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spans="1:27" ht="14.2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spans="1:27" ht="14.2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spans="1:27" ht="14.2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spans="1:27" ht="14.2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spans="1:27" ht="14.2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spans="1:27" ht="14.2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spans="1:27" ht="14.2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spans="1:27" ht="14.2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spans="1:27" ht="14.2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spans="1:27" ht="14.2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spans="1:27" ht="14.2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spans="1:27" ht="14.2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spans="1:27" ht="14.2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spans="1:27" ht="14.2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spans="1:27" ht="14.2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spans="1:27" ht="14.2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spans="1:27" ht="14.2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spans="1:27" ht="14.2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spans="1:27" ht="14.2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spans="1:27" ht="14.2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spans="1:27" ht="14.2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spans="1:27" ht="14.2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spans="1:27" ht="14.2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spans="1:27" ht="14.2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spans="1:27" ht="14.2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spans="1:27" ht="14.2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spans="1:27" ht="14.2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spans="1:27" ht="14.2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spans="1:27" ht="14.2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spans="1:27" ht="14.2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spans="1:27" ht="14.2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spans="1:27" ht="14.2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spans="1:27" ht="14.2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spans="1:27" ht="14.2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spans="1:27" ht="14.2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spans="1:27" ht="14.2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spans="1:27" ht="14.2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spans="1:27" ht="14.2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spans="1:27" ht="14.2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spans="1:27" ht="14.2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spans="1:27" ht="14.2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spans="1:27" ht="14.2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spans="1:27" ht="14.2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spans="1:27" ht="14.2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spans="1:27" ht="14.2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spans="1:27" ht="14.2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spans="1:27" ht="14.2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spans="1:27" ht="14.2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spans="1:27" ht="14.2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spans="1:27" ht="14.2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spans="1:27" ht="14.2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spans="1:27" ht="14.2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spans="1:27" ht="14.2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spans="1:27" ht="14.2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spans="1:27" ht="14.2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spans="1:27" ht="14.2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spans="1:27" ht="14.2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spans="1:27" ht="14.2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spans="1:27" ht="14.2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spans="1:27" ht="14.2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spans="1:27" ht="14.2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spans="1:27" ht="14.2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spans="1:27" ht="14.2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spans="1:27" ht="14.2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spans="1:27" ht="14.2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spans="1:27" ht="14.2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spans="1:27" ht="14.2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spans="1:27" ht="14.2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spans="1:27" ht="14.2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spans="1:27" ht="14.2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spans="1:27" ht="14.2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spans="1:27" ht="14.2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spans="1:27" ht="14.2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spans="1:27" ht="14.2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spans="1:27" ht="14.2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spans="1:27" ht="14.2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spans="1:27" ht="14.2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spans="1:27" ht="14.2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spans="1:27" ht="14.2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spans="1:27" ht="14.2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spans="1:27" ht="14.2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spans="1:27" ht="14.2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spans="1:27" ht="14.2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spans="1:27" ht="14.2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spans="1:27" ht="14.2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spans="1:27" ht="14.2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spans="1:27" ht="14.2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spans="1:27" ht="14.2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spans="1:27" ht="14.2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spans="1:27" ht="14.2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spans="1:27" ht="14.2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spans="1:27" ht="14.2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spans="1:27" ht="14.2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spans="1:27" ht="14.2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spans="1:27" ht="14.2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spans="1:27" ht="14.2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spans="1:27" ht="14.2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spans="1:27" ht="14.2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spans="1:27" ht="14.2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spans="1:27" ht="14.2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spans="1:27" ht="14.2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spans="1:27" ht="14.2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spans="1:27" ht="14.2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spans="1:27" ht="14.2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spans="1:27" ht="14.2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spans="1:27" ht="14.2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spans="1:27" ht="14.2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spans="1:27" ht="14.2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spans="1:27" ht="14.2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spans="1:27" ht="14.2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spans="1:27" ht="14.2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spans="1:27" ht="14.2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spans="1:27" ht="14.2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spans="1:27" ht="14.2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spans="1:27" ht="14.2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spans="1:27" ht="14.2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spans="1:27" ht="14.2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spans="1:27" ht="14.2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spans="1:27" ht="14.2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spans="1:27" ht="14.2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spans="1:27" ht="14.2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spans="1:27" ht="14.2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spans="1:27" ht="14.2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spans="1:27" ht="14.2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spans="1:27" ht="14.2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spans="1:27" ht="14.2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spans="1:27" ht="14.2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spans="1:27" ht="14.2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spans="1:27" ht="14.2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spans="1:27" ht="14.2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spans="1:27" ht="14.2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spans="1:27" ht="14.2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spans="1:27" ht="14.2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spans="1:27" ht="14.2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spans="1:27" ht="14.2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spans="1:27" ht="14.2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spans="1:27" ht="14.2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spans="1:27" ht="14.2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spans="1:27" ht="14.2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spans="1:27" ht="14.2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spans="1:27" ht="14.2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spans="1:27" ht="14.2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spans="1:27" ht="14.2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spans="1:27" ht="14.2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spans="1:27" ht="14.2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spans="1:27" ht="14.2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spans="1:27" ht="14.2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spans="1:27" ht="14.2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spans="1:27" ht="14.2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spans="1:27" ht="14.2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spans="1:27" ht="14.2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spans="1:27" ht="14.2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spans="1:27" ht="14.2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spans="1:27" ht="14.2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spans="1:27" ht="14.2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spans="1:27" ht="14.2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spans="1:27" ht="14.2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spans="1:27" ht="14.2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spans="1:27" ht="14.2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spans="1:27" ht="14.2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spans="1:27" ht="14.2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spans="1:27" ht="14.2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spans="1:27" ht="14.2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spans="1:27" ht="14.2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spans="1:27" ht="14.2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spans="1:27" ht="14.2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spans="1:27" ht="14.2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spans="1:27" ht="14.2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spans="1:27" ht="14.2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spans="1:27" ht="14.2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spans="1:27" ht="14.2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spans="1:27" ht="14.2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spans="1:27" ht="14.2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spans="1:27" ht="14.2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spans="1:27" ht="14.2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spans="1:27" ht="14.2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spans="1:27" ht="14.2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spans="1:27" ht="14.2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spans="1:27" ht="14.2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spans="1:27" ht="14.2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spans="1:27" ht="14.2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spans="1:27" ht="14.2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spans="1:27" ht="14.2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spans="1:27" ht="14.2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spans="1:27" ht="14.2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spans="1:27" ht="14.2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spans="1:27" ht="14.2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spans="1:27" ht="14.2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spans="1:27" ht="14.2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spans="1:27" ht="14.2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spans="1:27" ht="14.2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spans="1:27" ht="14.2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spans="1:27" ht="14.2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spans="1:27" ht="14.2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spans="1:27" ht="14.2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spans="1:27" ht="14.2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spans="1:27" ht="14.2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spans="1:27" ht="14.2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spans="1:27" ht="14.2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spans="1:27" ht="14.2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spans="1:27" ht="14.2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spans="1:27" ht="14.2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spans="1:27" ht="14.2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spans="1:27" ht="14.2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spans="1:27" ht="14.2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spans="1:27" ht="14.2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spans="1:27" ht="14.2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spans="1:27" ht="14.2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spans="1:27" ht="14.2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spans="1:27" ht="14.2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spans="1:27" ht="14.2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spans="1:27" ht="14.2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spans="1:27" ht="14.2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spans="1:27" ht="14.2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spans="1:27" ht="14.2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spans="1:27" ht="14.2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spans="1:27" ht="14.2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spans="1:27" ht="14.2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spans="1:27" ht="14.2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spans="1:27" ht="14.2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spans="1:27" ht="14.2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spans="1:27" ht="14.2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spans="1:27" ht="14.2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spans="1:27" ht="14.2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spans="1:27" ht="14.2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spans="1:27" ht="14.2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spans="1:27" ht="14.2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spans="1:27" ht="14.2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spans="1:27" ht="14.2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spans="1:27" ht="14.2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spans="1:27" ht="14.2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spans="1:27" ht="14.2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spans="1:27" ht="14.2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spans="1:27" ht="14.2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spans="1:27" ht="14.2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spans="1:27" ht="14.2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spans="1:27" ht="14.2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spans="1:27" ht="14.2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spans="1:27" ht="14.2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spans="1:27" ht="14.2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spans="1:27" ht="14.2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spans="1:27" ht="14.2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spans="1:27" ht="14.2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spans="1:27" ht="14.2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spans="1:27" ht="14.2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spans="1:27" ht="14.2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spans="1:27" ht="14.2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spans="1:27" ht="14.2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spans="1:27" ht="14.2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spans="1:27" ht="14.2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spans="1:27" ht="14.2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spans="1:27" ht="14.2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spans="1:27" ht="14.2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spans="1:27" ht="14.2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spans="1:27" ht="14.2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spans="1:27" ht="14.2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spans="1:27" ht="14.2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spans="1:27" ht="14.2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spans="1:27" ht="14.2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spans="1:27" ht="14.2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spans="1:27" ht="14.2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spans="1:27" ht="14.2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spans="1:27" ht="14.2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spans="1:27" ht="14.2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spans="1:27" ht="14.2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spans="1:27" ht="14.2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spans="1:27" ht="14.2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spans="1:27" ht="14.2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spans="1:27" ht="14.2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spans="1:27" ht="14.2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spans="1:27" ht="14.2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spans="1:27" ht="14.2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spans="1:27" ht="14.2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spans="1:27" ht="14.2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spans="1:27" ht="14.2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spans="1:27" ht="14.2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spans="1:27" ht="14.2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spans="1:27" ht="14.2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spans="1:27" ht="14.2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spans="1:27" ht="14.2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spans="1:27" ht="14.2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spans="1:27" ht="14.2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spans="1:27" ht="14.2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spans="1:27" ht="14.2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spans="1:27" ht="14.2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spans="1:27" ht="14.2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spans="1:27" ht="14.2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spans="1:27" ht="14.2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spans="1:27" ht="14.2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spans="1:27" ht="14.2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spans="1:27" ht="14.2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spans="1:27" ht="14.2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spans="1:27" ht="14.2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spans="1:27" ht="14.2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spans="1:27" ht="14.2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spans="1:27" ht="14.2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spans="1:27" ht="14.2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spans="1:27" ht="14.2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spans="1:27" ht="14.2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spans="1:27" ht="14.2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spans="1:27" ht="14.2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mergeCells count="2">
    <mergeCell ref="B3:B4"/>
    <mergeCell ref="C3:D3"/>
  </mergeCells>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260"/>
  <sheetViews>
    <sheetView workbookViewId="0"/>
  </sheetViews>
  <sheetFormatPr defaultColWidth="12.6640625" defaultRowHeight="15" customHeight="1"/>
  <cols>
    <col min="1" max="1" width="11.21875" bestFit="1" customWidth="1"/>
    <col min="2" max="2" width="16.44140625" customWidth="1"/>
    <col min="3" max="3" width="11.109375" bestFit="1" customWidth="1"/>
    <col min="4" max="4" width="18" customWidth="1"/>
    <col min="5" max="5" width="13.88671875" bestFit="1" customWidth="1"/>
    <col min="6" max="6" width="29.109375" customWidth="1"/>
    <col min="7" max="7" width="10.77734375" bestFit="1" customWidth="1"/>
    <col min="8" max="8" width="8.77734375" bestFit="1" customWidth="1"/>
    <col min="9" max="9" width="8.88671875" customWidth="1"/>
    <col min="10" max="10" width="29.5546875" bestFit="1" customWidth="1"/>
    <col min="11" max="26" width="8.6640625" customWidth="1"/>
  </cols>
  <sheetData>
    <row r="1" spans="1:26">
      <c r="A1" s="44" t="s">
        <v>3201</v>
      </c>
      <c r="B1" s="42" t="s">
        <v>3202</v>
      </c>
      <c r="C1" s="42" t="s">
        <v>3203</v>
      </c>
      <c r="D1" s="43"/>
      <c r="E1" s="44" t="s">
        <v>3143</v>
      </c>
      <c r="F1" s="42" t="s">
        <v>3144</v>
      </c>
      <c r="G1" s="42" t="s">
        <v>3204</v>
      </c>
      <c r="H1" s="42" t="s">
        <v>3205</v>
      </c>
      <c r="I1" s="43"/>
      <c r="J1" s="42" t="s">
        <v>3206</v>
      </c>
      <c r="K1" s="43"/>
      <c r="L1" s="43"/>
      <c r="M1" s="43"/>
      <c r="N1" s="43"/>
      <c r="O1" s="43"/>
      <c r="P1" s="43"/>
      <c r="Q1" s="43"/>
      <c r="R1" s="43"/>
      <c r="S1" s="43"/>
      <c r="T1" s="43"/>
      <c r="U1" s="43"/>
      <c r="V1" s="43"/>
      <c r="W1" s="43"/>
      <c r="X1" s="43"/>
      <c r="Y1" s="43"/>
      <c r="Z1" s="43"/>
    </row>
    <row r="2" spans="1:26">
      <c r="A2" s="44">
        <v>45471</v>
      </c>
      <c r="B2" s="42">
        <v>5460.48</v>
      </c>
      <c r="C2" s="46">
        <f t="shared" ref="C2:C256" si="0">LN(B2/B3)</f>
        <v>-4.0919885121458088E-3</v>
      </c>
      <c r="D2" s="43"/>
      <c r="E2" s="44" t="s">
        <v>3</v>
      </c>
      <c r="F2" s="42">
        <v>4.58</v>
      </c>
      <c r="G2" s="45">
        <f t="shared" ref="G2:G182" si="1">F2/100</f>
        <v>4.58E-2</v>
      </c>
      <c r="H2" s="45">
        <f t="shared" ref="H2:H182" si="2">(1+G2)^(1/252)-1</f>
        <v>1.7772270657090417E-4</v>
      </c>
      <c r="I2" s="43"/>
      <c r="J2" s="45">
        <f t="shared" ref="J2:J182" si="3">C2-H2</f>
        <v>-4.269711218716713E-3</v>
      </c>
      <c r="K2" s="43"/>
      <c r="L2" s="43"/>
      <c r="M2" s="43"/>
      <c r="N2" s="43"/>
      <c r="O2" s="43"/>
      <c r="P2" s="43"/>
      <c r="Q2" s="43"/>
      <c r="R2" s="43"/>
      <c r="S2" s="43"/>
      <c r="T2" s="43"/>
      <c r="U2" s="43"/>
      <c r="V2" s="43"/>
      <c r="W2" s="43"/>
      <c r="X2" s="43"/>
      <c r="Y2" s="43"/>
      <c r="Z2" s="43"/>
    </row>
    <row r="3" spans="1:26">
      <c r="A3" s="44">
        <v>45470</v>
      </c>
      <c r="B3" s="42">
        <v>5482.87</v>
      </c>
      <c r="C3" s="46">
        <f t="shared" si="0"/>
        <v>9.068706560974762E-4</v>
      </c>
      <c r="D3" s="43"/>
      <c r="E3" s="44" t="s">
        <v>6</v>
      </c>
      <c r="F3" s="42">
        <v>4.5</v>
      </c>
      <c r="G3" s="45">
        <f t="shared" si="1"/>
        <v>4.4999999999999998E-2</v>
      </c>
      <c r="H3" s="45">
        <f t="shared" si="2"/>
        <v>1.7468543594945096E-4</v>
      </c>
      <c r="I3" s="43"/>
      <c r="J3" s="45">
        <f t="shared" si="3"/>
        <v>7.3218522014802524E-4</v>
      </c>
      <c r="K3" s="43"/>
      <c r="L3" s="43"/>
      <c r="M3" s="43"/>
      <c r="N3" s="43"/>
      <c r="O3" s="43"/>
      <c r="P3" s="43"/>
      <c r="Q3" s="43"/>
      <c r="R3" s="43"/>
      <c r="S3" s="43"/>
      <c r="T3" s="43"/>
      <c r="U3" s="43"/>
      <c r="V3" s="43"/>
      <c r="W3" s="43"/>
      <c r="X3" s="43"/>
      <c r="Y3" s="43"/>
      <c r="Z3" s="43"/>
    </row>
    <row r="4" spans="1:26">
      <c r="A4" s="44">
        <v>45469</v>
      </c>
      <c r="B4" s="42">
        <v>5477.9</v>
      </c>
      <c r="C4" s="46">
        <f t="shared" si="0"/>
        <v>1.5711783413408377E-3</v>
      </c>
      <c r="D4" s="43"/>
      <c r="E4" s="44" t="s">
        <v>9</v>
      </c>
      <c r="F4" s="42">
        <v>4.5199999999999996</v>
      </c>
      <c r="G4" s="45">
        <f t="shared" si="1"/>
        <v>4.5199999999999997E-2</v>
      </c>
      <c r="H4" s="45">
        <f t="shared" si="2"/>
        <v>1.7544497067034648E-4</v>
      </c>
      <c r="I4" s="43"/>
      <c r="J4" s="45">
        <f t="shared" si="3"/>
        <v>1.3957333706704912E-3</v>
      </c>
      <c r="K4" s="43"/>
      <c r="L4" s="43"/>
      <c r="M4" s="43"/>
      <c r="N4" s="43"/>
      <c r="O4" s="43"/>
      <c r="P4" s="43"/>
      <c r="Q4" s="43"/>
      <c r="R4" s="43"/>
      <c r="S4" s="43"/>
      <c r="T4" s="43"/>
      <c r="U4" s="43"/>
      <c r="V4" s="43"/>
      <c r="W4" s="43"/>
      <c r="X4" s="43"/>
      <c r="Y4" s="43"/>
      <c r="Z4" s="43"/>
    </row>
    <row r="5" spans="1:26">
      <c r="A5" s="44">
        <v>45468</v>
      </c>
      <c r="B5" s="42">
        <v>5469.3</v>
      </c>
      <c r="C5" s="46">
        <f t="shared" si="0"/>
        <v>3.9259309005764296E-3</v>
      </c>
      <c r="D5" s="43"/>
      <c r="E5" s="44" t="s">
        <v>12</v>
      </c>
      <c r="F5" s="42">
        <v>4.43</v>
      </c>
      <c r="G5" s="45">
        <f t="shared" si="1"/>
        <v>4.4299999999999999E-2</v>
      </c>
      <c r="H5" s="45">
        <f t="shared" si="2"/>
        <v>1.7202592374410131E-4</v>
      </c>
      <c r="I5" s="43"/>
      <c r="J5" s="45">
        <f t="shared" si="3"/>
        <v>3.7539049768323283E-3</v>
      </c>
      <c r="K5" s="43"/>
      <c r="L5" s="43"/>
      <c r="M5" s="43"/>
      <c r="N5" s="43"/>
      <c r="O5" s="43"/>
      <c r="P5" s="43"/>
      <c r="Q5" s="43"/>
      <c r="R5" s="43"/>
      <c r="S5" s="43"/>
      <c r="T5" s="43"/>
      <c r="U5" s="43"/>
      <c r="V5" s="43"/>
      <c r="W5" s="43"/>
      <c r="X5" s="43"/>
      <c r="Y5" s="43"/>
      <c r="Z5" s="43"/>
    </row>
    <row r="6" spans="1:26">
      <c r="A6" s="44">
        <v>45467</v>
      </c>
      <c r="B6" s="42">
        <v>5447.87</v>
      </c>
      <c r="C6" s="46">
        <f t="shared" si="0"/>
        <v>-3.0698792218004059E-3</v>
      </c>
      <c r="D6" s="43"/>
      <c r="E6" s="44" t="s">
        <v>15</v>
      </c>
      <c r="F6" s="42">
        <v>4.45</v>
      </c>
      <c r="G6" s="45">
        <f t="shared" si="1"/>
        <v>4.4500000000000005E-2</v>
      </c>
      <c r="H6" s="45">
        <f t="shared" si="2"/>
        <v>1.7278596551562053E-4</v>
      </c>
      <c r="I6" s="43"/>
      <c r="J6" s="45">
        <f t="shared" si="3"/>
        <v>-3.2426651873160264E-3</v>
      </c>
      <c r="K6" s="43"/>
      <c r="L6" s="43"/>
      <c r="M6" s="43"/>
      <c r="N6" s="43"/>
      <c r="O6" s="43"/>
      <c r="P6" s="43"/>
      <c r="Q6" s="43"/>
      <c r="R6" s="43"/>
      <c r="S6" s="43"/>
      <c r="T6" s="43"/>
      <c r="U6" s="43"/>
      <c r="V6" s="43"/>
      <c r="W6" s="43"/>
      <c r="X6" s="43"/>
      <c r="Y6" s="43"/>
      <c r="Z6" s="43"/>
    </row>
    <row r="7" spans="1:26">
      <c r="A7" s="44">
        <v>45464</v>
      </c>
      <c r="B7" s="42">
        <v>5464.62</v>
      </c>
      <c r="C7" s="46">
        <f t="shared" si="0"/>
        <v>-1.5633874377691908E-3</v>
      </c>
      <c r="D7" s="43"/>
      <c r="E7" s="44" t="s">
        <v>18</v>
      </c>
      <c r="F7" s="42">
        <v>4.46</v>
      </c>
      <c r="G7" s="45">
        <f t="shared" si="1"/>
        <v>4.4600000000000001E-2</v>
      </c>
      <c r="H7" s="45">
        <f t="shared" si="2"/>
        <v>1.7316593204519393E-4</v>
      </c>
      <c r="I7" s="43"/>
      <c r="J7" s="45">
        <f t="shared" si="3"/>
        <v>-1.7365533698143847E-3</v>
      </c>
      <c r="K7" s="43"/>
      <c r="L7" s="43"/>
      <c r="M7" s="43"/>
      <c r="N7" s="43"/>
      <c r="O7" s="43"/>
      <c r="P7" s="43"/>
      <c r="Q7" s="43"/>
      <c r="R7" s="43"/>
      <c r="S7" s="43"/>
      <c r="T7" s="43"/>
      <c r="U7" s="43"/>
      <c r="V7" s="43"/>
      <c r="W7" s="43"/>
      <c r="X7" s="43"/>
      <c r="Y7" s="43"/>
      <c r="Z7" s="43"/>
    </row>
    <row r="8" spans="1:26">
      <c r="A8" s="44">
        <v>45463</v>
      </c>
      <c r="B8" s="42">
        <v>5473.17</v>
      </c>
      <c r="C8" s="46">
        <f t="shared" si="0"/>
        <v>-2.5291522760688338E-3</v>
      </c>
      <c r="D8" s="43"/>
      <c r="E8" s="44" t="s">
        <v>21</v>
      </c>
      <c r="F8" s="42">
        <v>4.46</v>
      </c>
      <c r="G8" s="45">
        <f t="shared" si="1"/>
        <v>4.4600000000000001E-2</v>
      </c>
      <c r="H8" s="45">
        <f t="shared" si="2"/>
        <v>1.7316593204519393E-4</v>
      </c>
      <c r="I8" s="43"/>
      <c r="J8" s="45">
        <f t="shared" si="3"/>
        <v>-2.7023182081140277E-3</v>
      </c>
      <c r="K8" s="43"/>
      <c r="L8" s="43"/>
      <c r="M8" s="43"/>
      <c r="N8" s="43"/>
      <c r="O8" s="43"/>
      <c r="P8" s="43"/>
      <c r="Q8" s="43"/>
      <c r="R8" s="43"/>
      <c r="S8" s="43"/>
      <c r="T8" s="43"/>
      <c r="U8" s="43"/>
      <c r="V8" s="43"/>
      <c r="W8" s="43"/>
      <c r="X8" s="43"/>
      <c r="Y8" s="43"/>
      <c r="Z8" s="43"/>
    </row>
    <row r="9" spans="1:26">
      <c r="A9" s="44">
        <v>45461</v>
      </c>
      <c r="B9" s="42">
        <v>5487.03</v>
      </c>
      <c r="C9" s="46">
        <f t="shared" si="0"/>
        <v>2.5181897678469146E-3</v>
      </c>
      <c r="D9" s="43"/>
      <c r="E9" s="44" t="s">
        <v>24</v>
      </c>
      <c r="F9" s="42">
        <v>4.43</v>
      </c>
      <c r="G9" s="45">
        <f t="shared" si="1"/>
        <v>4.4299999999999999E-2</v>
      </c>
      <c r="H9" s="45">
        <f t="shared" si="2"/>
        <v>1.7202592374410131E-4</v>
      </c>
      <c r="I9" s="43"/>
      <c r="J9" s="45">
        <f t="shared" si="3"/>
        <v>2.3461638441028133E-3</v>
      </c>
      <c r="K9" s="43"/>
      <c r="L9" s="43"/>
      <c r="M9" s="43"/>
      <c r="N9" s="43"/>
      <c r="O9" s="43"/>
      <c r="P9" s="43"/>
      <c r="Q9" s="43"/>
      <c r="R9" s="43"/>
      <c r="S9" s="43"/>
      <c r="T9" s="43"/>
      <c r="U9" s="43"/>
      <c r="V9" s="43"/>
      <c r="W9" s="43"/>
      <c r="X9" s="43"/>
      <c r="Y9" s="43"/>
      <c r="Z9" s="43"/>
    </row>
    <row r="10" spans="1:26">
      <c r="A10" s="44">
        <v>45460</v>
      </c>
      <c r="B10" s="42">
        <v>5473.23</v>
      </c>
      <c r="C10" s="46">
        <f t="shared" si="0"/>
        <v>7.6351859201040807E-3</v>
      </c>
      <c r="D10" s="43"/>
      <c r="E10" s="44" t="s">
        <v>27</v>
      </c>
      <c r="F10" s="42">
        <v>4.4800000000000004</v>
      </c>
      <c r="G10" s="45">
        <f t="shared" si="1"/>
        <v>4.4800000000000006E-2</v>
      </c>
      <c r="H10" s="45">
        <f t="shared" si="2"/>
        <v>1.7392575642616315E-4</v>
      </c>
      <c r="I10" s="43"/>
      <c r="J10" s="45">
        <f t="shared" si="3"/>
        <v>7.4612601636779175E-3</v>
      </c>
      <c r="K10" s="43"/>
      <c r="L10" s="43"/>
      <c r="M10" s="43"/>
      <c r="N10" s="43"/>
      <c r="O10" s="43"/>
      <c r="P10" s="43"/>
      <c r="Q10" s="43"/>
      <c r="R10" s="43"/>
      <c r="S10" s="43"/>
      <c r="T10" s="43"/>
      <c r="U10" s="43"/>
      <c r="V10" s="43"/>
      <c r="W10" s="43"/>
      <c r="X10" s="43"/>
      <c r="Y10" s="43"/>
      <c r="Z10" s="43"/>
    </row>
    <row r="11" spans="1:26">
      <c r="A11" s="44">
        <v>45457</v>
      </c>
      <c r="B11" s="42">
        <v>5431.6</v>
      </c>
      <c r="C11" s="46">
        <f t="shared" si="0"/>
        <v>-3.9391312700216223E-4</v>
      </c>
      <c r="D11" s="43"/>
      <c r="E11" s="44" t="s">
        <v>30</v>
      </c>
      <c r="F11" s="42">
        <v>4.42</v>
      </c>
      <c r="G11" s="45">
        <f t="shared" si="1"/>
        <v>4.4199999999999996E-2</v>
      </c>
      <c r="H11" s="45">
        <f t="shared" si="2"/>
        <v>1.7164584848816666E-4</v>
      </c>
      <c r="I11" s="43"/>
      <c r="J11" s="45">
        <f t="shared" si="3"/>
        <v>-5.6555897549032889E-4</v>
      </c>
      <c r="K11" s="43"/>
      <c r="L11" s="43"/>
      <c r="M11" s="43"/>
      <c r="N11" s="43"/>
      <c r="O11" s="43"/>
      <c r="P11" s="43"/>
      <c r="Q11" s="43"/>
      <c r="R11" s="43"/>
      <c r="S11" s="43"/>
      <c r="T11" s="43"/>
      <c r="U11" s="43"/>
      <c r="V11" s="43"/>
      <c r="W11" s="43"/>
      <c r="X11" s="43"/>
      <c r="Y11" s="43"/>
      <c r="Z11" s="43"/>
    </row>
    <row r="12" spans="1:26">
      <c r="A12" s="44">
        <v>45456</v>
      </c>
      <c r="B12" s="42">
        <v>5433.74</v>
      </c>
      <c r="C12" s="46">
        <f t="shared" si="0"/>
        <v>2.341828672305396E-3</v>
      </c>
      <c r="D12" s="43"/>
      <c r="E12" s="44" t="s">
        <v>33</v>
      </c>
      <c r="F12" s="42">
        <v>4.46</v>
      </c>
      <c r="G12" s="45">
        <f t="shared" si="1"/>
        <v>4.4600000000000001E-2</v>
      </c>
      <c r="H12" s="45">
        <f t="shared" si="2"/>
        <v>1.7316593204519393E-4</v>
      </c>
      <c r="I12" s="43"/>
      <c r="J12" s="45">
        <f t="shared" si="3"/>
        <v>2.1686627402602021E-3</v>
      </c>
      <c r="K12" s="43"/>
      <c r="L12" s="43"/>
      <c r="M12" s="43"/>
      <c r="N12" s="43"/>
      <c r="O12" s="43"/>
      <c r="P12" s="43"/>
      <c r="Q12" s="43"/>
      <c r="R12" s="43"/>
      <c r="S12" s="43"/>
      <c r="T12" s="43"/>
      <c r="U12" s="43"/>
      <c r="V12" s="43"/>
      <c r="W12" s="43"/>
      <c r="X12" s="43"/>
      <c r="Y12" s="43"/>
      <c r="Z12" s="43"/>
    </row>
    <row r="13" spans="1:26">
      <c r="A13" s="44">
        <v>45455</v>
      </c>
      <c r="B13" s="42">
        <v>5421.03</v>
      </c>
      <c r="C13" s="46">
        <f t="shared" si="0"/>
        <v>8.4677271718827819E-3</v>
      </c>
      <c r="D13" s="43"/>
      <c r="E13" s="44">
        <v>45632</v>
      </c>
      <c r="F13" s="42">
        <v>4.53</v>
      </c>
      <c r="G13" s="45">
        <f t="shared" si="1"/>
        <v>4.53E-2</v>
      </c>
      <c r="H13" s="45">
        <f t="shared" si="2"/>
        <v>1.7582468374710558E-4</v>
      </c>
      <c r="I13" s="43"/>
      <c r="J13" s="45">
        <f t="shared" si="3"/>
        <v>8.2919024881356763E-3</v>
      </c>
      <c r="K13" s="43"/>
      <c r="L13" s="43"/>
      <c r="M13" s="43"/>
      <c r="N13" s="43"/>
      <c r="O13" s="43"/>
      <c r="P13" s="43"/>
      <c r="Q13" s="43"/>
      <c r="R13" s="43"/>
      <c r="S13" s="43"/>
      <c r="T13" s="43"/>
      <c r="U13" s="43"/>
      <c r="V13" s="43"/>
      <c r="W13" s="43"/>
      <c r="X13" s="43"/>
      <c r="Y13" s="43"/>
      <c r="Z13" s="43"/>
    </row>
    <row r="14" spans="1:26">
      <c r="A14" s="44">
        <v>45454</v>
      </c>
      <c r="B14" s="42">
        <v>5375.32</v>
      </c>
      <c r="C14" s="46">
        <f t="shared" si="0"/>
        <v>2.7067548434573357E-3</v>
      </c>
      <c r="D14" s="43"/>
      <c r="E14" s="44">
        <v>45602</v>
      </c>
      <c r="F14" s="42">
        <v>4.59</v>
      </c>
      <c r="G14" s="45">
        <f t="shared" si="1"/>
        <v>4.5899999999999996E-2</v>
      </c>
      <c r="H14" s="45">
        <f t="shared" si="2"/>
        <v>1.7810220267189258E-4</v>
      </c>
      <c r="I14" s="43"/>
      <c r="J14" s="45">
        <f t="shared" si="3"/>
        <v>2.5286526407854431E-3</v>
      </c>
      <c r="K14" s="43"/>
      <c r="L14" s="43"/>
      <c r="M14" s="43"/>
      <c r="N14" s="43"/>
      <c r="O14" s="43"/>
      <c r="P14" s="43"/>
      <c r="Q14" s="43"/>
      <c r="R14" s="43"/>
      <c r="S14" s="43"/>
      <c r="T14" s="43"/>
      <c r="U14" s="43"/>
      <c r="V14" s="43"/>
      <c r="W14" s="43"/>
      <c r="X14" s="43"/>
      <c r="Y14" s="43"/>
      <c r="Z14" s="43"/>
    </row>
    <row r="15" spans="1:26">
      <c r="A15" s="44">
        <v>45453</v>
      </c>
      <c r="B15" s="42">
        <v>5360.79</v>
      </c>
      <c r="C15" s="46">
        <f t="shared" si="0"/>
        <v>2.5775665246065955E-3</v>
      </c>
      <c r="D15" s="43"/>
      <c r="E15" s="44">
        <v>45571</v>
      </c>
      <c r="F15" s="42">
        <v>4.66</v>
      </c>
      <c r="G15" s="45">
        <f t="shared" si="1"/>
        <v>4.6600000000000003E-2</v>
      </c>
      <c r="H15" s="45">
        <f t="shared" si="2"/>
        <v>1.8075766388858661E-4</v>
      </c>
      <c r="I15" s="43"/>
      <c r="J15" s="45">
        <f t="shared" si="3"/>
        <v>2.3968088607180089E-3</v>
      </c>
      <c r="K15" s="43"/>
      <c r="L15" s="43"/>
      <c r="M15" s="43"/>
      <c r="N15" s="43"/>
      <c r="O15" s="43"/>
      <c r="P15" s="43"/>
      <c r="Q15" s="43"/>
      <c r="R15" s="43"/>
      <c r="S15" s="43"/>
      <c r="T15" s="43"/>
      <c r="U15" s="43"/>
      <c r="V15" s="43"/>
      <c r="W15" s="43"/>
      <c r="X15" s="43"/>
      <c r="Y15" s="43"/>
      <c r="Z15" s="43"/>
    </row>
    <row r="16" spans="1:26">
      <c r="A16" s="44">
        <v>45450</v>
      </c>
      <c r="B16" s="42">
        <v>5346.99</v>
      </c>
      <c r="C16" s="46">
        <f t="shared" si="0"/>
        <v>-1.1158931807150971E-3</v>
      </c>
      <c r="D16" s="43"/>
      <c r="E16" s="44">
        <v>45479</v>
      </c>
      <c r="F16" s="42">
        <v>4.6100000000000003</v>
      </c>
      <c r="G16" s="45">
        <f t="shared" si="1"/>
        <v>4.6100000000000002E-2</v>
      </c>
      <c r="H16" s="45">
        <f t="shared" si="2"/>
        <v>1.7886108646547605E-4</v>
      </c>
      <c r="I16" s="43"/>
      <c r="J16" s="45">
        <f t="shared" si="3"/>
        <v>-1.2947542671805732E-3</v>
      </c>
      <c r="K16" s="43"/>
      <c r="L16" s="43"/>
      <c r="M16" s="43"/>
      <c r="N16" s="43"/>
      <c r="O16" s="43"/>
      <c r="P16" s="43"/>
      <c r="Q16" s="43"/>
      <c r="R16" s="43"/>
      <c r="S16" s="43"/>
      <c r="T16" s="43"/>
      <c r="U16" s="43"/>
      <c r="V16" s="43"/>
      <c r="W16" s="43"/>
      <c r="X16" s="43"/>
      <c r="Y16" s="43"/>
      <c r="Z16" s="43"/>
    </row>
    <row r="17" spans="1:26">
      <c r="A17" s="44">
        <v>45449</v>
      </c>
      <c r="B17" s="42">
        <v>5352.96</v>
      </c>
      <c r="C17" s="46">
        <f t="shared" si="0"/>
        <v>-1.9986943175659869E-4</v>
      </c>
      <c r="D17" s="43"/>
      <c r="E17" s="44">
        <v>45449</v>
      </c>
      <c r="F17" s="42">
        <v>4.4800000000000004</v>
      </c>
      <c r="G17" s="45">
        <f t="shared" si="1"/>
        <v>4.4800000000000006E-2</v>
      </c>
      <c r="H17" s="45">
        <f t="shared" si="2"/>
        <v>1.7392575642616315E-4</v>
      </c>
      <c r="I17" s="43"/>
      <c r="J17" s="45">
        <f t="shared" si="3"/>
        <v>-3.7379518818276181E-4</v>
      </c>
      <c r="K17" s="43"/>
      <c r="L17" s="43"/>
      <c r="M17" s="43"/>
      <c r="N17" s="43"/>
      <c r="O17" s="43"/>
      <c r="P17" s="43"/>
      <c r="Q17" s="43"/>
      <c r="R17" s="43"/>
      <c r="S17" s="43"/>
      <c r="T17" s="43"/>
      <c r="U17" s="43"/>
      <c r="V17" s="43"/>
      <c r="W17" s="43"/>
      <c r="X17" s="43"/>
      <c r="Y17" s="43"/>
      <c r="Z17" s="43"/>
    </row>
    <row r="18" spans="1:26">
      <c r="A18" s="44">
        <v>45448</v>
      </c>
      <c r="B18" s="42">
        <v>5354.03</v>
      </c>
      <c r="C18" s="46">
        <f t="shared" si="0"/>
        <v>1.1778026448059028E-2</v>
      </c>
      <c r="D18" s="43"/>
      <c r="E18" s="44">
        <v>45418</v>
      </c>
      <c r="F18" s="42">
        <v>4.5</v>
      </c>
      <c r="G18" s="45">
        <f t="shared" si="1"/>
        <v>4.4999999999999998E-2</v>
      </c>
      <c r="H18" s="45">
        <f t="shared" si="2"/>
        <v>1.7468543594945096E-4</v>
      </c>
      <c r="I18" s="43"/>
      <c r="J18" s="45">
        <f t="shared" si="3"/>
        <v>1.1603341012109577E-2</v>
      </c>
      <c r="K18" s="43"/>
      <c r="L18" s="43"/>
      <c r="M18" s="43"/>
      <c r="N18" s="43"/>
      <c r="O18" s="43"/>
      <c r="P18" s="43"/>
      <c r="Q18" s="43"/>
      <c r="R18" s="43"/>
      <c r="S18" s="43"/>
      <c r="T18" s="43"/>
      <c r="U18" s="43"/>
      <c r="V18" s="43"/>
      <c r="W18" s="43"/>
      <c r="X18" s="43"/>
      <c r="Y18" s="43"/>
      <c r="Z18" s="43"/>
    </row>
    <row r="19" spans="1:26">
      <c r="A19" s="44">
        <v>45447</v>
      </c>
      <c r="B19" s="42">
        <v>5291.34</v>
      </c>
      <c r="C19" s="46">
        <f t="shared" si="0"/>
        <v>1.5016920495655548E-3</v>
      </c>
      <c r="D19" s="43"/>
      <c r="E19" s="44">
        <v>45388</v>
      </c>
      <c r="F19" s="42">
        <v>4.54</v>
      </c>
      <c r="G19" s="45">
        <f t="shared" si="1"/>
        <v>4.5400000000000003E-2</v>
      </c>
      <c r="H19" s="45">
        <f t="shared" si="2"/>
        <v>1.7620436064391676E-4</v>
      </c>
      <c r="I19" s="43"/>
      <c r="J19" s="45">
        <f t="shared" si="3"/>
        <v>1.325487688921638E-3</v>
      </c>
      <c r="K19" s="43"/>
      <c r="L19" s="43"/>
      <c r="M19" s="43"/>
      <c r="N19" s="43"/>
      <c r="O19" s="43"/>
      <c r="P19" s="43"/>
      <c r="Q19" s="43"/>
      <c r="R19" s="43"/>
      <c r="S19" s="43"/>
      <c r="T19" s="43"/>
      <c r="U19" s="43"/>
      <c r="V19" s="43"/>
      <c r="W19" s="43"/>
      <c r="X19" s="43"/>
      <c r="Y19" s="43"/>
      <c r="Z19" s="43"/>
    </row>
    <row r="20" spans="1:26">
      <c r="A20" s="44">
        <v>45446</v>
      </c>
      <c r="B20" s="42">
        <v>5283.4</v>
      </c>
      <c r="C20" s="46">
        <f t="shared" si="0"/>
        <v>1.1154342969859781E-3</v>
      </c>
      <c r="D20" s="43"/>
      <c r="E20" s="44">
        <v>45357</v>
      </c>
      <c r="F20" s="42">
        <v>4.6100000000000003</v>
      </c>
      <c r="G20" s="45">
        <f t="shared" si="1"/>
        <v>4.6100000000000002E-2</v>
      </c>
      <c r="H20" s="45">
        <f t="shared" si="2"/>
        <v>1.7886108646547605E-4</v>
      </c>
      <c r="I20" s="43"/>
      <c r="J20" s="45">
        <f t="shared" si="3"/>
        <v>9.3657321052050208E-4</v>
      </c>
      <c r="K20" s="43"/>
      <c r="L20" s="43"/>
      <c r="M20" s="43"/>
      <c r="N20" s="43"/>
      <c r="O20" s="43"/>
      <c r="P20" s="43"/>
      <c r="Q20" s="43"/>
      <c r="R20" s="43"/>
      <c r="S20" s="43"/>
      <c r="T20" s="43"/>
      <c r="U20" s="43"/>
      <c r="V20" s="43"/>
      <c r="W20" s="43"/>
      <c r="X20" s="43"/>
      <c r="Y20" s="43"/>
      <c r="Z20" s="43"/>
    </row>
    <row r="21" spans="1:26">
      <c r="A21" s="44">
        <v>45443</v>
      </c>
      <c r="B21" s="42">
        <v>5277.51</v>
      </c>
      <c r="C21" s="46">
        <f t="shared" si="0"/>
        <v>7.9958649115222311E-3</v>
      </c>
      <c r="D21" s="43"/>
      <c r="E21" s="44" t="s">
        <v>52</v>
      </c>
      <c r="F21" s="42">
        <v>4.71</v>
      </c>
      <c r="G21" s="45">
        <f t="shared" si="1"/>
        <v>4.7100000000000003E-2</v>
      </c>
      <c r="H21" s="45">
        <f t="shared" si="2"/>
        <v>1.8265333905564951E-4</v>
      </c>
      <c r="I21" s="43"/>
      <c r="J21" s="45">
        <f t="shared" si="3"/>
        <v>7.8132115724665815E-3</v>
      </c>
      <c r="K21" s="43"/>
      <c r="L21" s="43"/>
      <c r="M21" s="43"/>
      <c r="N21" s="43"/>
      <c r="O21" s="43"/>
      <c r="P21" s="43"/>
      <c r="Q21" s="43"/>
      <c r="R21" s="43"/>
      <c r="S21" s="43"/>
      <c r="T21" s="43"/>
      <c r="U21" s="43"/>
      <c r="V21" s="43"/>
      <c r="W21" s="43"/>
      <c r="X21" s="43"/>
      <c r="Y21" s="43"/>
      <c r="Z21" s="43"/>
    </row>
    <row r="22" spans="1:26">
      <c r="A22" s="44">
        <v>45442</v>
      </c>
      <c r="B22" s="42">
        <v>5235.4799999999996</v>
      </c>
      <c r="C22" s="46">
        <f t="shared" si="0"/>
        <v>-5.9929167225422977E-3</v>
      </c>
      <c r="D22" s="43"/>
      <c r="E22" s="44" t="s">
        <v>55</v>
      </c>
      <c r="F22" s="42">
        <v>4.75</v>
      </c>
      <c r="G22" s="45">
        <f t="shared" si="1"/>
        <v>4.7500000000000001E-2</v>
      </c>
      <c r="H22" s="45">
        <f t="shared" si="2"/>
        <v>1.8416923014275E-4</v>
      </c>
      <c r="I22" s="43"/>
      <c r="J22" s="45">
        <f t="shared" si="3"/>
        <v>-6.1770859526850477E-3</v>
      </c>
      <c r="K22" s="43"/>
      <c r="L22" s="43"/>
      <c r="M22" s="43"/>
      <c r="N22" s="43"/>
      <c r="O22" s="43"/>
      <c r="P22" s="43"/>
      <c r="Q22" s="43"/>
      <c r="R22" s="43"/>
      <c r="S22" s="43"/>
      <c r="T22" s="43"/>
      <c r="U22" s="43"/>
      <c r="V22" s="43"/>
      <c r="W22" s="43"/>
      <c r="X22" s="43"/>
      <c r="Y22" s="43"/>
      <c r="Z22" s="43"/>
    </row>
    <row r="23" spans="1:26">
      <c r="A23" s="44">
        <v>45441</v>
      </c>
      <c r="B23" s="42">
        <v>5266.95</v>
      </c>
      <c r="C23" s="46">
        <f t="shared" si="0"/>
        <v>-7.3943469365055463E-3</v>
      </c>
      <c r="D23" s="43"/>
      <c r="E23" s="44" t="s">
        <v>58</v>
      </c>
      <c r="F23" s="42">
        <v>4.8</v>
      </c>
      <c r="G23" s="45">
        <f t="shared" si="1"/>
        <v>4.8000000000000001E-2</v>
      </c>
      <c r="H23" s="45">
        <f t="shared" si="2"/>
        <v>1.8606328341497225E-4</v>
      </c>
      <c r="I23" s="43"/>
      <c r="J23" s="45">
        <f t="shared" si="3"/>
        <v>-7.5804102199205185E-3</v>
      </c>
      <c r="K23" s="43"/>
      <c r="L23" s="43"/>
      <c r="M23" s="43"/>
      <c r="N23" s="43"/>
      <c r="O23" s="43"/>
      <c r="P23" s="43"/>
      <c r="Q23" s="43"/>
      <c r="R23" s="43"/>
      <c r="S23" s="43"/>
      <c r="T23" s="43"/>
      <c r="U23" s="43"/>
      <c r="V23" s="43"/>
      <c r="W23" s="43"/>
      <c r="X23" s="43"/>
      <c r="Y23" s="43"/>
      <c r="Z23" s="43"/>
    </row>
    <row r="24" spans="1:26">
      <c r="A24" s="44">
        <v>45440</v>
      </c>
      <c r="B24" s="42">
        <v>5306.04</v>
      </c>
      <c r="C24" s="46">
        <f t="shared" si="0"/>
        <v>2.4880404548013993E-4</v>
      </c>
      <c r="D24" s="43"/>
      <c r="E24" s="44" t="s">
        <v>61</v>
      </c>
      <c r="F24" s="42">
        <v>4.7300000000000004</v>
      </c>
      <c r="G24" s="45">
        <f t="shared" si="1"/>
        <v>4.7300000000000002E-2</v>
      </c>
      <c r="H24" s="45">
        <f t="shared" si="2"/>
        <v>1.8341135668342723E-4</v>
      </c>
      <c r="I24" s="43"/>
      <c r="J24" s="45">
        <f t="shared" si="3"/>
        <v>6.5392688796712701E-5</v>
      </c>
      <c r="K24" s="43"/>
      <c r="L24" s="43"/>
      <c r="M24" s="43"/>
      <c r="N24" s="43"/>
      <c r="O24" s="43"/>
      <c r="P24" s="43"/>
      <c r="Q24" s="43"/>
      <c r="R24" s="43"/>
      <c r="S24" s="43"/>
      <c r="T24" s="43"/>
      <c r="U24" s="43"/>
      <c r="V24" s="43"/>
      <c r="W24" s="43"/>
      <c r="X24" s="43"/>
      <c r="Y24" s="43"/>
      <c r="Z24" s="43"/>
    </row>
    <row r="25" spans="1:26">
      <c r="A25" s="44">
        <v>45436</v>
      </c>
      <c r="B25" s="42">
        <v>5304.72</v>
      </c>
      <c r="C25" s="46">
        <f t="shared" si="0"/>
        <v>6.9765789150719763E-3</v>
      </c>
      <c r="D25" s="43"/>
      <c r="E25" s="44" t="s">
        <v>64</v>
      </c>
      <c r="F25" s="42">
        <v>4.6399999999999997</v>
      </c>
      <c r="G25" s="45">
        <f t="shared" si="1"/>
        <v>4.6399999999999997E-2</v>
      </c>
      <c r="H25" s="45">
        <f t="shared" si="2"/>
        <v>1.7999914123811855E-4</v>
      </c>
      <c r="I25" s="43"/>
      <c r="J25" s="45">
        <f t="shared" si="3"/>
        <v>6.7965797738338577E-3</v>
      </c>
      <c r="K25" s="43"/>
      <c r="L25" s="43"/>
      <c r="M25" s="43"/>
      <c r="N25" s="43"/>
      <c r="O25" s="43"/>
      <c r="P25" s="43"/>
      <c r="Q25" s="43"/>
      <c r="R25" s="43"/>
      <c r="S25" s="43"/>
      <c r="T25" s="43"/>
      <c r="U25" s="43"/>
      <c r="V25" s="43"/>
      <c r="W25" s="43"/>
      <c r="X25" s="43"/>
      <c r="Y25" s="43"/>
      <c r="Z25" s="43"/>
    </row>
    <row r="26" spans="1:26">
      <c r="A26" s="44">
        <v>45435</v>
      </c>
      <c r="B26" s="42">
        <v>5267.84</v>
      </c>
      <c r="C26" s="46">
        <f t="shared" si="0"/>
        <v>-7.4081767856449404E-3</v>
      </c>
      <c r="D26" s="43"/>
      <c r="E26" s="44" t="s">
        <v>67</v>
      </c>
      <c r="F26" s="42">
        <v>4.6500000000000004</v>
      </c>
      <c r="G26" s="45">
        <f t="shared" si="1"/>
        <v>4.6500000000000007E-2</v>
      </c>
      <c r="H26" s="45">
        <f t="shared" si="2"/>
        <v>1.803784206118042E-4</v>
      </c>
      <c r="I26" s="43"/>
      <c r="J26" s="45">
        <f t="shared" si="3"/>
        <v>-7.5885552062567446E-3</v>
      </c>
      <c r="K26" s="43"/>
      <c r="L26" s="43"/>
      <c r="M26" s="43"/>
      <c r="N26" s="43"/>
      <c r="O26" s="43"/>
      <c r="P26" s="43"/>
      <c r="Q26" s="43"/>
      <c r="R26" s="43"/>
      <c r="S26" s="43"/>
      <c r="T26" s="43"/>
      <c r="U26" s="43"/>
      <c r="V26" s="43"/>
      <c r="W26" s="43"/>
      <c r="X26" s="43"/>
      <c r="Y26" s="43"/>
      <c r="Z26" s="43"/>
    </row>
    <row r="27" spans="1:26">
      <c r="A27" s="44">
        <v>45434</v>
      </c>
      <c r="B27" s="42">
        <v>5307.01</v>
      </c>
      <c r="C27" s="46">
        <f t="shared" si="0"/>
        <v>-2.7097176835470336E-3</v>
      </c>
      <c r="D27" s="43"/>
      <c r="E27" s="44" t="s">
        <v>70</v>
      </c>
      <c r="F27" s="42">
        <v>4.6100000000000003</v>
      </c>
      <c r="G27" s="45">
        <f t="shared" si="1"/>
        <v>4.6100000000000002E-2</v>
      </c>
      <c r="H27" s="45">
        <f t="shared" si="2"/>
        <v>1.7886108646547605E-4</v>
      </c>
      <c r="I27" s="43"/>
      <c r="J27" s="45">
        <f t="shared" si="3"/>
        <v>-2.8885787700125096E-3</v>
      </c>
      <c r="K27" s="43"/>
      <c r="L27" s="43"/>
      <c r="M27" s="43"/>
      <c r="N27" s="43"/>
      <c r="O27" s="43"/>
      <c r="P27" s="43"/>
      <c r="Q27" s="43"/>
      <c r="R27" s="43"/>
      <c r="S27" s="43"/>
      <c r="T27" s="43"/>
      <c r="U27" s="43"/>
      <c r="V27" s="43"/>
      <c r="W27" s="43"/>
      <c r="X27" s="43"/>
      <c r="Y27" s="43"/>
      <c r="Z27" s="43"/>
    </row>
    <row r="28" spans="1:26">
      <c r="A28" s="44">
        <v>45433</v>
      </c>
      <c r="B28" s="42">
        <v>5321.41</v>
      </c>
      <c r="C28" s="46">
        <f t="shared" si="0"/>
        <v>2.498698327390512E-3</v>
      </c>
      <c r="D28" s="43"/>
      <c r="E28" s="44" t="s">
        <v>73</v>
      </c>
      <c r="F28" s="42">
        <v>4.62</v>
      </c>
      <c r="G28" s="45">
        <f t="shared" si="1"/>
        <v>4.6199999999999998E-2</v>
      </c>
      <c r="H28" s="45">
        <f t="shared" si="2"/>
        <v>1.7924047417183786E-4</v>
      </c>
      <c r="I28" s="43"/>
      <c r="J28" s="45">
        <f t="shared" si="3"/>
        <v>2.3194578532186741E-3</v>
      </c>
      <c r="K28" s="43"/>
      <c r="L28" s="43"/>
      <c r="M28" s="43"/>
      <c r="N28" s="43"/>
      <c r="O28" s="43"/>
      <c r="P28" s="43"/>
      <c r="Q28" s="43"/>
      <c r="R28" s="43"/>
      <c r="S28" s="43"/>
      <c r="T28" s="43"/>
      <c r="U28" s="43"/>
      <c r="V28" s="43"/>
      <c r="W28" s="43"/>
      <c r="X28" s="43"/>
      <c r="Y28" s="43"/>
      <c r="Z28" s="43"/>
    </row>
    <row r="29" spans="1:26">
      <c r="A29" s="44">
        <v>45432</v>
      </c>
      <c r="B29" s="42">
        <v>5308.13</v>
      </c>
      <c r="C29" s="46">
        <f t="shared" si="0"/>
        <v>9.159960683443537E-4</v>
      </c>
      <c r="D29" s="43"/>
      <c r="E29" s="44" t="s">
        <v>76</v>
      </c>
      <c r="F29" s="42">
        <v>4.6399999999999997</v>
      </c>
      <c r="G29" s="45">
        <f t="shared" si="1"/>
        <v>4.6399999999999997E-2</v>
      </c>
      <c r="H29" s="45">
        <f t="shared" si="2"/>
        <v>1.7999914123811855E-4</v>
      </c>
      <c r="I29" s="43"/>
      <c r="J29" s="45">
        <f t="shared" si="3"/>
        <v>7.3599692710623514E-4</v>
      </c>
      <c r="K29" s="43"/>
      <c r="L29" s="43"/>
      <c r="M29" s="43"/>
      <c r="N29" s="43"/>
      <c r="O29" s="43"/>
      <c r="P29" s="43"/>
      <c r="Q29" s="43"/>
      <c r="R29" s="43"/>
      <c r="S29" s="43"/>
      <c r="T29" s="43"/>
      <c r="U29" s="43"/>
      <c r="V29" s="43"/>
      <c r="W29" s="43"/>
      <c r="X29" s="43"/>
      <c r="Y29" s="43"/>
      <c r="Z29" s="43"/>
    </row>
    <row r="30" spans="1:26">
      <c r="A30" s="44">
        <v>45429</v>
      </c>
      <c r="B30" s="42">
        <v>5303.27</v>
      </c>
      <c r="C30" s="46">
        <f t="shared" si="0"/>
        <v>1.1641104408194052E-3</v>
      </c>
      <c r="D30" s="43"/>
      <c r="E30" s="44" t="s">
        <v>79</v>
      </c>
      <c r="F30" s="42">
        <v>4.62</v>
      </c>
      <c r="G30" s="45">
        <f t="shared" si="1"/>
        <v>4.6199999999999998E-2</v>
      </c>
      <c r="H30" s="45">
        <f t="shared" si="2"/>
        <v>1.7924047417183786E-4</v>
      </c>
      <c r="I30" s="43"/>
      <c r="J30" s="45">
        <f t="shared" si="3"/>
        <v>9.8486996664756731E-4</v>
      </c>
      <c r="K30" s="43"/>
      <c r="L30" s="43"/>
      <c r="M30" s="43"/>
      <c r="N30" s="43"/>
      <c r="O30" s="43"/>
      <c r="P30" s="43"/>
      <c r="Q30" s="43"/>
      <c r="R30" s="43"/>
      <c r="S30" s="43"/>
      <c r="T30" s="43"/>
      <c r="U30" s="43"/>
      <c r="V30" s="43"/>
      <c r="W30" s="43"/>
      <c r="X30" s="43"/>
      <c r="Y30" s="43"/>
      <c r="Z30" s="43"/>
    </row>
    <row r="31" spans="1:26">
      <c r="A31" s="44">
        <v>45428</v>
      </c>
      <c r="B31" s="42">
        <v>5297.1</v>
      </c>
      <c r="C31" s="46">
        <f t="shared" si="0"/>
        <v>-2.08387430730016E-3</v>
      </c>
      <c r="D31" s="43"/>
      <c r="E31" s="44" t="s">
        <v>82</v>
      </c>
      <c r="F31" s="42">
        <v>4.58</v>
      </c>
      <c r="G31" s="45">
        <f t="shared" si="1"/>
        <v>4.58E-2</v>
      </c>
      <c r="H31" s="45">
        <f t="shared" si="2"/>
        <v>1.7772270657090417E-4</v>
      </c>
      <c r="I31" s="43"/>
      <c r="J31" s="45">
        <f t="shared" si="3"/>
        <v>-2.2615970138710642E-3</v>
      </c>
      <c r="K31" s="43"/>
      <c r="L31" s="43"/>
      <c r="M31" s="43"/>
      <c r="N31" s="43"/>
      <c r="O31" s="43"/>
      <c r="P31" s="43"/>
      <c r="Q31" s="43"/>
      <c r="R31" s="43"/>
      <c r="S31" s="43"/>
      <c r="T31" s="43"/>
      <c r="U31" s="43"/>
      <c r="V31" s="43"/>
      <c r="W31" s="43"/>
      <c r="X31" s="43"/>
      <c r="Y31" s="43"/>
      <c r="Z31" s="43"/>
    </row>
    <row r="32" spans="1:26">
      <c r="A32" s="44">
        <v>45427</v>
      </c>
      <c r="B32" s="42">
        <v>5308.15</v>
      </c>
      <c r="C32" s="46">
        <f t="shared" si="0"/>
        <v>1.1647879688045933E-2</v>
      </c>
      <c r="D32" s="43"/>
      <c r="E32" s="44" t="s">
        <v>85</v>
      </c>
      <c r="F32" s="42">
        <v>4.57</v>
      </c>
      <c r="G32" s="45">
        <f t="shared" si="1"/>
        <v>4.5700000000000005E-2</v>
      </c>
      <c r="H32" s="45">
        <f t="shared" si="2"/>
        <v>1.7734317432438473E-4</v>
      </c>
      <c r="I32" s="43"/>
      <c r="J32" s="45">
        <f t="shared" si="3"/>
        <v>1.1470536513721548E-2</v>
      </c>
      <c r="K32" s="43"/>
      <c r="L32" s="43"/>
      <c r="M32" s="43"/>
      <c r="N32" s="43"/>
      <c r="O32" s="43"/>
      <c r="P32" s="43"/>
      <c r="Q32" s="43"/>
      <c r="R32" s="43"/>
      <c r="S32" s="43"/>
      <c r="T32" s="43"/>
      <c r="U32" s="43"/>
      <c r="V32" s="43"/>
      <c r="W32" s="43"/>
      <c r="X32" s="43"/>
      <c r="Y32" s="43"/>
      <c r="Z32" s="43"/>
    </row>
    <row r="33" spans="1:26">
      <c r="A33" s="44">
        <v>45426</v>
      </c>
      <c r="B33" s="42">
        <v>5246.68</v>
      </c>
      <c r="C33" s="46">
        <f t="shared" si="0"/>
        <v>4.8261000617198218E-3</v>
      </c>
      <c r="D33" s="43"/>
      <c r="E33" s="44" t="s">
        <v>88</v>
      </c>
      <c r="F33" s="42">
        <v>4.66</v>
      </c>
      <c r="G33" s="45">
        <f t="shared" si="1"/>
        <v>4.6600000000000003E-2</v>
      </c>
      <c r="H33" s="45">
        <f t="shared" si="2"/>
        <v>1.8075766388858661E-4</v>
      </c>
      <c r="I33" s="43"/>
      <c r="J33" s="45">
        <f t="shared" si="3"/>
        <v>4.6453423978312352E-3</v>
      </c>
      <c r="K33" s="43"/>
      <c r="L33" s="43"/>
      <c r="M33" s="43"/>
      <c r="N33" s="43"/>
      <c r="O33" s="43"/>
      <c r="P33" s="43"/>
      <c r="Q33" s="43"/>
      <c r="R33" s="43"/>
      <c r="S33" s="43"/>
      <c r="T33" s="43"/>
      <c r="U33" s="43"/>
      <c r="V33" s="43"/>
      <c r="W33" s="43"/>
      <c r="X33" s="43"/>
      <c r="Y33" s="43"/>
      <c r="Z33" s="43"/>
    </row>
    <row r="34" spans="1:26">
      <c r="A34" s="44">
        <v>45425</v>
      </c>
      <c r="B34" s="42">
        <v>5221.42</v>
      </c>
      <c r="C34" s="46">
        <f t="shared" si="0"/>
        <v>-2.4128455417182781E-4</v>
      </c>
      <c r="D34" s="43"/>
      <c r="E34" s="44" t="s">
        <v>91</v>
      </c>
      <c r="F34" s="42">
        <v>4.6900000000000004</v>
      </c>
      <c r="G34" s="45">
        <f t="shared" si="1"/>
        <v>4.6900000000000004E-2</v>
      </c>
      <c r="H34" s="45">
        <f t="shared" si="2"/>
        <v>1.8189517720434978E-4</v>
      </c>
      <c r="I34" s="43"/>
      <c r="J34" s="45">
        <f t="shared" si="3"/>
        <v>-4.2317973137617759E-4</v>
      </c>
      <c r="K34" s="43"/>
      <c r="L34" s="43"/>
      <c r="M34" s="43"/>
      <c r="N34" s="43"/>
      <c r="O34" s="43"/>
      <c r="P34" s="43"/>
      <c r="Q34" s="43"/>
      <c r="R34" s="43"/>
      <c r="S34" s="43"/>
      <c r="T34" s="43"/>
      <c r="U34" s="43"/>
      <c r="V34" s="43"/>
      <c r="W34" s="43"/>
      <c r="X34" s="43"/>
      <c r="Y34" s="43"/>
      <c r="Z34" s="43"/>
    </row>
    <row r="35" spans="1:26">
      <c r="A35" s="44">
        <v>45422</v>
      </c>
      <c r="B35" s="42">
        <v>5222.68</v>
      </c>
      <c r="C35" s="46">
        <f t="shared" si="0"/>
        <v>1.6480214063461682E-3</v>
      </c>
      <c r="D35" s="43"/>
      <c r="E35" s="44">
        <v>45570</v>
      </c>
      <c r="F35" s="42">
        <v>4.71</v>
      </c>
      <c r="G35" s="45">
        <f t="shared" si="1"/>
        <v>4.7100000000000003E-2</v>
      </c>
      <c r="H35" s="45">
        <f t="shared" si="2"/>
        <v>1.8265333905564951E-4</v>
      </c>
      <c r="I35" s="43"/>
      <c r="J35" s="45">
        <f t="shared" si="3"/>
        <v>1.4653680672905187E-3</v>
      </c>
      <c r="K35" s="43"/>
      <c r="L35" s="43"/>
      <c r="M35" s="43"/>
      <c r="N35" s="43"/>
      <c r="O35" s="43"/>
      <c r="P35" s="43"/>
      <c r="Q35" s="43"/>
      <c r="R35" s="43"/>
      <c r="S35" s="43"/>
      <c r="T35" s="43"/>
      <c r="U35" s="43"/>
      <c r="V35" s="43"/>
      <c r="W35" s="43"/>
      <c r="X35" s="43"/>
      <c r="Y35" s="43"/>
      <c r="Z35" s="43"/>
    </row>
    <row r="36" spans="1:26">
      <c r="A36" s="44">
        <v>45421</v>
      </c>
      <c r="B36" s="42">
        <v>5214.08</v>
      </c>
      <c r="C36" s="46">
        <f t="shared" si="0"/>
        <v>5.0780025958913483E-3</v>
      </c>
      <c r="D36" s="43"/>
      <c r="E36" s="44">
        <v>45540</v>
      </c>
      <c r="F36" s="42">
        <v>4.67</v>
      </c>
      <c r="G36" s="45">
        <f t="shared" si="1"/>
        <v>4.6699999999999998E-2</v>
      </c>
      <c r="H36" s="45">
        <f t="shared" si="2"/>
        <v>1.8113687107490506E-4</v>
      </c>
      <c r="I36" s="43"/>
      <c r="J36" s="45">
        <f t="shared" si="3"/>
        <v>4.8968657248164432E-3</v>
      </c>
      <c r="K36" s="43"/>
      <c r="L36" s="43"/>
      <c r="M36" s="43"/>
      <c r="N36" s="43"/>
      <c r="O36" s="43"/>
      <c r="P36" s="43"/>
      <c r="Q36" s="43"/>
      <c r="R36" s="43"/>
      <c r="S36" s="43"/>
      <c r="T36" s="43"/>
      <c r="U36" s="43"/>
      <c r="V36" s="43"/>
      <c r="W36" s="43"/>
      <c r="X36" s="43"/>
      <c r="Y36" s="43"/>
      <c r="Z36" s="43"/>
    </row>
    <row r="37" spans="1:26">
      <c r="A37" s="44">
        <v>45420</v>
      </c>
      <c r="B37" s="42">
        <v>5187.67</v>
      </c>
      <c r="C37" s="46">
        <f t="shared" si="0"/>
        <v>-5.7829262956225704E-6</v>
      </c>
      <c r="D37" s="43"/>
      <c r="E37" s="44">
        <v>45509</v>
      </c>
      <c r="F37" s="42">
        <v>4.7</v>
      </c>
      <c r="G37" s="45">
        <f t="shared" si="1"/>
        <v>4.7E-2</v>
      </c>
      <c r="H37" s="45">
        <f t="shared" si="2"/>
        <v>1.8227427616124281E-4</v>
      </c>
      <c r="I37" s="43"/>
      <c r="J37" s="45">
        <f t="shared" si="3"/>
        <v>-1.8805720245686539E-4</v>
      </c>
      <c r="K37" s="43"/>
      <c r="L37" s="43"/>
      <c r="M37" s="43"/>
      <c r="N37" s="43"/>
      <c r="O37" s="43"/>
      <c r="P37" s="43"/>
      <c r="Q37" s="43"/>
      <c r="R37" s="43"/>
      <c r="S37" s="43"/>
      <c r="T37" s="43"/>
      <c r="U37" s="43"/>
      <c r="V37" s="43"/>
      <c r="W37" s="43"/>
      <c r="X37" s="43"/>
      <c r="Y37" s="43"/>
      <c r="Z37" s="43"/>
    </row>
    <row r="38" spans="1:26">
      <c r="A38" s="44">
        <v>45419</v>
      </c>
      <c r="B38" s="42">
        <v>5187.7</v>
      </c>
      <c r="C38" s="46">
        <f t="shared" si="0"/>
        <v>1.3425358193505205E-3</v>
      </c>
      <c r="D38" s="43"/>
      <c r="E38" s="44">
        <v>45478</v>
      </c>
      <c r="F38" s="42">
        <v>4.67</v>
      </c>
      <c r="G38" s="45">
        <f t="shared" si="1"/>
        <v>4.6699999999999998E-2</v>
      </c>
      <c r="H38" s="45">
        <f t="shared" si="2"/>
        <v>1.8113687107490506E-4</v>
      </c>
      <c r="I38" s="43"/>
      <c r="J38" s="45">
        <f t="shared" si="3"/>
        <v>1.1613989482756155E-3</v>
      </c>
      <c r="K38" s="43"/>
      <c r="L38" s="43"/>
      <c r="M38" s="43"/>
      <c r="N38" s="43"/>
      <c r="O38" s="43"/>
      <c r="P38" s="43"/>
      <c r="Q38" s="43"/>
      <c r="R38" s="43"/>
      <c r="S38" s="43"/>
      <c r="T38" s="43"/>
      <c r="U38" s="43"/>
      <c r="V38" s="43"/>
      <c r="W38" s="43"/>
      <c r="X38" s="43"/>
      <c r="Y38" s="43"/>
      <c r="Z38" s="43"/>
    </row>
    <row r="39" spans="1:26">
      <c r="A39" s="44">
        <v>45418</v>
      </c>
      <c r="B39" s="42">
        <v>5180.74</v>
      </c>
      <c r="C39" s="46">
        <f t="shared" si="0"/>
        <v>1.0273136069376812E-2</v>
      </c>
      <c r="D39" s="43"/>
      <c r="E39" s="44">
        <v>45448</v>
      </c>
      <c r="F39" s="42">
        <v>4.7</v>
      </c>
      <c r="G39" s="45">
        <f t="shared" si="1"/>
        <v>4.7E-2</v>
      </c>
      <c r="H39" s="45">
        <f t="shared" si="2"/>
        <v>1.8227427616124281E-4</v>
      </c>
      <c r="I39" s="43"/>
      <c r="J39" s="45">
        <f t="shared" si="3"/>
        <v>1.0090861793215569E-2</v>
      </c>
      <c r="K39" s="43"/>
      <c r="L39" s="43"/>
      <c r="M39" s="43"/>
      <c r="N39" s="43"/>
      <c r="O39" s="43"/>
      <c r="P39" s="43"/>
      <c r="Q39" s="43"/>
      <c r="R39" s="43"/>
      <c r="S39" s="43"/>
      <c r="T39" s="43"/>
      <c r="U39" s="43"/>
      <c r="V39" s="43"/>
      <c r="W39" s="43"/>
      <c r="X39" s="43"/>
      <c r="Y39" s="43"/>
      <c r="Z39" s="43"/>
    </row>
    <row r="40" spans="1:26">
      <c r="A40" s="44">
        <v>45415</v>
      </c>
      <c r="B40" s="42">
        <v>5127.79</v>
      </c>
      <c r="C40" s="46">
        <f t="shared" si="0"/>
        <v>1.247858860899914E-2</v>
      </c>
      <c r="D40" s="43"/>
      <c r="E40" s="44">
        <v>45356</v>
      </c>
      <c r="F40" s="42">
        <v>4.72</v>
      </c>
      <c r="G40" s="45">
        <f t="shared" si="1"/>
        <v>4.7199999999999999E-2</v>
      </c>
      <c r="H40" s="45">
        <f t="shared" si="2"/>
        <v>1.8303236589400917E-4</v>
      </c>
      <c r="I40" s="43"/>
      <c r="J40" s="45">
        <f t="shared" si="3"/>
        <v>1.2295556243105131E-2</v>
      </c>
      <c r="K40" s="43"/>
      <c r="L40" s="43"/>
      <c r="M40" s="43"/>
      <c r="N40" s="43"/>
      <c r="O40" s="43"/>
      <c r="P40" s="43"/>
      <c r="Q40" s="43"/>
      <c r="R40" s="43"/>
      <c r="S40" s="43"/>
      <c r="T40" s="43"/>
      <c r="U40" s="43"/>
      <c r="V40" s="43"/>
      <c r="W40" s="43"/>
      <c r="X40" s="43"/>
      <c r="Y40" s="43"/>
      <c r="Z40" s="43"/>
    </row>
    <row r="41" spans="1:26">
      <c r="A41" s="44">
        <v>45414</v>
      </c>
      <c r="B41" s="42">
        <v>5064.2</v>
      </c>
      <c r="C41" s="46">
        <f t="shared" si="0"/>
        <v>9.0870134013374317E-3</v>
      </c>
      <c r="D41" s="43"/>
      <c r="E41" s="44">
        <v>45327</v>
      </c>
      <c r="F41" s="42">
        <v>4.79</v>
      </c>
      <c r="G41" s="45">
        <f t="shared" si="1"/>
        <v>4.7899999999999998E-2</v>
      </c>
      <c r="H41" s="45">
        <f t="shared" si="2"/>
        <v>1.8568454477607688E-4</v>
      </c>
      <c r="I41" s="43"/>
      <c r="J41" s="45">
        <f t="shared" si="3"/>
        <v>8.9013288565613548E-3</v>
      </c>
      <c r="K41" s="43"/>
      <c r="L41" s="43"/>
      <c r="M41" s="43"/>
      <c r="N41" s="43"/>
      <c r="O41" s="43"/>
      <c r="P41" s="43"/>
      <c r="Q41" s="43"/>
      <c r="R41" s="43"/>
      <c r="S41" s="43"/>
      <c r="T41" s="43"/>
      <c r="U41" s="43"/>
      <c r="V41" s="43"/>
      <c r="W41" s="43"/>
      <c r="X41" s="43"/>
      <c r="Y41" s="43"/>
      <c r="Z41" s="43"/>
    </row>
    <row r="42" spans="1:26">
      <c r="A42" s="44">
        <v>45413</v>
      </c>
      <c r="B42" s="42">
        <v>5018.3900000000003</v>
      </c>
      <c r="C42" s="46">
        <f t="shared" si="0"/>
        <v>-3.4413923648739225E-3</v>
      </c>
      <c r="D42" s="43"/>
      <c r="E42" s="44">
        <v>45296</v>
      </c>
      <c r="F42" s="42">
        <v>4.8099999999999996</v>
      </c>
      <c r="G42" s="45">
        <f t="shared" si="1"/>
        <v>4.8099999999999997E-2</v>
      </c>
      <c r="H42" s="45">
        <f t="shared" si="2"/>
        <v>1.8644198605977103E-4</v>
      </c>
      <c r="I42" s="43"/>
      <c r="J42" s="45">
        <f t="shared" si="3"/>
        <v>-3.6278343509336935E-3</v>
      </c>
      <c r="K42" s="43"/>
      <c r="L42" s="43"/>
      <c r="M42" s="43"/>
      <c r="N42" s="43"/>
      <c r="O42" s="43"/>
      <c r="P42" s="43"/>
      <c r="Q42" s="43"/>
      <c r="R42" s="43"/>
      <c r="S42" s="43"/>
      <c r="T42" s="43"/>
      <c r="U42" s="43"/>
      <c r="V42" s="43"/>
      <c r="W42" s="43"/>
      <c r="X42" s="43"/>
      <c r="Y42" s="43"/>
      <c r="Z42" s="43"/>
    </row>
    <row r="43" spans="1:26">
      <c r="A43" s="44">
        <v>45412</v>
      </c>
      <c r="B43" s="42">
        <v>5035.6899999999996</v>
      </c>
      <c r="C43" s="46">
        <f t="shared" si="0"/>
        <v>-1.5855554753445709E-2</v>
      </c>
      <c r="D43" s="43"/>
      <c r="E43" s="44" t="s">
        <v>110</v>
      </c>
      <c r="F43" s="42">
        <v>4.87</v>
      </c>
      <c r="G43" s="45">
        <f t="shared" si="1"/>
        <v>4.87E-2</v>
      </c>
      <c r="H43" s="45">
        <f t="shared" si="2"/>
        <v>1.8871344643711652E-4</v>
      </c>
      <c r="I43" s="43"/>
      <c r="J43" s="45">
        <f t="shared" si="3"/>
        <v>-1.6044268199882826E-2</v>
      </c>
      <c r="K43" s="43"/>
      <c r="L43" s="43"/>
      <c r="M43" s="43"/>
      <c r="N43" s="43"/>
      <c r="O43" s="43"/>
      <c r="P43" s="43"/>
      <c r="Q43" s="43"/>
      <c r="R43" s="43"/>
      <c r="S43" s="43"/>
      <c r="T43" s="43"/>
      <c r="U43" s="43"/>
      <c r="V43" s="43"/>
      <c r="W43" s="43"/>
      <c r="X43" s="43"/>
      <c r="Y43" s="43"/>
      <c r="Z43" s="43"/>
    </row>
    <row r="44" spans="1:26">
      <c r="A44" s="44">
        <v>45411</v>
      </c>
      <c r="B44" s="42">
        <v>5116.17</v>
      </c>
      <c r="C44" s="46">
        <f t="shared" si="0"/>
        <v>3.1734156874775382E-3</v>
      </c>
      <c r="D44" s="43"/>
      <c r="E44" s="44" t="s">
        <v>113</v>
      </c>
      <c r="F44" s="42">
        <v>4.82</v>
      </c>
      <c r="G44" s="45">
        <f t="shared" si="1"/>
        <v>4.82E-2</v>
      </c>
      <c r="H44" s="45">
        <f t="shared" si="2"/>
        <v>1.8682065271735659E-4</v>
      </c>
      <c r="I44" s="43"/>
      <c r="J44" s="45">
        <f t="shared" si="3"/>
        <v>2.9865950347601816E-3</v>
      </c>
      <c r="K44" s="43"/>
      <c r="L44" s="43"/>
      <c r="M44" s="43"/>
      <c r="N44" s="43"/>
      <c r="O44" s="43"/>
      <c r="P44" s="43"/>
      <c r="Q44" s="43"/>
      <c r="R44" s="43"/>
      <c r="S44" s="43"/>
      <c r="T44" s="43"/>
      <c r="U44" s="43"/>
      <c r="V44" s="43"/>
      <c r="W44" s="43"/>
      <c r="X44" s="43"/>
      <c r="Y44" s="43"/>
      <c r="Z44" s="43"/>
    </row>
    <row r="45" spans="1:26">
      <c r="A45" s="44">
        <v>45408</v>
      </c>
      <c r="B45" s="42">
        <v>5099.96</v>
      </c>
      <c r="C45" s="46">
        <f t="shared" si="0"/>
        <v>1.0157373516560254E-2</v>
      </c>
      <c r="D45" s="43"/>
      <c r="E45" s="44" t="s">
        <v>116</v>
      </c>
      <c r="F45" s="42">
        <v>4.8600000000000003</v>
      </c>
      <c r="G45" s="45">
        <f t="shared" si="1"/>
        <v>4.8600000000000004E-2</v>
      </c>
      <c r="H45" s="45">
        <f t="shared" si="2"/>
        <v>1.8833495961279034E-4</v>
      </c>
      <c r="I45" s="43"/>
      <c r="J45" s="45">
        <f t="shared" si="3"/>
        <v>9.9690385569474634E-3</v>
      </c>
      <c r="K45" s="43"/>
      <c r="L45" s="43"/>
      <c r="M45" s="43"/>
      <c r="N45" s="43"/>
      <c r="O45" s="43"/>
      <c r="P45" s="43"/>
      <c r="Q45" s="43"/>
      <c r="R45" s="43"/>
      <c r="S45" s="43"/>
      <c r="T45" s="43"/>
      <c r="U45" s="43"/>
      <c r="V45" s="43"/>
      <c r="W45" s="43"/>
      <c r="X45" s="43"/>
      <c r="Y45" s="43"/>
      <c r="Z45" s="43"/>
    </row>
    <row r="46" spans="1:26">
      <c r="A46" s="44">
        <v>45407</v>
      </c>
      <c r="B46" s="42">
        <v>5048.42</v>
      </c>
      <c r="C46" s="46">
        <f t="shared" si="0"/>
        <v>-4.5869419014574458E-3</v>
      </c>
      <c r="D46" s="43"/>
      <c r="E46" s="44" t="s">
        <v>119</v>
      </c>
      <c r="F46" s="42">
        <v>4.9000000000000004</v>
      </c>
      <c r="G46" s="45">
        <f t="shared" si="1"/>
        <v>4.9000000000000002E-2</v>
      </c>
      <c r="H46" s="45">
        <f t="shared" si="2"/>
        <v>1.8984869126059678E-4</v>
      </c>
      <c r="I46" s="43"/>
      <c r="J46" s="45">
        <f t="shared" si="3"/>
        <v>-4.7767905927180426E-3</v>
      </c>
      <c r="K46" s="43"/>
      <c r="L46" s="43"/>
      <c r="M46" s="43"/>
      <c r="N46" s="43"/>
      <c r="O46" s="43"/>
      <c r="P46" s="43"/>
      <c r="Q46" s="43"/>
      <c r="R46" s="43"/>
      <c r="S46" s="43"/>
      <c r="T46" s="43"/>
      <c r="U46" s="43"/>
      <c r="V46" s="43"/>
      <c r="W46" s="43"/>
      <c r="X46" s="43"/>
      <c r="Y46" s="43"/>
      <c r="Z46" s="43"/>
    </row>
    <row r="47" spans="1:26">
      <c r="A47" s="44">
        <v>45406</v>
      </c>
      <c r="B47" s="42">
        <v>5071.63</v>
      </c>
      <c r="C47" s="46">
        <f t="shared" si="0"/>
        <v>2.1297196541228134E-4</v>
      </c>
      <c r="D47" s="43"/>
      <c r="E47" s="44" t="s">
        <v>122</v>
      </c>
      <c r="F47" s="42">
        <v>4.8600000000000003</v>
      </c>
      <c r="G47" s="45">
        <f t="shared" si="1"/>
        <v>4.8600000000000004E-2</v>
      </c>
      <c r="H47" s="45">
        <f t="shared" si="2"/>
        <v>1.8833495961279034E-4</v>
      </c>
      <c r="I47" s="43"/>
      <c r="J47" s="45">
        <f t="shared" si="3"/>
        <v>2.4637005799491002E-5</v>
      </c>
      <c r="K47" s="43"/>
      <c r="L47" s="43"/>
      <c r="M47" s="43"/>
      <c r="N47" s="43"/>
      <c r="O47" s="43"/>
      <c r="P47" s="43"/>
      <c r="Q47" s="43"/>
      <c r="R47" s="43"/>
      <c r="S47" s="43"/>
      <c r="T47" s="43"/>
      <c r="U47" s="43"/>
      <c r="V47" s="43"/>
      <c r="W47" s="43"/>
      <c r="X47" s="43"/>
      <c r="Y47" s="43"/>
      <c r="Z47" s="43"/>
    </row>
    <row r="48" spans="1:26">
      <c r="A48" s="44">
        <v>45405</v>
      </c>
      <c r="B48" s="42">
        <v>5070.55</v>
      </c>
      <c r="C48" s="46">
        <f t="shared" si="0"/>
        <v>1.1893624576650831E-2</v>
      </c>
      <c r="D48" s="43"/>
      <c r="E48" s="44" t="s">
        <v>125</v>
      </c>
      <c r="F48" s="42">
        <v>4.8099999999999996</v>
      </c>
      <c r="G48" s="45">
        <f t="shared" si="1"/>
        <v>4.8099999999999997E-2</v>
      </c>
      <c r="H48" s="45">
        <f t="shared" si="2"/>
        <v>1.8644198605977103E-4</v>
      </c>
      <c r="I48" s="43"/>
      <c r="J48" s="45">
        <f t="shared" si="3"/>
        <v>1.170718259059106E-2</v>
      </c>
      <c r="K48" s="43"/>
      <c r="L48" s="43"/>
      <c r="M48" s="43"/>
      <c r="N48" s="43"/>
      <c r="O48" s="43"/>
      <c r="P48" s="43"/>
      <c r="Q48" s="43"/>
      <c r="R48" s="43"/>
      <c r="S48" s="43"/>
      <c r="T48" s="43"/>
      <c r="U48" s="43"/>
      <c r="V48" s="43"/>
      <c r="W48" s="43"/>
      <c r="X48" s="43"/>
      <c r="Y48" s="43"/>
      <c r="Z48" s="43"/>
    </row>
    <row r="49" spans="1:26">
      <c r="A49" s="44">
        <v>45404</v>
      </c>
      <c r="B49" s="42">
        <v>5010.6000000000004</v>
      </c>
      <c r="C49" s="46">
        <f t="shared" si="0"/>
        <v>8.6933277348877659E-3</v>
      </c>
      <c r="D49" s="43"/>
      <c r="E49" s="44" t="s">
        <v>128</v>
      </c>
      <c r="F49" s="42">
        <v>4.8099999999999996</v>
      </c>
      <c r="G49" s="45">
        <f t="shared" si="1"/>
        <v>4.8099999999999997E-2</v>
      </c>
      <c r="H49" s="45">
        <f t="shared" si="2"/>
        <v>1.8644198605977103E-4</v>
      </c>
      <c r="I49" s="43"/>
      <c r="J49" s="45">
        <f t="shared" si="3"/>
        <v>8.5068857488279949E-3</v>
      </c>
      <c r="K49" s="43"/>
      <c r="L49" s="43"/>
      <c r="M49" s="43"/>
      <c r="N49" s="43"/>
      <c r="O49" s="43"/>
      <c r="P49" s="43"/>
      <c r="Q49" s="43"/>
      <c r="R49" s="43"/>
      <c r="S49" s="43"/>
      <c r="T49" s="43"/>
      <c r="U49" s="43"/>
      <c r="V49" s="43"/>
      <c r="W49" s="43"/>
      <c r="X49" s="43"/>
      <c r="Y49" s="43"/>
      <c r="Z49" s="43"/>
    </row>
    <row r="50" spans="1:26">
      <c r="A50" s="44">
        <v>45401</v>
      </c>
      <c r="B50" s="42">
        <v>4967.2299999999996</v>
      </c>
      <c r="C50" s="46">
        <f t="shared" si="0"/>
        <v>-8.7971023365461913E-3</v>
      </c>
      <c r="D50" s="43"/>
      <c r="E50" s="44" t="s">
        <v>131</v>
      </c>
      <c r="F50" s="42">
        <v>4.8</v>
      </c>
      <c r="G50" s="45">
        <f t="shared" si="1"/>
        <v>4.8000000000000001E-2</v>
      </c>
      <c r="H50" s="45">
        <f t="shared" si="2"/>
        <v>1.8606328341497225E-4</v>
      </c>
      <c r="I50" s="43"/>
      <c r="J50" s="45">
        <f t="shared" si="3"/>
        <v>-8.9831656199611636E-3</v>
      </c>
      <c r="K50" s="43"/>
      <c r="L50" s="43"/>
      <c r="M50" s="43"/>
      <c r="N50" s="43"/>
      <c r="O50" s="43"/>
      <c r="P50" s="43"/>
      <c r="Q50" s="43"/>
      <c r="R50" s="43"/>
      <c r="S50" s="43"/>
      <c r="T50" s="43"/>
      <c r="U50" s="43"/>
      <c r="V50" s="43"/>
      <c r="W50" s="43"/>
      <c r="X50" s="43"/>
      <c r="Y50" s="43"/>
      <c r="Z50" s="43"/>
    </row>
    <row r="51" spans="1:26">
      <c r="A51" s="44">
        <v>45400</v>
      </c>
      <c r="B51" s="42">
        <v>5011.12</v>
      </c>
      <c r="C51" s="46">
        <f t="shared" si="0"/>
        <v>-2.2106328639260849E-3</v>
      </c>
      <c r="D51" s="43"/>
      <c r="E51" s="44" t="s">
        <v>134</v>
      </c>
      <c r="F51" s="42">
        <v>4.83</v>
      </c>
      <c r="G51" s="45">
        <f t="shared" si="1"/>
        <v>4.8300000000000003E-2</v>
      </c>
      <c r="H51" s="45">
        <f t="shared" si="2"/>
        <v>1.8719928339461234E-4</v>
      </c>
      <c r="I51" s="43"/>
      <c r="J51" s="45">
        <f t="shared" si="3"/>
        <v>-2.3978321473206972E-3</v>
      </c>
      <c r="K51" s="43"/>
      <c r="L51" s="43"/>
      <c r="M51" s="43"/>
      <c r="N51" s="43"/>
      <c r="O51" s="43"/>
      <c r="P51" s="43"/>
      <c r="Q51" s="43"/>
      <c r="R51" s="43"/>
      <c r="S51" s="43"/>
      <c r="T51" s="43"/>
      <c r="U51" s="43"/>
      <c r="V51" s="43"/>
      <c r="W51" s="43"/>
      <c r="X51" s="43"/>
      <c r="Y51" s="43"/>
      <c r="Z51" s="43"/>
    </row>
    <row r="52" spans="1:26">
      <c r="A52" s="44">
        <v>45399</v>
      </c>
      <c r="B52" s="42">
        <v>5022.21</v>
      </c>
      <c r="C52" s="46">
        <f t="shared" si="0"/>
        <v>-5.797336366096615E-3</v>
      </c>
      <c r="D52" s="43"/>
      <c r="E52" s="44" t="s">
        <v>137</v>
      </c>
      <c r="F52" s="42">
        <v>4.79</v>
      </c>
      <c r="G52" s="45">
        <f t="shared" si="1"/>
        <v>4.7899999999999998E-2</v>
      </c>
      <c r="H52" s="45">
        <f t="shared" si="2"/>
        <v>1.8568454477607688E-4</v>
      </c>
      <c r="I52" s="43"/>
      <c r="J52" s="45">
        <f t="shared" si="3"/>
        <v>-5.9830209108726919E-3</v>
      </c>
      <c r="K52" s="43"/>
      <c r="L52" s="43"/>
      <c r="M52" s="43"/>
      <c r="N52" s="43"/>
      <c r="O52" s="43"/>
      <c r="P52" s="43"/>
      <c r="Q52" s="43"/>
      <c r="R52" s="43"/>
      <c r="S52" s="43"/>
      <c r="T52" s="43"/>
      <c r="U52" s="43"/>
      <c r="V52" s="43"/>
      <c r="W52" s="43"/>
      <c r="X52" s="43"/>
      <c r="Y52" s="43"/>
      <c r="Z52" s="43"/>
    </row>
    <row r="53" spans="1:26">
      <c r="A53" s="44">
        <v>45398</v>
      </c>
      <c r="B53" s="42">
        <v>5051.41</v>
      </c>
      <c r="C53" s="46">
        <f t="shared" si="0"/>
        <v>-2.0586901863485071E-3</v>
      </c>
      <c r="D53" s="43"/>
      <c r="E53" s="44" t="s">
        <v>140</v>
      </c>
      <c r="F53" s="42">
        <v>4.8499999999999996</v>
      </c>
      <c r="G53" s="45">
        <f t="shared" si="1"/>
        <v>4.8499999999999995E-2</v>
      </c>
      <c r="H53" s="45">
        <f t="shared" si="2"/>
        <v>1.8795643683544583E-4</v>
      </c>
      <c r="I53" s="43"/>
      <c r="J53" s="45">
        <f t="shared" si="3"/>
        <v>-2.2466466231839529E-3</v>
      </c>
      <c r="K53" s="43"/>
      <c r="L53" s="43"/>
      <c r="M53" s="43"/>
      <c r="N53" s="43"/>
      <c r="O53" s="43"/>
      <c r="P53" s="43"/>
      <c r="Q53" s="43"/>
      <c r="R53" s="43"/>
      <c r="S53" s="43"/>
      <c r="T53" s="43"/>
      <c r="U53" s="43"/>
      <c r="V53" s="43"/>
      <c r="W53" s="43"/>
      <c r="X53" s="43"/>
      <c r="Y53" s="43"/>
      <c r="Z53" s="43"/>
    </row>
    <row r="54" spans="1:26">
      <c r="A54" s="44">
        <v>45397</v>
      </c>
      <c r="B54" s="42">
        <v>5061.82</v>
      </c>
      <c r="C54" s="46">
        <f t="shared" si="0"/>
        <v>-1.2094130563305876E-2</v>
      </c>
      <c r="D54" s="43"/>
      <c r="E54" s="44" t="s">
        <v>143</v>
      </c>
      <c r="F54" s="42">
        <v>4.82</v>
      </c>
      <c r="G54" s="45">
        <f t="shared" si="1"/>
        <v>4.82E-2</v>
      </c>
      <c r="H54" s="45">
        <f t="shared" si="2"/>
        <v>1.8682065271735659E-4</v>
      </c>
      <c r="I54" s="43"/>
      <c r="J54" s="45">
        <f t="shared" si="3"/>
        <v>-1.2280951216023232E-2</v>
      </c>
      <c r="K54" s="43"/>
      <c r="L54" s="43"/>
      <c r="M54" s="43"/>
      <c r="N54" s="43"/>
      <c r="O54" s="43"/>
      <c r="P54" s="43"/>
      <c r="Q54" s="43"/>
      <c r="R54" s="43"/>
      <c r="S54" s="43"/>
      <c r="T54" s="43"/>
      <c r="U54" s="43"/>
      <c r="V54" s="43"/>
      <c r="W54" s="43"/>
      <c r="X54" s="43"/>
      <c r="Y54" s="43"/>
      <c r="Z54" s="43"/>
    </row>
    <row r="55" spans="1:26">
      <c r="A55" s="44">
        <v>45394</v>
      </c>
      <c r="B55" s="42">
        <v>5123.41</v>
      </c>
      <c r="C55" s="46">
        <f t="shared" si="0"/>
        <v>-1.4657607029448559E-2</v>
      </c>
      <c r="D55" s="43"/>
      <c r="E55" s="44">
        <v>45630</v>
      </c>
      <c r="F55" s="42">
        <v>4.7</v>
      </c>
      <c r="G55" s="45">
        <f t="shared" si="1"/>
        <v>4.7E-2</v>
      </c>
      <c r="H55" s="45">
        <f t="shared" si="2"/>
        <v>1.8227427616124281E-4</v>
      </c>
      <c r="I55" s="43"/>
      <c r="J55" s="45">
        <f t="shared" si="3"/>
        <v>-1.4839881305609802E-2</v>
      </c>
      <c r="K55" s="43"/>
      <c r="L55" s="43"/>
      <c r="M55" s="43"/>
      <c r="N55" s="43"/>
      <c r="O55" s="43"/>
      <c r="P55" s="43"/>
      <c r="Q55" s="43"/>
      <c r="R55" s="43"/>
      <c r="S55" s="43"/>
      <c r="T55" s="43"/>
      <c r="U55" s="43"/>
      <c r="V55" s="43"/>
      <c r="W55" s="43"/>
      <c r="X55" s="43"/>
      <c r="Y55" s="43"/>
      <c r="Z55" s="43"/>
    </row>
    <row r="56" spans="1:26">
      <c r="A56" s="44">
        <v>45393</v>
      </c>
      <c r="B56" s="42">
        <v>5199.0600000000004</v>
      </c>
      <c r="C56" s="46">
        <f t="shared" si="0"/>
        <v>7.4172372058720279E-3</v>
      </c>
      <c r="D56" s="43"/>
      <c r="E56" s="44">
        <v>45600</v>
      </c>
      <c r="F56" s="42">
        <v>4.74</v>
      </c>
      <c r="G56" s="45">
        <f t="shared" si="1"/>
        <v>4.7400000000000005E-2</v>
      </c>
      <c r="H56" s="45">
        <f t="shared" si="2"/>
        <v>1.8379031143078706E-4</v>
      </c>
      <c r="I56" s="43"/>
      <c r="J56" s="45">
        <f t="shared" si="3"/>
        <v>7.2334468944412408E-3</v>
      </c>
      <c r="K56" s="43"/>
      <c r="L56" s="43"/>
      <c r="M56" s="43"/>
      <c r="N56" s="43"/>
      <c r="O56" s="43"/>
      <c r="P56" s="43"/>
      <c r="Q56" s="43"/>
      <c r="R56" s="43"/>
      <c r="S56" s="43"/>
      <c r="T56" s="43"/>
      <c r="U56" s="43"/>
      <c r="V56" s="43"/>
      <c r="W56" s="43"/>
      <c r="X56" s="43"/>
      <c r="Y56" s="43"/>
      <c r="Z56" s="43"/>
    </row>
    <row r="57" spans="1:26">
      <c r="A57" s="44">
        <v>45392</v>
      </c>
      <c r="B57" s="42">
        <v>5160.6400000000003</v>
      </c>
      <c r="C57" s="46">
        <f t="shared" si="0"/>
        <v>-9.5019783338873547E-3</v>
      </c>
      <c r="D57" s="43"/>
      <c r="E57" s="44">
        <v>45569</v>
      </c>
      <c r="F57" s="42">
        <v>4.72</v>
      </c>
      <c r="G57" s="45">
        <f t="shared" si="1"/>
        <v>4.7199999999999999E-2</v>
      </c>
      <c r="H57" s="45">
        <f t="shared" si="2"/>
        <v>1.8303236589400917E-4</v>
      </c>
      <c r="I57" s="43"/>
      <c r="J57" s="45">
        <f t="shared" si="3"/>
        <v>-9.6850106997813639E-3</v>
      </c>
      <c r="K57" s="43"/>
      <c r="L57" s="43"/>
      <c r="M57" s="43"/>
      <c r="N57" s="43"/>
      <c r="O57" s="43"/>
      <c r="P57" s="43"/>
      <c r="Q57" s="43"/>
      <c r="R57" s="43"/>
      <c r="S57" s="43"/>
      <c r="T57" s="43"/>
      <c r="U57" s="43"/>
      <c r="V57" s="43"/>
      <c r="W57" s="43"/>
      <c r="X57" s="43"/>
      <c r="Y57" s="43"/>
      <c r="Z57" s="43"/>
    </row>
    <row r="58" spans="1:26">
      <c r="A58" s="44">
        <v>45391</v>
      </c>
      <c r="B58" s="42">
        <v>5209.91</v>
      </c>
      <c r="C58" s="46">
        <f t="shared" si="0"/>
        <v>1.4444457627020377E-3</v>
      </c>
      <c r="D58" s="43"/>
      <c r="E58" s="44">
        <v>45539</v>
      </c>
      <c r="F58" s="42">
        <v>4.5599999999999996</v>
      </c>
      <c r="G58" s="45">
        <f t="shared" si="1"/>
        <v>4.5599999999999995E-2</v>
      </c>
      <c r="H58" s="45">
        <f t="shared" si="2"/>
        <v>1.7696360592567295E-4</v>
      </c>
      <c r="I58" s="43"/>
      <c r="J58" s="45">
        <f t="shared" si="3"/>
        <v>1.2674821567763648E-3</v>
      </c>
      <c r="K58" s="43"/>
      <c r="L58" s="43"/>
      <c r="M58" s="43"/>
      <c r="N58" s="43"/>
      <c r="O58" s="43"/>
      <c r="P58" s="43"/>
      <c r="Q58" s="43"/>
      <c r="R58" s="43"/>
      <c r="S58" s="43"/>
      <c r="T58" s="43"/>
      <c r="U58" s="43"/>
      <c r="V58" s="43"/>
      <c r="W58" s="43"/>
      <c r="X58" s="43"/>
      <c r="Y58" s="43"/>
      <c r="Z58" s="43"/>
    </row>
    <row r="59" spans="1:26">
      <c r="A59" s="44">
        <v>45390</v>
      </c>
      <c r="B59" s="42">
        <v>5202.3900000000003</v>
      </c>
      <c r="C59" s="46">
        <f t="shared" si="0"/>
        <v>-3.747574930495873E-4</v>
      </c>
      <c r="D59" s="43"/>
      <c r="E59" s="44">
        <v>45508</v>
      </c>
      <c r="F59" s="42">
        <v>4.62</v>
      </c>
      <c r="G59" s="45">
        <f t="shared" si="1"/>
        <v>4.6199999999999998E-2</v>
      </c>
      <c r="H59" s="45">
        <f t="shared" si="2"/>
        <v>1.7924047417183786E-4</v>
      </c>
      <c r="I59" s="43"/>
      <c r="J59" s="45">
        <f t="shared" si="3"/>
        <v>-5.5399796722142521E-4</v>
      </c>
      <c r="K59" s="43"/>
      <c r="L59" s="43"/>
      <c r="M59" s="43"/>
      <c r="N59" s="43"/>
      <c r="O59" s="43"/>
      <c r="P59" s="43"/>
      <c r="Q59" s="43"/>
      <c r="R59" s="43"/>
      <c r="S59" s="43"/>
      <c r="T59" s="43"/>
      <c r="U59" s="43"/>
      <c r="V59" s="43"/>
      <c r="W59" s="43"/>
      <c r="X59" s="43"/>
      <c r="Y59" s="43"/>
      <c r="Z59" s="43"/>
    </row>
    <row r="60" spans="1:26">
      <c r="A60" s="44">
        <v>45387</v>
      </c>
      <c r="B60" s="42">
        <v>5204.34</v>
      </c>
      <c r="C60" s="46">
        <f t="shared" si="0"/>
        <v>1.1038072569656417E-2</v>
      </c>
      <c r="D60" s="43"/>
      <c r="E60" s="44">
        <v>45416</v>
      </c>
      <c r="F60" s="42">
        <v>4.6100000000000003</v>
      </c>
      <c r="G60" s="45">
        <f t="shared" si="1"/>
        <v>4.6100000000000002E-2</v>
      </c>
      <c r="H60" s="45">
        <f t="shared" si="2"/>
        <v>1.7886108646547605E-4</v>
      </c>
      <c r="I60" s="43"/>
      <c r="J60" s="45">
        <f t="shared" si="3"/>
        <v>1.0859211483190941E-2</v>
      </c>
      <c r="K60" s="43"/>
      <c r="L60" s="43"/>
      <c r="M60" s="43"/>
      <c r="N60" s="43"/>
      <c r="O60" s="43"/>
      <c r="P60" s="43"/>
      <c r="Q60" s="43"/>
      <c r="R60" s="43"/>
      <c r="S60" s="43"/>
      <c r="T60" s="43"/>
      <c r="U60" s="43"/>
      <c r="V60" s="43"/>
      <c r="W60" s="43"/>
      <c r="X60" s="43"/>
      <c r="Y60" s="43"/>
      <c r="Z60" s="43"/>
    </row>
    <row r="61" spans="1:26">
      <c r="A61" s="44">
        <v>45386</v>
      </c>
      <c r="B61" s="42">
        <v>5147.21</v>
      </c>
      <c r="C61" s="46">
        <f t="shared" si="0"/>
        <v>-1.2410983057457463E-2</v>
      </c>
      <c r="D61" s="43"/>
      <c r="E61" s="44">
        <v>45386</v>
      </c>
      <c r="F61" s="42">
        <v>4.54</v>
      </c>
      <c r="G61" s="45">
        <f t="shared" si="1"/>
        <v>4.5400000000000003E-2</v>
      </c>
      <c r="H61" s="45">
        <f t="shared" si="2"/>
        <v>1.7620436064391676E-4</v>
      </c>
      <c r="I61" s="43"/>
      <c r="J61" s="45">
        <f t="shared" si="3"/>
        <v>-1.258718741810138E-2</v>
      </c>
      <c r="K61" s="43"/>
      <c r="L61" s="43"/>
      <c r="M61" s="43"/>
      <c r="N61" s="43"/>
      <c r="O61" s="43"/>
      <c r="P61" s="43"/>
      <c r="Q61" s="43"/>
      <c r="R61" s="43"/>
      <c r="S61" s="43"/>
      <c r="T61" s="43"/>
      <c r="U61" s="43"/>
      <c r="V61" s="43"/>
      <c r="W61" s="43"/>
      <c r="X61" s="43"/>
      <c r="Y61" s="43"/>
      <c r="Z61" s="43"/>
    </row>
    <row r="62" spans="1:26">
      <c r="A62" s="44">
        <v>45385</v>
      </c>
      <c r="B62" s="42">
        <v>5211.49</v>
      </c>
      <c r="C62" s="46">
        <f t="shared" si="0"/>
        <v>1.0904938060488179E-3</v>
      </c>
      <c r="D62" s="43"/>
      <c r="E62" s="44">
        <v>45355</v>
      </c>
      <c r="F62" s="42">
        <v>4.58</v>
      </c>
      <c r="G62" s="45">
        <f t="shared" si="1"/>
        <v>4.58E-2</v>
      </c>
      <c r="H62" s="45">
        <f t="shared" si="2"/>
        <v>1.7772270657090417E-4</v>
      </c>
      <c r="I62" s="43"/>
      <c r="J62" s="45">
        <f t="shared" si="3"/>
        <v>9.1277109947791369E-4</v>
      </c>
      <c r="K62" s="43"/>
      <c r="L62" s="43"/>
      <c r="M62" s="43"/>
      <c r="N62" s="43"/>
      <c r="O62" s="43"/>
      <c r="P62" s="43"/>
      <c r="Q62" s="43"/>
      <c r="R62" s="43"/>
      <c r="S62" s="43"/>
      <c r="T62" s="43"/>
      <c r="U62" s="43"/>
      <c r="V62" s="43"/>
      <c r="W62" s="43"/>
      <c r="X62" s="43"/>
      <c r="Y62" s="43"/>
      <c r="Z62" s="43"/>
    </row>
    <row r="63" spans="1:26">
      <c r="A63" s="44">
        <v>45384</v>
      </c>
      <c r="B63" s="42">
        <v>5205.8100000000004</v>
      </c>
      <c r="C63" s="46">
        <f t="shared" si="0"/>
        <v>-7.2653957344673645E-3</v>
      </c>
      <c r="D63" s="43"/>
      <c r="E63" s="44">
        <v>45326</v>
      </c>
      <c r="F63" s="42">
        <v>4.58</v>
      </c>
      <c r="G63" s="45">
        <f t="shared" si="1"/>
        <v>4.58E-2</v>
      </c>
      <c r="H63" s="45">
        <f t="shared" si="2"/>
        <v>1.7772270657090417E-4</v>
      </c>
      <c r="I63" s="43"/>
      <c r="J63" s="45">
        <f t="shared" si="3"/>
        <v>-7.4431184410382687E-3</v>
      </c>
      <c r="K63" s="43"/>
      <c r="L63" s="43"/>
      <c r="M63" s="43"/>
      <c r="N63" s="43"/>
      <c r="O63" s="43"/>
      <c r="P63" s="43"/>
      <c r="Q63" s="43"/>
      <c r="R63" s="43"/>
      <c r="S63" s="43"/>
      <c r="T63" s="43"/>
      <c r="U63" s="43"/>
      <c r="V63" s="43"/>
      <c r="W63" s="43"/>
      <c r="X63" s="43"/>
      <c r="Y63" s="43"/>
      <c r="Z63" s="43"/>
    </row>
    <row r="64" spans="1:26">
      <c r="A64" s="44">
        <v>45383</v>
      </c>
      <c r="B64" s="42">
        <v>5243.77</v>
      </c>
      <c r="C64" s="46">
        <f t="shared" si="0"/>
        <v>-2.0155996658250933E-3</v>
      </c>
      <c r="D64" s="43"/>
      <c r="E64" s="44">
        <v>45295</v>
      </c>
      <c r="F64" s="42">
        <v>4.54</v>
      </c>
      <c r="G64" s="45">
        <f t="shared" si="1"/>
        <v>4.5400000000000003E-2</v>
      </c>
      <c r="H64" s="45">
        <f t="shared" si="2"/>
        <v>1.7620436064391676E-4</v>
      </c>
      <c r="I64" s="43"/>
      <c r="J64" s="45">
        <f t="shared" si="3"/>
        <v>-2.19180402646901E-3</v>
      </c>
      <c r="K64" s="43"/>
      <c r="L64" s="43"/>
      <c r="M64" s="43"/>
      <c r="N64" s="43"/>
      <c r="O64" s="43"/>
      <c r="P64" s="43"/>
      <c r="Q64" s="43"/>
      <c r="R64" s="43"/>
      <c r="S64" s="43"/>
      <c r="T64" s="43"/>
      <c r="U64" s="43"/>
      <c r="V64" s="43"/>
      <c r="W64" s="43"/>
      <c r="X64" s="43"/>
      <c r="Y64" s="43"/>
      <c r="Z64" s="43"/>
    </row>
    <row r="65" spans="1:26">
      <c r="A65" s="44">
        <v>45379</v>
      </c>
      <c r="B65" s="42">
        <v>5254.35</v>
      </c>
      <c r="C65" s="46">
        <f t="shared" si="0"/>
        <v>1.1158887706710923E-3</v>
      </c>
      <c r="D65" s="43"/>
      <c r="E65" s="44" t="s">
        <v>166</v>
      </c>
      <c r="F65" s="42">
        <v>4.42</v>
      </c>
      <c r="G65" s="45">
        <f t="shared" si="1"/>
        <v>4.4199999999999996E-2</v>
      </c>
      <c r="H65" s="45">
        <f t="shared" si="2"/>
        <v>1.7164584848816666E-4</v>
      </c>
      <c r="I65" s="43"/>
      <c r="J65" s="45">
        <f t="shared" si="3"/>
        <v>9.4424292218292559E-4</v>
      </c>
      <c r="K65" s="43"/>
      <c r="L65" s="43"/>
      <c r="M65" s="43"/>
      <c r="N65" s="43"/>
      <c r="O65" s="43"/>
      <c r="P65" s="43"/>
      <c r="Q65" s="43"/>
      <c r="R65" s="43"/>
      <c r="S65" s="43"/>
      <c r="T65" s="43"/>
      <c r="U65" s="43"/>
      <c r="V65" s="43"/>
      <c r="W65" s="43"/>
      <c r="X65" s="43"/>
      <c r="Y65" s="43"/>
      <c r="Z65" s="43"/>
    </row>
    <row r="66" spans="1:26">
      <c r="A66" s="44">
        <v>45378</v>
      </c>
      <c r="B66" s="42">
        <v>5248.49</v>
      </c>
      <c r="C66" s="46">
        <f t="shared" si="0"/>
        <v>8.5935659407079552E-3</v>
      </c>
      <c r="D66" s="43"/>
      <c r="E66" s="44" t="s">
        <v>169</v>
      </c>
      <c r="F66" s="42">
        <v>4.43</v>
      </c>
      <c r="G66" s="45">
        <f t="shared" si="1"/>
        <v>4.4299999999999999E-2</v>
      </c>
      <c r="H66" s="45">
        <f t="shared" si="2"/>
        <v>1.7202592374410131E-4</v>
      </c>
      <c r="I66" s="43"/>
      <c r="J66" s="45">
        <f t="shared" si="3"/>
        <v>8.4215400169638539E-3</v>
      </c>
      <c r="K66" s="43"/>
      <c r="L66" s="43"/>
      <c r="M66" s="43"/>
      <c r="N66" s="43"/>
      <c r="O66" s="43"/>
      <c r="P66" s="43"/>
      <c r="Q66" s="43"/>
      <c r="R66" s="43"/>
      <c r="S66" s="43"/>
      <c r="T66" s="43"/>
      <c r="U66" s="43"/>
      <c r="V66" s="43"/>
      <c r="W66" s="43"/>
      <c r="X66" s="43"/>
      <c r="Y66" s="43"/>
      <c r="Z66" s="43"/>
    </row>
    <row r="67" spans="1:26">
      <c r="A67" s="44">
        <v>45377</v>
      </c>
      <c r="B67" s="42">
        <v>5203.58</v>
      </c>
      <c r="C67" s="46">
        <f t="shared" si="0"/>
        <v>-2.8037482252575453E-3</v>
      </c>
      <c r="D67" s="43"/>
      <c r="E67" s="44" t="s">
        <v>172</v>
      </c>
      <c r="F67" s="42">
        <v>4.47</v>
      </c>
      <c r="G67" s="45">
        <f t="shared" si="1"/>
        <v>4.4699999999999997E-2</v>
      </c>
      <c r="H67" s="45">
        <f t="shared" si="2"/>
        <v>1.7354586234641367E-4</v>
      </c>
      <c r="I67" s="43"/>
      <c r="J67" s="45">
        <f t="shared" si="3"/>
        <v>-2.9772940876039589E-3</v>
      </c>
      <c r="K67" s="43"/>
      <c r="L67" s="43"/>
      <c r="M67" s="43"/>
      <c r="N67" s="43"/>
      <c r="O67" s="43"/>
      <c r="P67" s="43"/>
      <c r="Q67" s="43"/>
      <c r="R67" s="43"/>
      <c r="S67" s="43"/>
      <c r="T67" s="43"/>
      <c r="U67" s="43"/>
      <c r="V67" s="43"/>
      <c r="W67" s="43"/>
      <c r="X67" s="43"/>
      <c r="Y67" s="43"/>
      <c r="Z67" s="43"/>
    </row>
    <row r="68" spans="1:26">
      <c r="A68" s="44">
        <v>45376</v>
      </c>
      <c r="B68" s="42">
        <v>5218.1899999999996</v>
      </c>
      <c r="C68" s="46">
        <f t="shared" si="0"/>
        <v>-3.0595955699421543E-3</v>
      </c>
      <c r="D68" s="43"/>
      <c r="E68" s="44" t="s">
        <v>175</v>
      </c>
      <c r="F68" s="42">
        <v>4.49</v>
      </c>
      <c r="G68" s="45">
        <f t="shared" si="1"/>
        <v>4.4900000000000002E-2</v>
      </c>
      <c r="H68" s="45">
        <f t="shared" si="2"/>
        <v>1.7430561429154778E-4</v>
      </c>
      <c r="I68" s="43"/>
      <c r="J68" s="45">
        <f t="shared" si="3"/>
        <v>-3.233901184233702E-3</v>
      </c>
      <c r="K68" s="43"/>
      <c r="L68" s="43"/>
      <c r="M68" s="43"/>
      <c r="N68" s="43"/>
      <c r="O68" s="43"/>
      <c r="P68" s="43"/>
      <c r="Q68" s="43"/>
      <c r="R68" s="43"/>
      <c r="S68" s="43"/>
      <c r="T68" s="43"/>
      <c r="U68" s="43"/>
      <c r="V68" s="43"/>
      <c r="W68" s="43"/>
      <c r="X68" s="43"/>
      <c r="Y68" s="43"/>
      <c r="Z68" s="43"/>
    </row>
    <row r="69" spans="1:26">
      <c r="A69" s="44">
        <v>45373</v>
      </c>
      <c r="B69" s="42">
        <v>5234.18</v>
      </c>
      <c r="C69" s="46">
        <f t="shared" si="0"/>
        <v>-1.4032464064151588E-3</v>
      </c>
      <c r="D69" s="43"/>
      <c r="E69" s="44" t="s">
        <v>178</v>
      </c>
      <c r="F69" s="42">
        <v>4.46</v>
      </c>
      <c r="G69" s="45">
        <f t="shared" si="1"/>
        <v>4.4600000000000001E-2</v>
      </c>
      <c r="H69" s="45">
        <f t="shared" si="2"/>
        <v>1.7316593204519393E-4</v>
      </c>
      <c r="I69" s="43"/>
      <c r="J69" s="45">
        <f t="shared" si="3"/>
        <v>-1.5764123384603528E-3</v>
      </c>
      <c r="K69" s="43"/>
      <c r="L69" s="43"/>
      <c r="M69" s="43"/>
      <c r="N69" s="43"/>
      <c r="O69" s="43"/>
      <c r="P69" s="43"/>
      <c r="Q69" s="43"/>
      <c r="R69" s="43"/>
      <c r="S69" s="43"/>
      <c r="T69" s="43"/>
      <c r="U69" s="43"/>
      <c r="V69" s="43"/>
      <c r="W69" s="43"/>
      <c r="X69" s="43"/>
      <c r="Y69" s="43"/>
      <c r="Z69" s="43"/>
    </row>
    <row r="70" spans="1:26">
      <c r="A70" s="44">
        <v>45372</v>
      </c>
      <c r="B70" s="42">
        <v>5241.53</v>
      </c>
      <c r="C70" s="46">
        <f t="shared" si="0"/>
        <v>3.2313725131378058E-3</v>
      </c>
      <c r="D70" s="43"/>
      <c r="E70" s="44" t="s">
        <v>181</v>
      </c>
      <c r="F70" s="42">
        <v>4.5199999999999996</v>
      </c>
      <c r="G70" s="45">
        <f t="shared" si="1"/>
        <v>4.5199999999999997E-2</v>
      </c>
      <c r="H70" s="45">
        <f t="shared" si="2"/>
        <v>1.7544497067034648E-4</v>
      </c>
      <c r="I70" s="43"/>
      <c r="J70" s="45">
        <f t="shared" si="3"/>
        <v>3.0559275424674594E-3</v>
      </c>
      <c r="K70" s="43"/>
      <c r="L70" s="43"/>
      <c r="M70" s="43"/>
      <c r="N70" s="43"/>
      <c r="O70" s="43"/>
      <c r="P70" s="43"/>
      <c r="Q70" s="43"/>
      <c r="R70" s="43"/>
      <c r="S70" s="43"/>
      <c r="T70" s="43"/>
      <c r="U70" s="43"/>
      <c r="V70" s="43"/>
      <c r="W70" s="43"/>
      <c r="X70" s="43"/>
      <c r="Y70" s="43"/>
      <c r="Z70" s="43"/>
    </row>
    <row r="71" spans="1:26">
      <c r="A71" s="44">
        <v>45371</v>
      </c>
      <c r="B71" s="42">
        <v>5224.62</v>
      </c>
      <c r="C71" s="46">
        <f t="shared" si="0"/>
        <v>8.8646978273410684E-3</v>
      </c>
      <c r="D71" s="43"/>
      <c r="E71" s="44" t="s">
        <v>184</v>
      </c>
      <c r="F71" s="42">
        <v>4.5199999999999996</v>
      </c>
      <c r="G71" s="45">
        <f t="shared" si="1"/>
        <v>4.5199999999999997E-2</v>
      </c>
      <c r="H71" s="45">
        <f t="shared" si="2"/>
        <v>1.7544497067034648E-4</v>
      </c>
      <c r="I71" s="43"/>
      <c r="J71" s="45">
        <f t="shared" si="3"/>
        <v>8.6892528566707219E-3</v>
      </c>
      <c r="K71" s="43"/>
      <c r="L71" s="43"/>
      <c r="M71" s="43"/>
      <c r="N71" s="43"/>
      <c r="O71" s="43"/>
      <c r="P71" s="43"/>
      <c r="Q71" s="43"/>
      <c r="R71" s="43"/>
      <c r="S71" s="43"/>
      <c r="T71" s="43"/>
      <c r="U71" s="43"/>
      <c r="V71" s="43"/>
      <c r="W71" s="43"/>
      <c r="X71" s="43"/>
      <c r="Y71" s="43"/>
      <c r="Z71" s="43"/>
    </row>
    <row r="72" spans="1:26">
      <c r="A72" s="44">
        <v>45370</v>
      </c>
      <c r="B72" s="42">
        <v>5178.51</v>
      </c>
      <c r="C72" s="46">
        <f t="shared" si="0"/>
        <v>5.6332831318901015E-3</v>
      </c>
      <c r="D72" s="43"/>
      <c r="E72" s="44" t="s">
        <v>187</v>
      </c>
      <c r="F72" s="42">
        <v>4.5199999999999996</v>
      </c>
      <c r="G72" s="45">
        <f t="shared" si="1"/>
        <v>4.5199999999999997E-2</v>
      </c>
      <c r="H72" s="45">
        <f t="shared" si="2"/>
        <v>1.7544497067034648E-4</v>
      </c>
      <c r="I72" s="43"/>
      <c r="J72" s="45">
        <f t="shared" si="3"/>
        <v>5.457838161219755E-3</v>
      </c>
      <c r="K72" s="43"/>
      <c r="L72" s="43"/>
      <c r="M72" s="43"/>
      <c r="N72" s="43"/>
      <c r="O72" s="43"/>
      <c r="P72" s="43"/>
      <c r="Q72" s="43"/>
      <c r="R72" s="43"/>
      <c r="S72" s="43"/>
      <c r="T72" s="43"/>
      <c r="U72" s="43"/>
      <c r="V72" s="43"/>
      <c r="W72" s="43"/>
      <c r="X72" s="43"/>
      <c r="Y72" s="43"/>
      <c r="Z72" s="43"/>
    </row>
    <row r="73" spans="1:26">
      <c r="A73" s="44">
        <v>45369</v>
      </c>
      <c r="B73" s="42">
        <v>5149.42</v>
      </c>
      <c r="C73" s="46">
        <f t="shared" si="0"/>
        <v>6.2981688751588584E-3</v>
      </c>
      <c r="D73" s="43"/>
      <c r="E73" s="44" t="s">
        <v>190</v>
      </c>
      <c r="F73" s="42">
        <v>4.55</v>
      </c>
      <c r="G73" s="45">
        <f t="shared" si="1"/>
        <v>4.5499999999999999E-2</v>
      </c>
      <c r="H73" s="45">
        <f t="shared" si="2"/>
        <v>1.7658400136788543E-4</v>
      </c>
      <c r="I73" s="43"/>
      <c r="J73" s="45">
        <f t="shared" si="3"/>
        <v>6.121584873790973E-3</v>
      </c>
      <c r="K73" s="43"/>
      <c r="L73" s="43"/>
      <c r="M73" s="43"/>
      <c r="N73" s="43"/>
      <c r="O73" s="43"/>
      <c r="P73" s="43"/>
      <c r="Q73" s="43"/>
      <c r="R73" s="43"/>
      <c r="S73" s="43"/>
      <c r="T73" s="43"/>
      <c r="U73" s="43"/>
      <c r="V73" s="43"/>
      <c r="W73" s="43"/>
      <c r="X73" s="43"/>
      <c r="Y73" s="43"/>
      <c r="Z73" s="43"/>
    </row>
    <row r="74" spans="1:26">
      <c r="A74" s="44">
        <v>45366</v>
      </c>
      <c r="B74" s="42">
        <v>5117.09</v>
      </c>
      <c r="C74" s="46">
        <f t="shared" si="0"/>
        <v>-6.5039961169264899E-3</v>
      </c>
      <c r="D74" s="43"/>
      <c r="E74" s="44" t="s">
        <v>193</v>
      </c>
      <c r="F74" s="42">
        <v>4.53</v>
      </c>
      <c r="G74" s="45">
        <f t="shared" si="1"/>
        <v>4.53E-2</v>
      </c>
      <c r="H74" s="45">
        <f t="shared" si="2"/>
        <v>1.7582468374710558E-4</v>
      </c>
      <c r="I74" s="43"/>
      <c r="J74" s="45">
        <f t="shared" si="3"/>
        <v>-6.6798208006735955E-3</v>
      </c>
      <c r="K74" s="43"/>
      <c r="L74" s="43"/>
      <c r="M74" s="43"/>
      <c r="N74" s="43"/>
      <c r="O74" s="43"/>
      <c r="P74" s="43"/>
      <c r="Q74" s="43"/>
      <c r="R74" s="43"/>
      <c r="S74" s="43"/>
      <c r="T74" s="43"/>
      <c r="U74" s="43"/>
      <c r="V74" s="43"/>
      <c r="W74" s="43"/>
      <c r="X74" s="43"/>
      <c r="Y74" s="43"/>
      <c r="Z74" s="43"/>
    </row>
    <row r="75" spans="1:26">
      <c r="A75" s="44">
        <v>45365</v>
      </c>
      <c r="B75" s="42">
        <v>5150.4799999999996</v>
      </c>
      <c r="C75" s="46">
        <f t="shared" si="0"/>
        <v>-2.8752059156686048E-3</v>
      </c>
      <c r="D75" s="43"/>
      <c r="E75" s="44" t="s">
        <v>196</v>
      </c>
      <c r="F75" s="42">
        <v>4.5199999999999996</v>
      </c>
      <c r="G75" s="45">
        <f t="shared" si="1"/>
        <v>4.5199999999999997E-2</v>
      </c>
      <c r="H75" s="45">
        <f t="shared" si="2"/>
        <v>1.7544497067034648E-4</v>
      </c>
      <c r="I75" s="43"/>
      <c r="J75" s="45">
        <f t="shared" si="3"/>
        <v>-3.0506508863389513E-3</v>
      </c>
      <c r="K75" s="43"/>
      <c r="L75" s="43"/>
      <c r="M75" s="43"/>
      <c r="N75" s="43"/>
      <c r="O75" s="43"/>
      <c r="P75" s="43"/>
      <c r="Q75" s="43"/>
      <c r="R75" s="43"/>
      <c r="S75" s="43"/>
      <c r="T75" s="43"/>
      <c r="U75" s="43"/>
      <c r="V75" s="43"/>
      <c r="W75" s="43"/>
      <c r="X75" s="43"/>
      <c r="Y75" s="43"/>
      <c r="Z75" s="43"/>
    </row>
    <row r="76" spans="1:26">
      <c r="A76" s="44">
        <v>45364</v>
      </c>
      <c r="B76" s="42">
        <v>5165.3100000000004</v>
      </c>
      <c r="C76" s="46">
        <f t="shared" si="0"/>
        <v>-1.926391571868686E-3</v>
      </c>
      <c r="D76" s="43"/>
      <c r="E76" s="44" t="s">
        <v>199</v>
      </c>
      <c r="F76" s="42">
        <v>4.43</v>
      </c>
      <c r="G76" s="45">
        <f t="shared" si="1"/>
        <v>4.4299999999999999E-2</v>
      </c>
      <c r="H76" s="45">
        <f t="shared" si="2"/>
        <v>1.7202592374410131E-4</v>
      </c>
      <c r="I76" s="43"/>
      <c r="J76" s="45">
        <f t="shared" si="3"/>
        <v>-2.0984174956127873E-3</v>
      </c>
      <c r="K76" s="43"/>
      <c r="L76" s="43"/>
      <c r="M76" s="43"/>
      <c r="N76" s="43"/>
      <c r="O76" s="43"/>
      <c r="P76" s="43"/>
      <c r="Q76" s="43"/>
      <c r="R76" s="43"/>
      <c r="S76" s="43"/>
      <c r="T76" s="43"/>
      <c r="U76" s="43"/>
      <c r="V76" s="43"/>
      <c r="W76" s="43"/>
      <c r="X76" s="43"/>
      <c r="Y76" s="43"/>
      <c r="Z76" s="43"/>
    </row>
    <row r="77" spans="1:26">
      <c r="A77" s="44">
        <v>45363</v>
      </c>
      <c r="B77" s="42">
        <v>5175.2700000000004</v>
      </c>
      <c r="C77" s="46">
        <f t="shared" si="0"/>
        <v>1.1139497364012345E-2</v>
      </c>
      <c r="D77" s="43"/>
      <c r="E77" s="44">
        <v>45629</v>
      </c>
      <c r="F77" s="42">
        <v>4.4000000000000004</v>
      </c>
      <c r="G77" s="45">
        <f t="shared" si="1"/>
        <v>4.4000000000000004E-2</v>
      </c>
      <c r="H77" s="45">
        <f t="shared" si="2"/>
        <v>1.7088558920153041E-4</v>
      </c>
      <c r="I77" s="43"/>
      <c r="J77" s="45">
        <f t="shared" si="3"/>
        <v>1.0968611774810814E-2</v>
      </c>
      <c r="K77" s="43"/>
      <c r="L77" s="43"/>
      <c r="M77" s="43"/>
      <c r="N77" s="43"/>
      <c r="O77" s="43"/>
      <c r="P77" s="43"/>
      <c r="Q77" s="43"/>
      <c r="R77" s="43"/>
      <c r="S77" s="43"/>
      <c r="T77" s="43"/>
      <c r="U77" s="43"/>
      <c r="V77" s="43"/>
      <c r="W77" s="43"/>
      <c r="X77" s="43"/>
      <c r="Y77" s="43"/>
      <c r="Z77" s="43"/>
    </row>
    <row r="78" spans="1:26">
      <c r="A78" s="44">
        <v>45362</v>
      </c>
      <c r="B78" s="42">
        <v>5117.9399999999996</v>
      </c>
      <c r="C78" s="46">
        <f t="shared" si="0"/>
        <v>-1.1228682551799477E-3</v>
      </c>
      <c r="D78" s="43"/>
      <c r="E78" s="44">
        <v>45599</v>
      </c>
      <c r="F78" s="42">
        <v>4.34</v>
      </c>
      <c r="G78" s="45">
        <f t="shared" si="1"/>
        <v>4.3400000000000001E-2</v>
      </c>
      <c r="H78" s="45">
        <f t="shared" si="2"/>
        <v>1.6860394064277529E-4</v>
      </c>
      <c r="I78" s="43"/>
      <c r="J78" s="45">
        <f t="shared" si="3"/>
        <v>-1.2914721958227229E-3</v>
      </c>
      <c r="K78" s="43"/>
      <c r="L78" s="43"/>
      <c r="M78" s="43"/>
      <c r="N78" s="43"/>
      <c r="O78" s="43"/>
      <c r="P78" s="43"/>
      <c r="Q78" s="43"/>
      <c r="R78" s="43"/>
      <c r="S78" s="43"/>
      <c r="T78" s="43"/>
      <c r="U78" s="43"/>
      <c r="V78" s="43"/>
      <c r="W78" s="43"/>
      <c r="X78" s="43"/>
      <c r="Y78" s="43"/>
      <c r="Z78" s="43"/>
    </row>
    <row r="79" spans="1:26">
      <c r="A79" s="44">
        <v>45359</v>
      </c>
      <c r="B79" s="42">
        <v>5123.6899999999996</v>
      </c>
      <c r="C79" s="46">
        <f t="shared" si="0"/>
        <v>-6.5499380656454595E-3</v>
      </c>
      <c r="D79" s="43"/>
      <c r="E79" s="44">
        <v>45507</v>
      </c>
      <c r="F79" s="42">
        <v>4.34</v>
      </c>
      <c r="G79" s="45">
        <f t="shared" si="1"/>
        <v>4.3400000000000001E-2</v>
      </c>
      <c r="H79" s="45">
        <f t="shared" si="2"/>
        <v>1.6860394064277529E-4</v>
      </c>
      <c r="I79" s="43"/>
      <c r="J79" s="45">
        <f t="shared" si="3"/>
        <v>-6.7185420062882348E-3</v>
      </c>
      <c r="K79" s="43"/>
      <c r="L79" s="43"/>
      <c r="M79" s="43"/>
      <c r="N79" s="43"/>
      <c r="O79" s="43"/>
      <c r="P79" s="43"/>
      <c r="Q79" s="43"/>
      <c r="R79" s="43"/>
      <c r="S79" s="43"/>
      <c r="T79" s="43"/>
      <c r="U79" s="43"/>
      <c r="V79" s="43"/>
      <c r="W79" s="43"/>
      <c r="X79" s="43"/>
      <c r="Y79" s="43"/>
      <c r="Z79" s="43"/>
    </row>
    <row r="80" spans="1:26">
      <c r="A80" s="44">
        <v>45358</v>
      </c>
      <c r="B80" s="42">
        <v>5157.3599999999997</v>
      </c>
      <c r="C80" s="46">
        <f t="shared" si="0"/>
        <v>1.0251382881397443E-2</v>
      </c>
      <c r="D80" s="43"/>
      <c r="E80" s="44">
        <v>45476</v>
      </c>
      <c r="F80" s="42">
        <v>4.33</v>
      </c>
      <c r="G80" s="45">
        <f t="shared" si="1"/>
        <v>4.3299999999999998E-2</v>
      </c>
      <c r="H80" s="45">
        <f t="shared" si="2"/>
        <v>1.6822353883316765E-4</v>
      </c>
      <c r="I80" s="43"/>
      <c r="J80" s="45">
        <f t="shared" si="3"/>
        <v>1.0083159342564275E-2</v>
      </c>
      <c r="K80" s="43"/>
      <c r="L80" s="43"/>
      <c r="M80" s="43"/>
      <c r="N80" s="43"/>
      <c r="O80" s="43"/>
      <c r="P80" s="43"/>
      <c r="Q80" s="43"/>
      <c r="R80" s="43"/>
      <c r="S80" s="43"/>
      <c r="T80" s="43"/>
      <c r="U80" s="43"/>
      <c r="V80" s="43"/>
      <c r="W80" s="43"/>
      <c r="X80" s="43"/>
      <c r="Y80" s="43"/>
      <c r="Z80" s="43"/>
    </row>
    <row r="81" spans="1:26">
      <c r="A81" s="44">
        <v>45357</v>
      </c>
      <c r="B81" s="42">
        <v>5104.76</v>
      </c>
      <c r="C81" s="46">
        <f t="shared" si="0"/>
        <v>5.1279595372516517E-3</v>
      </c>
      <c r="D81" s="43"/>
      <c r="E81" s="44">
        <v>45446</v>
      </c>
      <c r="F81" s="42">
        <v>4.33</v>
      </c>
      <c r="G81" s="45">
        <f t="shared" si="1"/>
        <v>4.3299999999999998E-2</v>
      </c>
      <c r="H81" s="45">
        <f t="shared" si="2"/>
        <v>1.6822353883316765E-4</v>
      </c>
      <c r="I81" s="43"/>
      <c r="J81" s="45">
        <f t="shared" si="3"/>
        <v>4.959735998418484E-3</v>
      </c>
      <c r="K81" s="43"/>
      <c r="L81" s="43"/>
      <c r="M81" s="43"/>
      <c r="N81" s="43"/>
      <c r="O81" s="43"/>
      <c r="P81" s="43"/>
      <c r="Q81" s="43"/>
      <c r="R81" s="43"/>
      <c r="S81" s="43"/>
      <c r="T81" s="43"/>
      <c r="U81" s="43"/>
      <c r="V81" s="43"/>
      <c r="W81" s="43"/>
      <c r="X81" s="43"/>
      <c r="Y81" s="43"/>
      <c r="Z81" s="43"/>
    </row>
    <row r="82" spans="1:26">
      <c r="A82" s="44">
        <v>45356</v>
      </c>
      <c r="B82" s="42">
        <v>5078.6499999999996</v>
      </c>
      <c r="C82" s="46">
        <f t="shared" si="0"/>
        <v>-1.0245348981574391E-2</v>
      </c>
      <c r="D82" s="43"/>
      <c r="E82" s="44">
        <v>45415</v>
      </c>
      <c r="F82" s="42">
        <v>4.37</v>
      </c>
      <c r="G82" s="45">
        <f t="shared" si="1"/>
        <v>4.3700000000000003E-2</v>
      </c>
      <c r="H82" s="45">
        <f t="shared" si="2"/>
        <v>1.6974492823029763E-4</v>
      </c>
      <c r="I82" s="43"/>
      <c r="J82" s="45">
        <f t="shared" si="3"/>
        <v>-1.0415093909804688E-2</v>
      </c>
      <c r="K82" s="43"/>
      <c r="L82" s="43"/>
      <c r="M82" s="43"/>
      <c r="N82" s="43"/>
      <c r="O82" s="43"/>
      <c r="P82" s="43"/>
      <c r="Q82" s="43"/>
      <c r="R82" s="43"/>
      <c r="S82" s="43"/>
      <c r="T82" s="43"/>
      <c r="U82" s="43"/>
      <c r="V82" s="43"/>
      <c r="W82" s="43"/>
      <c r="X82" s="43"/>
      <c r="Y82" s="43"/>
      <c r="Z82" s="43"/>
    </row>
    <row r="83" spans="1:26">
      <c r="A83" s="44">
        <v>45355</v>
      </c>
      <c r="B83" s="42">
        <v>5130.95</v>
      </c>
      <c r="C83" s="46">
        <f t="shared" si="0"/>
        <v>-1.1939974324694175E-3</v>
      </c>
      <c r="D83" s="43"/>
      <c r="E83" s="44">
        <v>45385</v>
      </c>
      <c r="F83" s="42">
        <v>4.46</v>
      </c>
      <c r="G83" s="45">
        <f t="shared" si="1"/>
        <v>4.4600000000000001E-2</v>
      </c>
      <c r="H83" s="45">
        <f t="shared" si="2"/>
        <v>1.7316593204519393E-4</v>
      </c>
      <c r="I83" s="43"/>
      <c r="J83" s="45">
        <f t="shared" si="3"/>
        <v>-1.3671633645146114E-3</v>
      </c>
      <c r="K83" s="43"/>
      <c r="L83" s="43"/>
      <c r="M83" s="43"/>
      <c r="N83" s="43"/>
      <c r="O83" s="43"/>
      <c r="P83" s="43"/>
      <c r="Q83" s="43"/>
      <c r="R83" s="43"/>
      <c r="S83" s="43"/>
      <c r="T83" s="43"/>
      <c r="U83" s="43"/>
      <c r="V83" s="43"/>
      <c r="W83" s="43"/>
      <c r="X83" s="43"/>
      <c r="Y83" s="43"/>
      <c r="Z83" s="43"/>
    </row>
    <row r="84" spans="1:26">
      <c r="A84" s="44">
        <v>45352</v>
      </c>
      <c r="B84" s="42">
        <v>5137.08</v>
      </c>
      <c r="C84" s="46">
        <f t="shared" si="0"/>
        <v>7.9759250577916968E-3</v>
      </c>
      <c r="D84" s="43"/>
      <c r="E84" s="44">
        <v>45294</v>
      </c>
      <c r="F84" s="42">
        <v>4.43</v>
      </c>
      <c r="G84" s="45">
        <f t="shared" si="1"/>
        <v>4.4299999999999999E-2</v>
      </c>
      <c r="H84" s="45">
        <f t="shared" si="2"/>
        <v>1.7202592374410131E-4</v>
      </c>
      <c r="I84" s="43"/>
      <c r="J84" s="45">
        <f t="shared" si="3"/>
        <v>7.8038991340475955E-3</v>
      </c>
      <c r="K84" s="43"/>
      <c r="L84" s="43"/>
      <c r="M84" s="43"/>
      <c r="N84" s="43"/>
      <c r="O84" s="43"/>
      <c r="P84" s="43"/>
      <c r="Q84" s="43"/>
      <c r="R84" s="43"/>
      <c r="S84" s="43"/>
      <c r="T84" s="43"/>
      <c r="U84" s="43"/>
      <c r="V84" s="43"/>
      <c r="W84" s="43"/>
      <c r="X84" s="43"/>
      <c r="Y84" s="43"/>
      <c r="Z84" s="43"/>
    </row>
    <row r="85" spans="1:26">
      <c r="A85" s="44">
        <v>45351</v>
      </c>
      <c r="B85" s="42">
        <v>5096.2700000000004</v>
      </c>
      <c r="C85" s="46">
        <f t="shared" si="0"/>
        <v>5.2154203933401618E-3</v>
      </c>
      <c r="D85" s="43"/>
      <c r="E85" s="44" t="s">
        <v>218</v>
      </c>
      <c r="F85" s="42">
        <v>4.4800000000000004</v>
      </c>
      <c r="G85" s="45">
        <f t="shared" si="1"/>
        <v>4.4800000000000006E-2</v>
      </c>
      <c r="H85" s="45">
        <f t="shared" si="2"/>
        <v>1.7392575642616315E-4</v>
      </c>
      <c r="I85" s="43"/>
      <c r="J85" s="45">
        <f t="shared" si="3"/>
        <v>5.0414946369139986E-3</v>
      </c>
      <c r="K85" s="43"/>
      <c r="L85" s="43"/>
      <c r="M85" s="43"/>
      <c r="N85" s="43"/>
      <c r="O85" s="43"/>
      <c r="P85" s="43"/>
      <c r="Q85" s="43"/>
      <c r="R85" s="43"/>
      <c r="S85" s="43"/>
      <c r="T85" s="43"/>
      <c r="U85" s="43"/>
      <c r="V85" s="43"/>
      <c r="W85" s="43"/>
      <c r="X85" s="43"/>
      <c r="Y85" s="43"/>
      <c r="Z85" s="43"/>
    </row>
    <row r="86" spans="1:26">
      <c r="A86" s="44">
        <v>45350</v>
      </c>
      <c r="B86" s="42">
        <v>5069.76</v>
      </c>
      <c r="C86" s="46">
        <f t="shared" si="0"/>
        <v>-1.659450476103029E-3</v>
      </c>
      <c r="D86" s="43"/>
      <c r="E86" s="44" t="s">
        <v>221</v>
      </c>
      <c r="F86" s="42">
        <v>4.51</v>
      </c>
      <c r="G86" s="45">
        <f t="shared" si="1"/>
        <v>4.5100000000000001E-2</v>
      </c>
      <c r="H86" s="45">
        <f t="shared" si="2"/>
        <v>1.7506522140675607E-4</v>
      </c>
      <c r="I86" s="43"/>
      <c r="J86" s="45">
        <f t="shared" si="3"/>
        <v>-1.8345156975097851E-3</v>
      </c>
      <c r="K86" s="43"/>
      <c r="L86" s="43"/>
      <c r="M86" s="43"/>
      <c r="N86" s="43"/>
      <c r="O86" s="43"/>
      <c r="P86" s="43"/>
      <c r="Q86" s="43"/>
      <c r="R86" s="43"/>
      <c r="S86" s="43"/>
      <c r="T86" s="43"/>
      <c r="U86" s="43"/>
      <c r="V86" s="43"/>
      <c r="W86" s="43"/>
      <c r="X86" s="43"/>
      <c r="Y86" s="43"/>
      <c r="Z86" s="43"/>
    </row>
    <row r="87" spans="1:26">
      <c r="A87" s="44">
        <v>45349</v>
      </c>
      <c r="B87" s="42">
        <v>5078.18</v>
      </c>
      <c r="C87" s="46">
        <f t="shared" si="0"/>
        <v>1.7048185442892359E-3</v>
      </c>
      <c r="D87" s="43"/>
      <c r="E87" s="44" t="s">
        <v>224</v>
      </c>
      <c r="F87" s="42">
        <v>4.55</v>
      </c>
      <c r="G87" s="45">
        <f t="shared" si="1"/>
        <v>4.5499999999999999E-2</v>
      </c>
      <c r="H87" s="45">
        <f t="shared" si="2"/>
        <v>1.7658400136788543E-4</v>
      </c>
      <c r="I87" s="43"/>
      <c r="J87" s="45">
        <f t="shared" si="3"/>
        <v>1.5282345429213505E-3</v>
      </c>
      <c r="K87" s="43"/>
      <c r="L87" s="43"/>
      <c r="M87" s="43"/>
      <c r="N87" s="43"/>
      <c r="O87" s="43"/>
      <c r="P87" s="43"/>
      <c r="Q87" s="43"/>
      <c r="R87" s="43"/>
      <c r="S87" s="43"/>
      <c r="T87" s="43"/>
      <c r="U87" s="43"/>
      <c r="V87" s="43"/>
      <c r="W87" s="43"/>
      <c r="X87" s="43"/>
      <c r="Y87" s="43"/>
      <c r="Z87" s="43"/>
    </row>
    <row r="88" spans="1:26">
      <c r="A88" s="44">
        <v>45348</v>
      </c>
      <c r="B88" s="42">
        <v>5069.53</v>
      </c>
      <c r="C88" s="46">
        <f t="shared" si="0"/>
        <v>-3.7939352461026604E-3</v>
      </c>
      <c r="D88" s="43"/>
      <c r="E88" s="44" t="s">
        <v>227</v>
      </c>
      <c r="F88" s="42">
        <v>4.51</v>
      </c>
      <c r="G88" s="45">
        <f t="shared" si="1"/>
        <v>4.5100000000000001E-2</v>
      </c>
      <c r="H88" s="45">
        <f t="shared" si="2"/>
        <v>1.7506522140675607E-4</v>
      </c>
      <c r="I88" s="43"/>
      <c r="J88" s="45">
        <f t="shared" si="3"/>
        <v>-3.9690004675094169E-3</v>
      </c>
      <c r="K88" s="43"/>
      <c r="L88" s="43"/>
      <c r="M88" s="43"/>
      <c r="N88" s="43"/>
      <c r="O88" s="43"/>
      <c r="P88" s="43"/>
      <c r="Q88" s="43"/>
      <c r="R88" s="43"/>
      <c r="S88" s="43"/>
      <c r="T88" s="43"/>
      <c r="U88" s="43"/>
      <c r="V88" s="43"/>
      <c r="W88" s="43"/>
      <c r="X88" s="43"/>
      <c r="Y88" s="43"/>
      <c r="Z88" s="43"/>
    </row>
    <row r="89" spans="1:26">
      <c r="A89" s="44">
        <v>45345</v>
      </c>
      <c r="B89" s="42">
        <v>5088.8</v>
      </c>
      <c r="C89" s="46">
        <f t="shared" si="0"/>
        <v>3.4788317372660206E-4</v>
      </c>
      <c r="D89" s="43"/>
      <c r="E89" s="44" t="s">
        <v>229</v>
      </c>
      <c r="F89" s="42">
        <v>4.49</v>
      </c>
      <c r="G89" s="45">
        <f t="shared" si="1"/>
        <v>4.4900000000000002E-2</v>
      </c>
      <c r="H89" s="45">
        <f t="shared" si="2"/>
        <v>1.7430561429154778E-4</v>
      </c>
      <c r="I89" s="43"/>
      <c r="J89" s="45">
        <f t="shared" si="3"/>
        <v>1.7357755943505428E-4</v>
      </c>
      <c r="K89" s="43"/>
      <c r="L89" s="43"/>
      <c r="M89" s="43"/>
      <c r="N89" s="43"/>
      <c r="O89" s="43"/>
      <c r="P89" s="43"/>
      <c r="Q89" s="43"/>
      <c r="R89" s="43"/>
      <c r="S89" s="43"/>
      <c r="T89" s="43"/>
      <c r="U89" s="43"/>
      <c r="V89" s="43"/>
      <c r="W89" s="43"/>
      <c r="X89" s="43"/>
      <c r="Y89" s="43"/>
      <c r="Z89" s="43"/>
    </row>
    <row r="90" spans="1:26">
      <c r="A90" s="44">
        <v>45344</v>
      </c>
      <c r="B90" s="42">
        <v>5087.03</v>
      </c>
      <c r="C90" s="46">
        <f t="shared" si="0"/>
        <v>2.0902891694828028E-2</v>
      </c>
      <c r="D90" s="43"/>
      <c r="E90" s="44" t="s">
        <v>232</v>
      </c>
      <c r="F90" s="42">
        <v>4.57</v>
      </c>
      <c r="G90" s="45">
        <f t="shared" si="1"/>
        <v>4.5700000000000005E-2</v>
      </c>
      <c r="H90" s="45">
        <f t="shared" si="2"/>
        <v>1.7734317432438473E-4</v>
      </c>
      <c r="I90" s="43"/>
      <c r="J90" s="45">
        <f t="shared" si="3"/>
        <v>2.0725548520503644E-2</v>
      </c>
      <c r="K90" s="43"/>
      <c r="L90" s="43"/>
      <c r="M90" s="43"/>
      <c r="N90" s="43"/>
      <c r="O90" s="43"/>
      <c r="P90" s="43"/>
      <c r="Q90" s="43"/>
      <c r="R90" s="43"/>
      <c r="S90" s="43"/>
      <c r="T90" s="43"/>
      <c r="U90" s="43"/>
      <c r="V90" s="43"/>
      <c r="W90" s="43"/>
      <c r="X90" s="43"/>
      <c r="Y90" s="43"/>
      <c r="Z90" s="43"/>
    </row>
    <row r="91" spans="1:26">
      <c r="A91" s="44">
        <v>45343</v>
      </c>
      <c r="B91" s="42">
        <v>4981.8</v>
      </c>
      <c r="C91" s="46">
        <f t="shared" si="0"/>
        <v>1.2633935945864823E-3</v>
      </c>
      <c r="D91" s="43"/>
      <c r="E91" s="44" t="s">
        <v>235</v>
      </c>
      <c r="F91" s="42">
        <v>4.59</v>
      </c>
      <c r="G91" s="45">
        <f t="shared" si="1"/>
        <v>4.5899999999999996E-2</v>
      </c>
      <c r="H91" s="45">
        <f t="shared" si="2"/>
        <v>1.7810220267189258E-4</v>
      </c>
      <c r="I91" s="43"/>
      <c r="J91" s="45">
        <f t="shared" si="3"/>
        <v>1.0852913919145897E-3</v>
      </c>
      <c r="K91" s="43"/>
      <c r="L91" s="43"/>
      <c r="M91" s="43"/>
      <c r="N91" s="43"/>
      <c r="O91" s="43"/>
      <c r="P91" s="43"/>
      <c r="Q91" s="43"/>
      <c r="R91" s="43"/>
      <c r="S91" s="43"/>
      <c r="T91" s="43"/>
      <c r="U91" s="43"/>
      <c r="V91" s="43"/>
      <c r="W91" s="43"/>
      <c r="X91" s="43"/>
      <c r="Y91" s="43"/>
      <c r="Z91" s="43"/>
    </row>
    <row r="92" spans="1:26">
      <c r="A92" s="44">
        <v>45342</v>
      </c>
      <c r="B92" s="42">
        <v>4975.51</v>
      </c>
      <c r="C92" s="46">
        <f t="shared" si="0"/>
        <v>-6.0234144772223523E-3</v>
      </c>
      <c r="D92" s="43"/>
      <c r="E92" s="44" t="s">
        <v>238</v>
      </c>
      <c r="F92" s="42">
        <v>4.54</v>
      </c>
      <c r="G92" s="45">
        <f t="shared" si="1"/>
        <v>4.5400000000000003E-2</v>
      </c>
      <c r="H92" s="45">
        <f t="shared" si="2"/>
        <v>1.7620436064391676E-4</v>
      </c>
      <c r="I92" s="43"/>
      <c r="J92" s="45">
        <f t="shared" si="3"/>
        <v>-6.199618837866269E-3</v>
      </c>
      <c r="K92" s="43"/>
      <c r="L92" s="43"/>
      <c r="M92" s="43"/>
      <c r="N92" s="43"/>
      <c r="O92" s="43"/>
      <c r="P92" s="43"/>
      <c r="Q92" s="43"/>
      <c r="R92" s="43"/>
      <c r="S92" s="43"/>
      <c r="T92" s="43"/>
      <c r="U92" s="43"/>
      <c r="V92" s="43"/>
      <c r="W92" s="43"/>
      <c r="X92" s="43"/>
      <c r="Y92" s="43"/>
      <c r="Z92" s="43"/>
    </row>
    <row r="93" spans="1:26">
      <c r="A93" s="44">
        <v>45338</v>
      </c>
      <c r="B93" s="42">
        <v>5005.57</v>
      </c>
      <c r="C93" s="46">
        <f t="shared" si="0"/>
        <v>-4.8150123419915631E-3</v>
      </c>
      <c r="D93" s="43"/>
      <c r="E93" s="44" t="s">
        <v>241</v>
      </c>
      <c r="F93" s="42">
        <v>4.55</v>
      </c>
      <c r="G93" s="45">
        <f t="shared" si="1"/>
        <v>4.5499999999999999E-2</v>
      </c>
      <c r="H93" s="45">
        <f t="shared" si="2"/>
        <v>1.7658400136788543E-4</v>
      </c>
      <c r="I93" s="43"/>
      <c r="J93" s="45">
        <f t="shared" si="3"/>
        <v>-4.9915963433594486E-3</v>
      </c>
      <c r="K93" s="43"/>
      <c r="L93" s="43"/>
      <c r="M93" s="43"/>
      <c r="N93" s="43"/>
      <c r="O93" s="43"/>
      <c r="P93" s="43"/>
      <c r="Q93" s="43"/>
      <c r="R93" s="43"/>
      <c r="S93" s="43"/>
      <c r="T93" s="43"/>
      <c r="U93" s="43"/>
      <c r="V93" s="43"/>
      <c r="W93" s="43"/>
      <c r="X93" s="43"/>
      <c r="Y93" s="43"/>
      <c r="Z93" s="43"/>
    </row>
    <row r="94" spans="1:26">
      <c r="A94" s="44">
        <v>45337</v>
      </c>
      <c r="B94" s="42">
        <v>5029.7299999999996</v>
      </c>
      <c r="C94" s="46">
        <f t="shared" si="0"/>
        <v>5.8043999917945753E-3</v>
      </c>
      <c r="D94" s="43"/>
      <c r="E94" s="44" t="s">
        <v>244</v>
      </c>
      <c r="F94" s="42">
        <v>4.51</v>
      </c>
      <c r="G94" s="45">
        <f t="shared" si="1"/>
        <v>4.5100000000000001E-2</v>
      </c>
      <c r="H94" s="45">
        <f t="shared" si="2"/>
        <v>1.7506522140675607E-4</v>
      </c>
      <c r="I94" s="43"/>
      <c r="J94" s="45">
        <f t="shared" si="3"/>
        <v>5.6293347703878192E-3</v>
      </c>
      <c r="K94" s="43"/>
      <c r="L94" s="43"/>
      <c r="M94" s="43"/>
      <c r="N94" s="43"/>
      <c r="O94" s="43"/>
      <c r="P94" s="43"/>
      <c r="Q94" s="43"/>
      <c r="R94" s="43"/>
      <c r="S94" s="43"/>
      <c r="T94" s="43"/>
      <c r="U94" s="43"/>
      <c r="V94" s="43"/>
      <c r="W94" s="43"/>
      <c r="X94" s="43"/>
      <c r="Y94" s="43"/>
      <c r="Z94" s="43"/>
    </row>
    <row r="95" spans="1:26">
      <c r="A95" s="44">
        <v>45336</v>
      </c>
      <c r="B95" s="42">
        <v>5000.62</v>
      </c>
      <c r="C95" s="46">
        <f t="shared" si="0"/>
        <v>9.5341290968955009E-3</v>
      </c>
      <c r="D95" s="43"/>
      <c r="E95" s="44" t="s">
        <v>247</v>
      </c>
      <c r="F95" s="42">
        <v>4.54</v>
      </c>
      <c r="G95" s="45">
        <f t="shared" si="1"/>
        <v>4.5400000000000003E-2</v>
      </c>
      <c r="H95" s="45">
        <f t="shared" si="2"/>
        <v>1.7620436064391676E-4</v>
      </c>
      <c r="I95" s="43"/>
      <c r="J95" s="45">
        <f t="shared" si="3"/>
        <v>9.3579247362515841E-3</v>
      </c>
      <c r="K95" s="43"/>
      <c r="L95" s="43"/>
      <c r="M95" s="43"/>
      <c r="N95" s="43"/>
      <c r="O95" s="43"/>
      <c r="P95" s="43"/>
      <c r="Q95" s="43"/>
      <c r="R95" s="43"/>
      <c r="S95" s="43"/>
      <c r="T95" s="43"/>
      <c r="U95" s="43"/>
      <c r="V95" s="43"/>
      <c r="W95" s="43"/>
      <c r="X95" s="43"/>
      <c r="Y95" s="43"/>
      <c r="Z95" s="43"/>
    </row>
    <row r="96" spans="1:26">
      <c r="A96" s="44">
        <v>45335</v>
      </c>
      <c r="B96" s="42">
        <v>4953.17</v>
      </c>
      <c r="C96" s="46">
        <f t="shared" si="0"/>
        <v>-1.3768624761212093E-2</v>
      </c>
      <c r="D96" s="43"/>
      <c r="E96" s="44" t="s">
        <v>250</v>
      </c>
      <c r="F96" s="42">
        <v>4.57</v>
      </c>
      <c r="G96" s="45">
        <f t="shared" si="1"/>
        <v>4.5700000000000005E-2</v>
      </c>
      <c r="H96" s="45">
        <f t="shared" si="2"/>
        <v>1.7734317432438473E-4</v>
      </c>
      <c r="I96" s="43"/>
      <c r="J96" s="45">
        <f t="shared" si="3"/>
        <v>-1.3945967935536478E-2</v>
      </c>
      <c r="K96" s="43"/>
      <c r="L96" s="43"/>
      <c r="M96" s="43"/>
      <c r="N96" s="43"/>
      <c r="O96" s="43"/>
      <c r="P96" s="43"/>
      <c r="Q96" s="43"/>
      <c r="R96" s="43"/>
      <c r="S96" s="43"/>
      <c r="T96" s="43"/>
      <c r="U96" s="43"/>
      <c r="V96" s="43"/>
      <c r="W96" s="43"/>
      <c r="X96" s="43"/>
      <c r="Y96" s="43"/>
      <c r="Z96" s="43"/>
    </row>
    <row r="97" spans="1:26">
      <c r="A97" s="44">
        <v>45334</v>
      </c>
      <c r="B97" s="42">
        <v>5021.84</v>
      </c>
      <c r="C97" s="46">
        <f t="shared" si="0"/>
        <v>-9.4940022755554091E-4</v>
      </c>
      <c r="D97" s="43"/>
      <c r="E97" s="44">
        <v>45628</v>
      </c>
      <c r="F97" s="42">
        <v>4.46</v>
      </c>
      <c r="G97" s="45">
        <f t="shared" si="1"/>
        <v>4.4600000000000001E-2</v>
      </c>
      <c r="H97" s="45">
        <f t="shared" si="2"/>
        <v>1.7316593204519393E-4</v>
      </c>
      <c r="I97" s="43"/>
      <c r="J97" s="45">
        <f t="shared" si="3"/>
        <v>-1.1225661596007347E-3</v>
      </c>
      <c r="K97" s="43"/>
      <c r="L97" s="43"/>
      <c r="M97" s="43"/>
      <c r="N97" s="43"/>
      <c r="O97" s="43"/>
      <c r="P97" s="43"/>
      <c r="Q97" s="43"/>
      <c r="R97" s="43"/>
      <c r="S97" s="43"/>
      <c r="T97" s="43"/>
      <c r="U97" s="43"/>
      <c r="V97" s="43"/>
      <c r="W97" s="43"/>
      <c r="X97" s="43"/>
      <c r="Y97" s="43"/>
      <c r="Z97" s="43"/>
    </row>
    <row r="98" spans="1:26">
      <c r="A98" s="44">
        <v>45331</v>
      </c>
      <c r="B98" s="42">
        <v>5026.6099999999997</v>
      </c>
      <c r="C98" s="46">
        <f t="shared" si="0"/>
        <v>5.7259755908601927E-3</v>
      </c>
      <c r="D98" s="43"/>
      <c r="E98" s="44">
        <v>45537</v>
      </c>
      <c r="F98" s="42">
        <v>4.46</v>
      </c>
      <c r="G98" s="45">
        <f t="shared" si="1"/>
        <v>4.4600000000000001E-2</v>
      </c>
      <c r="H98" s="45">
        <f t="shared" si="2"/>
        <v>1.7316593204519393E-4</v>
      </c>
      <c r="I98" s="43"/>
      <c r="J98" s="45">
        <f t="shared" si="3"/>
        <v>5.5528096588149988E-3</v>
      </c>
      <c r="K98" s="43"/>
      <c r="L98" s="43"/>
      <c r="M98" s="43"/>
      <c r="N98" s="43"/>
      <c r="O98" s="43"/>
      <c r="P98" s="43"/>
      <c r="Q98" s="43"/>
      <c r="R98" s="43"/>
      <c r="S98" s="43"/>
      <c r="T98" s="43"/>
      <c r="U98" s="43"/>
      <c r="V98" s="43"/>
      <c r="W98" s="43"/>
      <c r="X98" s="43"/>
      <c r="Y98" s="43"/>
      <c r="Z98" s="43"/>
    </row>
    <row r="99" spans="1:26">
      <c r="A99" s="44">
        <v>45330</v>
      </c>
      <c r="B99" s="42">
        <v>4997.91</v>
      </c>
      <c r="C99" s="46">
        <f t="shared" si="0"/>
        <v>5.7040100736248747E-4</v>
      </c>
      <c r="D99" s="43"/>
      <c r="E99" s="44">
        <v>45506</v>
      </c>
      <c r="F99" s="42">
        <v>4.45</v>
      </c>
      <c r="G99" s="45">
        <f t="shared" si="1"/>
        <v>4.4500000000000005E-2</v>
      </c>
      <c r="H99" s="45">
        <f t="shared" si="2"/>
        <v>1.7278596551562053E-4</v>
      </c>
      <c r="I99" s="43"/>
      <c r="J99" s="45">
        <f t="shared" si="3"/>
        <v>3.9761504184686693E-4</v>
      </c>
      <c r="K99" s="43"/>
      <c r="L99" s="43"/>
      <c r="M99" s="43"/>
      <c r="N99" s="43"/>
      <c r="O99" s="43"/>
      <c r="P99" s="43"/>
      <c r="Q99" s="43"/>
      <c r="R99" s="43"/>
      <c r="S99" s="43"/>
      <c r="T99" s="43"/>
      <c r="U99" s="43"/>
      <c r="V99" s="43"/>
      <c r="W99" s="43"/>
      <c r="X99" s="43"/>
      <c r="Y99" s="43"/>
      <c r="Z99" s="43"/>
    </row>
    <row r="100" spans="1:26">
      <c r="A100" s="44">
        <v>45329</v>
      </c>
      <c r="B100" s="42">
        <v>4995.0600000000004</v>
      </c>
      <c r="C100" s="46">
        <f t="shared" si="0"/>
        <v>8.2076669213310503E-3</v>
      </c>
      <c r="D100" s="43"/>
      <c r="E100" s="44">
        <v>45475</v>
      </c>
      <c r="F100" s="42">
        <v>4.3899999999999997</v>
      </c>
      <c r="G100" s="45">
        <f t="shared" si="1"/>
        <v>4.3899999999999995E-2</v>
      </c>
      <c r="H100" s="45">
        <f t="shared" si="2"/>
        <v>1.7050540515683998E-4</v>
      </c>
      <c r="I100" s="43"/>
      <c r="J100" s="45">
        <f t="shared" si="3"/>
        <v>8.0371615161742103E-3</v>
      </c>
      <c r="K100" s="43"/>
      <c r="L100" s="43"/>
      <c r="M100" s="43"/>
      <c r="N100" s="43"/>
      <c r="O100" s="43"/>
      <c r="P100" s="43"/>
      <c r="Q100" s="43"/>
      <c r="R100" s="43"/>
      <c r="S100" s="43"/>
      <c r="T100" s="43"/>
      <c r="U100" s="43"/>
      <c r="V100" s="43"/>
      <c r="W100" s="43"/>
      <c r="X100" s="43"/>
      <c r="Y100" s="43"/>
      <c r="Z100" s="43"/>
    </row>
    <row r="101" spans="1:26">
      <c r="A101" s="44">
        <v>45328</v>
      </c>
      <c r="B101" s="42">
        <v>4954.2299999999996</v>
      </c>
      <c r="C101" s="46">
        <f t="shared" si="0"/>
        <v>2.3077617284261594E-3</v>
      </c>
      <c r="D101" s="43"/>
      <c r="E101" s="44">
        <v>45445</v>
      </c>
      <c r="F101" s="42">
        <v>4.37</v>
      </c>
      <c r="G101" s="45">
        <f t="shared" si="1"/>
        <v>4.3700000000000003E-2</v>
      </c>
      <c r="H101" s="45">
        <f t="shared" si="2"/>
        <v>1.6974492823029763E-4</v>
      </c>
      <c r="I101" s="43"/>
      <c r="J101" s="45">
        <f t="shared" si="3"/>
        <v>2.1380168001958618E-3</v>
      </c>
      <c r="K101" s="43"/>
      <c r="L101" s="43"/>
      <c r="M101" s="43"/>
      <c r="N101" s="43"/>
      <c r="O101" s="43"/>
      <c r="P101" s="43"/>
      <c r="Q101" s="43"/>
      <c r="R101" s="43"/>
      <c r="S101" s="43"/>
      <c r="T101" s="43"/>
      <c r="U101" s="43"/>
      <c r="V101" s="43"/>
      <c r="W101" s="43"/>
      <c r="X101" s="43"/>
      <c r="Y101" s="43"/>
      <c r="Z101" s="43"/>
    </row>
    <row r="102" spans="1:26">
      <c r="A102" s="44">
        <v>45327</v>
      </c>
      <c r="B102" s="42">
        <v>4942.8100000000004</v>
      </c>
      <c r="C102" s="46">
        <f t="shared" si="0"/>
        <v>-3.191464135615035E-3</v>
      </c>
      <c r="D102" s="43"/>
      <c r="E102" s="44">
        <v>45414</v>
      </c>
      <c r="F102" s="42">
        <v>4.4400000000000004</v>
      </c>
      <c r="G102" s="45">
        <f t="shared" si="1"/>
        <v>4.4400000000000002E-2</v>
      </c>
      <c r="H102" s="45">
        <f t="shared" si="2"/>
        <v>1.7240596275103215E-4</v>
      </c>
      <c r="I102" s="43"/>
      <c r="J102" s="45">
        <f t="shared" si="3"/>
        <v>-3.3638700983660672E-3</v>
      </c>
      <c r="K102" s="43"/>
      <c r="L102" s="43"/>
      <c r="M102" s="43"/>
      <c r="N102" s="43"/>
      <c r="O102" s="43"/>
      <c r="P102" s="43"/>
      <c r="Q102" s="43"/>
      <c r="R102" s="43"/>
      <c r="S102" s="43"/>
      <c r="T102" s="43"/>
      <c r="U102" s="43"/>
      <c r="V102" s="43"/>
      <c r="W102" s="43"/>
      <c r="X102" s="43"/>
      <c r="Y102" s="43"/>
      <c r="Z102" s="43"/>
    </row>
    <row r="103" spans="1:26">
      <c r="A103" s="44">
        <v>45324</v>
      </c>
      <c r="B103" s="42">
        <v>4958.6099999999997</v>
      </c>
      <c r="C103" s="46">
        <f t="shared" si="0"/>
        <v>1.0627786351803241E-2</v>
      </c>
      <c r="D103" s="43"/>
      <c r="E103" s="44">
        <v>45324</v>
      </c>
      <c r="F103" s="42">
        <v>4.3099999999999996</v>
      </c>
      <c r="G103" s="45">
        <f t="shared" si="1"/>
        <v>4.3099999999999999E-2</v>
      </c>
      <c r="H103" s="45">
        <f t="shared" si="2"/>
        <v>1.6746262625200181E-4</v>
      </c>
      <c r="I103" s="43"/>
      <c r="J103" s="45">
        <f t="shared" si="3"/>
        <v>1.0460323725551239E-2</v>
      </c>
      <c r="K103" s="43"/>
      <c r="L103" s="43"/>
      <c r="M103" s="43"/>
      <c r="N103" s="43"/>
      <c r="O103" s="43"/>
      <c r="P103" s="43"/>
      <c r="Q103" s="43"/>
      <c r="R103" s="43"/>
      <c r="S103" s="43"/>
      <c r="T103" s="43"/>
      <c r="U103" s="43"/>
      <c r="V103" s="43"/>
      <c r="W103" s="43"/>
      <c r="X103" s="43"/>
      <c r="Y103" s="43"/>
      <c r="Z103" s="43"/>
    </row>
    <row r="104" spans="1:26">
      <c r="A104" s="44">
        <v>45323</v>
      </c>
      <c r="B104" s="42">
        <v>4906.1899999999996</v>
      </c>
      <c r="C104" s="46">
        <f t="shared" si="0"/>
        <v>1.2416277903485802E-2</v>
      </c>
      <c r="D104" s="43"/>
      <c r="E104" s="44">
        <v>45293</v>
      </c>
      <c r="F104" s="42">
        <v>4.18</v>
      </c>
      <c r="G104" s="45">
        <f t="shared" si="1"/>
        <v>4.1799999999999997E-2</v>
      </c>
      <c r="H104" s="45">
        <f t="shared" si="2"/>
        <v>1.6251314958126706E-4</v>
      </c>
      <c r="I104" s="43"/>
      <c r="J104" s="45">
        <f t="shared" si="3"/>
        <v>1.2253764753904535E-2</v>
      </c>
      <c r="K104" s="43"/>
      <c r="L104" s="43"/>
      <c r="M104" s="43"/>
      <c r="N104" s="43"/>
      <c r="O104" s="43"/>
      <c r="P104" s="43"/>
      <c r="Q104" s="43"/>
      <c r="R104" s="43"/>
      <c r="S104" s="43"/>
      <c r="T104" s="43"/>
      <c r="U104" s="43"/>
      <c r="V104" s="43"/>
      <c r="W104" s="43"/>
      <c r="X104" s="43"/>
      <c r="Y104" s="43"/>
      <c r="Z104" s="43"/>
    </row>
    <row r="105" spans="1:26">
      <c r="A105" s="44">
        <v>45322</v>
      </c>
      <c r="B105" s="42">
        <v>4845.6499999999996</v>
      </c>
      <c r="C105" s="46">
        <f t="shared" si="0"/>
        <v>-1.6236787963987382E-2</v>
      </c>
      <c r="D105" s="43"/>
      <c r="E105" s="44" t="s">
        <v>269</v>
      </c>
      <c r="F105" s="42">
        <v>4.3</v>
      </c>
      <c r="G105" s="45">
        <f t="shared" si="1"/>
        <v>4.2999999999999997E-2</v>
      </c>
      <c r="H105" s="45">
        <f t="shared" si="2"/>
        <v>1.6708211546623275E-4</v>
      </c>
      <c r="I105" s="43"/>
      <c r="J105" s="45">
        <f t="shared" si="3"/>
        <v>-1.6403870079453615E-2</v>
      </c>
      <c r="K105" s="43"/>
      <c r="L105" s="43"/>
      <c r="M105" s="43"/>
      <c r="N105" s="43"/>
      <c r="O105" s="43"/>
      <c r="P105" s="43"/>
      <c r="Q105" s="43"/>
      <c r="R105" s="43"/>
      <c r="S105" s="43"/>
      <c r="T105" s="43"/>
      <c r="U105" s="43"/>
      <c r="V105" s="43"/>
      <c r="W105" s="43"/>
      <c r="X105" s="43"/>
      <c r="Y105" s="43"/>
      <c r="Z105" s="43"/>
    </row>
    <row r="106" spans="1:26">
      <c r="A106" s="44">
        <v>45321</v>
      </c>
      <c r="B106" s="42">
        <v>4924.97</v>
      </c>
      <c r="C106" s="46">
        <f t="shared" si="0"/>
        <v>-6.0083834993726029E-4</v>
      </c>
      <c r="D106" s="43"/>
      <c r="E106" s="44" t="s">
        <v>272</v>
      </c>
      <c r="F106" s="42">
        <v>4.37</v>
      </c>
      <c r="G106" s="45">
        <f t="shared" si="1"/>
        <v>4.3700000000000003E-2</v>
      </c>
      <c r="H106" s="45">
        <f t="shared" si="2"/>
        <v>1.6974492823029763E-4</v>
      </c>
      <c r="I106" s="43"/>
      <c r="J106" s="45">
        <f t="shared" si="3"/>
        <v>-7.7058327816755792E-4</v>
      </c>
      <c r="K106" s="43"/>
      <c r="L106" s="43"/>
      <c r="M106" s="43"/>
      <c r="N106" s="43"/>
      <c r="O106" s="43"/>
      <c r="P106" s="43"/>
      <c r="Q106" s="43"/>
      <c r="R106" s="43"/>
      <c r="S106" s="43"/>
      <c r="T106" s="43"/>
      <c r="U106" s="43"/>
      <c r="V106" s="43"/>
      <c r="W106" s="43"/>
      <c r="X106" s="43"/>
      <c r="Y106" s="43"/>
      <c r="Z106" s="43"/>
    </row>
    <row r="107" spans="1:26">
      <c r="A107" s="44">
        <v>45320</v>
      </c>
      <c r="B107" s="42">
        <v>4927.93</v>
      </c>
      <c r="C107" s="46">
        <f t="shared" si="0"/>
        <v>7.5283737614565433E-3</v>
      </c>
      <c r="D107" s="43"/>
      <c r="E107" s="44" t="s">
        <v>275</v>
      </c>
      <c r="F107" s="42">
        <v>4.3899999999999997</v>
      </c>
      <c r="G107" s="45">
        <f t="shared" si="1"/>
        <v>4.3899999999999995E-2</v>
      </c>
      <c r="H107" s="45">
        <f t="shared" si="2"/>
        <v>1.7050540515683998E-4</v>
      </c>
      <c r="I107" s="43"/>
      <c r="J107" s="45">
        <f t="shared" si="3"/>
        <v>7.3578683562997033E-3</v>
      </c>
      <c r="K107" s="43"/>
      <c r="L107" s="43"/>
      <c r="M107" s="43"/>
      <c r="N107" s="43"/>
      <c r="O107" s="43"/>
      <c r="P107" s="43"/>
      <c r="Q107" s="43"/>
      <c r="R107" s="43"/>
      <c r="S107" s="43"/>
      <c r="T107" s="43"/>
      <c r="U107" s="43"/>
      <c r="V107" s="43"/>
      <c r="W107" s="43"/>
      <c r="X107" s="43"/>
      <c r="Y107" s="43"/>
      <c r="Z107" s="43"/>
    </row>
    <row r="108" spans="1:26">
      <c r="A108" s="44">
        <v>45317</v>
      </c>
      <c r="B108" s="42">
        <v>4890.97</v>
      </c>
      <c r="C108" s="46">
        <f t="shared" si="0"/>
        <v>-6.52009756234213E-4</v>
      </c>
      <c r="D108" s="43"/>
      <c r="E108" s="44" t="s">
        <v>278</v>
      </c>
      <c r="F108" s="42">
        <v>4.47</v>
      </c>
      <c r="G108" s="45">
        <f t="shared" si="1"/>
        <v>4.4699999999999997E-2</v>
      </c>
      <c r="H108" s="45">
        <f t="shared" si="2"/>
        <v>1.7354586234641367E-4</v>
      </c>
      <c r="I108" s="43"/>
      <c r="J108" s="45">
        <f t="shared" si="3"/>
        <v>-8.2555561858062667E-4</v>
      </c>
      <c r="K108" s="43"/>
      <c r="L108" s="43"/>
      <c r="M108" s="43"/>
      <c r="N108" s="43"/>
      <c r="O108" s="43"/>
      <c r="P108" s="43"/>
      <c r="Q108" s="43"/>
      <c r="R108" s="43"/>
      <c r="S108" s="43"/>
      <c r="T108" s="43"/>
      <c r="U108" s="43"/>
      <c r="V108" s="43"/>
      <c r="W108" s="43"/>
      <c r="X108" s="43"/>
      <c r="Y108" s="43"/>
      <c r="Z108" s="43"/>
    </row>
    <row r="109" spans="1:26">
      <c r="A109" s="44">
        <v>45316</v>
      </c>
      <c r="B109" s="42">
        <v>4894.16</v>
      </c>
      <c r="C109" s="46">
        <f t="shared" si="0"/>
        <v>5.2465060919916033E-3</v>
      </c>
      <c r="D109" s="43"/>
      <c r="E109" s="44" t="s">
        <v>281</v>
      </c>
      <c r="F109" s="42">
        <v>4.47</v>
      </c>
      <c r="G109" s="45">
        <f t="shared" si="1"/>
        <v>4.4699999999999997E-2</v>
      </c>
      <c r="H109" s="45">
        <f t="shared" si="2"/>
        <v>1.7354586234641367E-4</v>
      </c>
      <c r="I109" s="43"/>
      <c r="J109" s="45">
        <f t="shared" si="3"/>
        <v>5.0729602296451896E-3</v>
      </c>
      <c r="K109" s="43"/>
      <c r="L109" s="43"/>
      <c r="M109" s="43"/>
      <c r="N109" s="43"/>
      <c r="O109" s="43"/>
      <c r="P109" s="43"/>
      <c r="Q109" s="43"/>
      <c r="R109" s="43"/>
      <c r="S109" s="43"/>
      <c r="T109" s="43"/>
      <c r="U109" s="43"/>
      <c r="V109" s="43"/>
      <c r="W109" s="43"/>
      <c r="X109" s="43"/>
      <c r="Y109" s="43"/>
      <c r="Z109" s="43"/>
    </row>
    <row r="110" spans="1:26">
      <c r="A110" s="44">
        <v>45315</v>
      </c>
      <c r="B110" s="42">
        <v>4868.55</v>
      </c>
      <c r="C110" s="46">
        <f t="shared" si="0"/>
        <v>8.1165916827587409E-4</v>
      </c>
      <c r="D110" s="43"/>
      <c r="E110" s="44" t="s">
        <v>284</v>
      </c>
      <c r="F110" s="42">
        <v>4.5</v>
      </c>
      <c r="G110" s="45">
        <f t="shared" si="1"/>
        <v>4.4999999999999998E-2</v>
      </c>
      <c r="H110" s="45">
        <f t="shared" si="2"/>
        <v>1.7468543594945096E-4</v>
      </c>
      <c r="I110" s="43"/>
      <c r="J110" s="45">
        <f t="shared" si="3"/>
        <v>6.3697373232642312E-4</v>
      </c>
      <c r="K110" s="43"/>
      <c r="L110" s="43"/>
      <c r="M110" s="43"/>
      <c r="N110" s="43"/>
      <c r="O110" s="43"/>
      <c r="P110" s="43"/>
      <c r="Q110" s="43"/>
      <c r="R110" s="43"/>
      <c r="S110" s="43"/>
      <c r="T110" s="43"/>
      <c r="U110" s="43"/>
      <c r="V110" s="43"/>
      <c r="W110" s="43"/>
      <c r="X110" s="43"/>
      <c r="Y110" s="43"/>
      <c r="Z110" s="43"/>
    </row>
    <row r="111" spans="1:26">
      <c r="A111" s="44">
        <v>45314</v>
      </c>
      <c r="B111" s="42">
        <v>4864.6000000000004</v>
      </c>
      <c r="C111" s="46">
        <f t="shared" si="0"/>
        <v>2.917131506229948E-3</v>
      </c>
      <c r="D111" s="43"/>
      <c r="E111" s="44" t="s">
        <v>287</v>
      </c>
      <c r="F111" s="42">
        <v>4.46</v>
      </c>
      <c r="G111" s="45">
        <f t="shared" si="1"/>
        <v>4.4600000000000001E-2</v>
      </c>
      <c r="H111" s="45">
        <f t="shared" si="2"/>
        <v>1.7316593204519393E-4</v>
      </c>
      <c r="I111" s="43"/>
      <c r="J111" s="45">
        <f t="shared" si="3"/>
        <v>2.7439655741847541E-3</v>
      </c>
      <c r="K111" s="43"/>
      <c r="L111" s="43"/>
      <c r="M111" s="43"/>
      <c r="N111" s="43"/>
      <c r="O111" s="43"/>
      <c r="P111" s="43"/>
      <c r="Q111" s="43"/>
      <c r="R111" s="43"/>
      <c r="S111" s="43"/>
      <c r="T111" s="43"/>
      <c r="U111" s="43"/>
      <c r="V111" s="43"/>
      <c r="W111" s="43"/>
      <c r="X111" s="43"/>
      <c r="Y111" s="43"/>
      <c r="Z111" s="43"/>
    </row>
    <row r="112" spans="1:26">
      <c r="A112" s="44">
        <v>45313</v>
      </c>
      <c r="B112" s="42">
        <v>4850.43</v>
      </c>
      <c r="C112" s="46">
        <f t="shared" si="0"/>
        <v>2.1918970535104105E-3</v>
      </c>
      <c r="D112" s="43"/>
      <c r="E112" s="44" t="s">
        <v>290</v>
      </c>
      <c r="F112" s="42">
        <v>4.41</v>
      </c>
      <c r="G112" s="45">
        <f t="shared" si="1"/>
        <v>4.41E-2</v>
      </c>
      <c r="H112" s="45">
        <f t="shared" si="2"/>
        <v>1.7126573697634484E-4</v>
      </c>
      <c r="I112" s="43"/>
      <c r="J112" s="45">
        <f t="shared" si="3"/>
        <v>2.0206313165340656E-3</v>
      </c>
      <c r="K112" s="43"/>
      <c r="L112" s="43"/>
      <c r="M112" s="43"/>
      <c r="N112" s="43"/>
      <c r="O112" s="43"/>
      <c r="P112" s="43"/>
      <c r="Q112" s="43"/>
      <c r="R112" s="43"/>
      <c r="S112" s="43"/>
      <c r="T112" s="43"/>
      <c r="U112" s="43"/>
      <c r="V112" s="43"/>
      <c r="W112" s="43"/>
      <c r="X112" s="43"/>
      <c r="Y112" s="43"/>
      <c r="Z112" s="43"/>
    </row>
    <row r="113" spans="1:26">
      <c r="A113" s="44">
        <v>45310</v>
      </c>
      <c r="B113" s="42">
        <v>4839.8100000000004</v>
      </c>
      <c r="C113" s="46">
        <f t="shared" si="0"/>
        <v>1.2238283870230153E-2</v>
      </c>
      <c r="D113" s="43"/>
      <c r="E113" s="44" t="s">
        <v>293</v>
      </c>
      <c r="F113" s="42">
        <v>4.45</v>
      </c>
      <c r="G113" s="45">
        <f t="shared" si="1"/>
        <v>4.4500000000000005E-2</v>
      </c>
      <c r="H113" s="45">
        <f t="shared" si="2"/>
        <v>1.7278596551562053E-4</v>
      </c>
      <c r="I113" s="43"/>
      <c r="J113" s="45">
        <f t="shared" si="3"/>
        <v>1.2065497904714532E-2</v>
      </c>
      <c r="K113" s="43"/>
      <c r="L113" s="43"/>
      <c r="M113" s="43"/>
      <c r="N113" s="43"/>
      <c r="O113" s="43"/>
      <c r="P113" s="43"/>
      <c r="Q113" s="43"/>
      <c r="R113" s="43"/>
      <c r="S113" s="43"/>
      <c r="T113" s="43"/>
      <c r="U113" s="43"/>
      <c r="V113" s="43"/>
      <c r="W113" s="43"/>
      <c r="X113" s="43"/>
      <c r="Y113" s="43"/>
      <c r="Z113" s="43"/>
    </row>
    <row r="114" spans="1:26">
      <c r="A114" s="44">
        <v>45309</v>
      </c>
      <c r="B114" s="42">
        <v>4780.9399999999996</v>
      </c>
      <c r="C114" s="46">
        <f t="shared" si="0"/>
        <v>8.7667247395320728E-3</v>
      </c>
      <c r="D114" s="43"/>
      <c r="E114" s="44" t="s">
        <v>296</v>
      </c>
      <c r="F114" s="42">
        <v>4.46</v>
      </c>
      <c r="G114" s="45">
        <f t="shared" si="1"/>
        <v>4.4600000000000001E-2</v>
      </c>
      <c r="H114" s="45">
        <f t="shared" si="2"/>
        <v>1.7316593204519393E-4</v>
      </c>
      <c r="I114" s="43"/>
      <c r="J114" s="45">
        <f t="shared" si="3"/>
        <v>8.5935588074868789E-3</v>
      </c>
      <c r="K114" s="43"/>
      <c r="L114" s="43"/>
      <c r="M114" s="43"/>
      <c r="N114" s="43"/>
      <c r="O114" s="43"/>
      <c r="P114" s="43"/>
      <c r="Q114" s="43"/>
      <c r="R114" s="43"/>
      <c r="S114" s="43"/>
      <c r="T114" s="43"/>
      <c r="U114" s="43"/>
      <c r="V114" s="43"/>
      <c r="W114" s="43"/>
      <c r="X114" s="43"/>
      <c r="Y114" s="43"/>
      <c r="Z114" s="43"/>
    </row>
    <row r="115" spans="1:26">
      <c r="A115" s="44">
        <v>45308</v>
      </c>
      <c r="B115" s="42">
        <v>4739.21</v>
      </c>
      <c r="C115" s="46">
        <f t="shared" si="0"/>
        <v>-5.6327271267556144E-3</v>
      </c>
      <c r="D115" s="43"/>
      <c r="E115" s="44" t="s">
        <v>299</v>
      </c>
      <c r="F115" s="42">
        <v>4.4000000000000004</v>
      </c>
      <c r="G115" s="45">
        <f t="shared" si="1"/>
        <v>4.4000000000000004E-2</v>
      </c>
      <c r="H115" s="45">
        <f t="shared" si="2"/>
        <v>1.7088558920153041E-4</v>
      </c>
      <c r="I115" s="43"/>
      <c r="J115" s="45">
        <f t="shared" si="3"/>
        <v>-5.8036127159571448E-3</v>
      </c>
      <c r="K115" s="43"/>
      <c r="L115" s="43"/>
      <c r="M115" s="43"/>
      <c r="N115" s="43"/>
      <c r="O115" s="43"/>
      <c r="P115" s="43"/>
      <c r="Q115" s="43"/>
      <c r="R115" s="43"/>
      <c r="S115" s="43"/>
      <c r="T115" s="43"/>
      <c r="U115" s="43"/>
      <c r="V115" s="43"/>
      <c r="W115" s="43"/>
      <c r="X115" s="43"/>
      <c r="Y115" s="43"/>
      <c r="Z115" s="43"/>
    </row>
    <row r="116" spans="1:26">
      <c r="A116" s="44">
        <v>45307</v>
      </c>
      <c r="B116" s="42">
        <v>4765.9799999999996</v>
      </c>
      <c r="C116" s="46">
        <f t="shared" si="0"/>
        <v>-3.7382986232446964E-3</v>
      </c>
      <c r="D116" s="43"/>
      <c r="E116" s="44" t="s">
        <v>302</v>
      </c>
      <c r="F116" s="42">
        <v>4.4000000000000004</v>
      </c>
      <c r="G116" s="45">
        <f t="shared" si="1"/>
        <v>4.4000000000000004E-2</v>
      </c>
      <c r="H116" s="45">
        <f t="shared" si="2"/>
        <v>1.7088558920153041E-4</v>
      </c>
      <c r="I116" s="43"/>
      <c r="J116" s="45">
        <f t="shared" si="3"/>
        <v>-3.9091842124462269E-3</v>
      </c>
      <c r="K116" s="43"/>
      <c r="L116" s="43"/>
      <c r="M116" s="43"/>
      <c r="N116" s="43"/>
      <c r="O116" s="43"/>
      <c r="P116" s="43"/>
      <c r="Q116" s="43"/>
      <c r="R116" s="43"/>
      <c r="S116" s="43"/>
      <c r="T116" s="43"/>
      <c r="U116" s="43"/>
      <c r="V116" s="43"/>
      <c r="W116" s="43"/>
      <c r="X116" s="43"/>
      <c r="Y116" s="43"/>
      <c r="Z116" s="43"/>
    </row>
    <row r="117" spans="1:26">
      <c r="A117" s="44">
        <v>45303</v>
      </c>
      <c r="B117" s="42">
        <v>4783.83</v>
      </c>
      <c r="C117" s="46">
        <f t="shared" si="0"/>
        <v>7.5072645194105983E-4</v>
      </c>
      <c r="D117" s="43"/>
      <c r="E117" s="44">
        <v>45627</v>
      </c>
      <c r="F117" s="42">
        <v>4.28</v>
      </c>
      <c r="G117" s="45">
        <f t="shared" si="1"/>
        <v>4.2800000000000005E-2</v>
      </c>
      <c r="H117" s="45">
        <f t="shared" si="2"/>
        <v>1.6632098486990543E-4</v>
      </c>
      <c r="I117" s="43"/>
      <c r="J117" s="45">
        <f t="shared" si="3"/>
        <v>5.844054670711544E-4</v>
      </c>
      <c r="K117" s="43"/>
      <c r="L117" s="43"/>
      <c r="M117" s="43"/>
      <c r="N117" s="43"/>
      <c r="O117" s="43"/>
      <c r="P117" s="43"/>
      <c r="Q117" s="43"/>
      <c r="R117" s="43"/>
      <c r="S117" s="43"/>
      <c r="T117" s="43"/>
      <c r="U117" s="43"/>
      <c r="V117" s="43"/>
      <c r="W117" s="43"/>
      <c r="X117" s="43"/>
      <c r="Y117" s="43"/>
      <c r="Z117" s="43"/>
    </row>
    <row r="118" spans="1:26">
      <c r="A118" s="44">
        <v>45302</v>
      </c>
      <c r="B118" s="42">
        <v>4780.24</v>
      </c>
      <c r="C118" s="46">
        <f t="shared" si="0"/>
        <v>-6.7128903604016395E-4</v>
      </c>
      <c r="D118" s="43"/>
      <c r="E118" s="44">
        <v>45597</v>
      </c>
      <c r="F118" s="42">
        <v>4.28</v>
      </c>
      <c r="G118" s="45">
        <f t="shared" si="1"/>
        <v>4.2800000000000005E-2</v>
      </c>
      <c r="H118" s="45">
        <f t="shared" si="2"/>
        <v>1.6632098486990543E-4</v>
      </c>
      <c r="I118" s="43"/>
      <c r="J118" s="45">
        <f t="shared" si="3"/>
        <v>-8.3761002091006938E-4</v>
      </c>
      <c r="K118" s="43"/>
      <c r="L118" s="43"/>
      <c r="M118" s="43"/>
      <c r="N118" s="43"/>
      <c r="O118" s="43"/>
      <c r="P118" s="43"/>
      <c r="Q118" s="43"/>
      <c r="R118" s="43"/>
      <c r="S118" s="43"/>
      <c r="T118" s="43"/>
      <c r="U118" s="43"/>
      <c r="V118" s="43"/>
      <c r="W118" s="43"/>
      <c r="X118" s="43"/>
      <c r="Y118" s="43"/>
      <c r="Z118" s="43"/>
    </row>
    <row r="119" spans="1:26">
      <c r="A119" s="44">
        <v>45301</v>
      </c>
      <c r="B119" s="42">
        <v>4783.45</v>
      </c>
      <c r="C119" s="46">
        <f t="shared" si="0"/>
        <v>5.6499398196109933E-3</v>
      </c>
      <c r="D119" s="43"/>
      <c r="E119" s="44">
        <v>45566</v>
      </c>
      <c r="F119" s="42">
        <v>4.3099999999999996</v>
      </c>
      <c r="G119" s="45">
        <f t="shared" si="1"/>
        <v>4.3099999999999999E-2</v>
      </c>
      <c r="H119" s="45">
        <f t="shared" si="2"/>
        <v>1.6746262625200181E-4</v>
      </c>
      <c r="I119" s="43"/>
      <c r="J119" s="45">
        <f t="shared" si="3"/>
        <v>5.4824771933589915E-3</v>
      </c>
      <c r="K119" s="43"/>
      <c r="L119" s="43"/>
      <c r="M119" s="43"/>
      <c r="N119" s="43"/>
      <c r="O119" s="43"/>
      <c r="P119" s="43"/>
      <c r="Q119" s="43"/>
      <c r="R119" s="43"/>
      <c r="S119" s="43"/>
      <c r="T119" s="43"/>
      <c r="U119" s="43"/>
      <c r="V119" s="43"/>
      <c r="W119" s="43"/>
      <c r="X119" s="43"/>
      <c r="Y119" s="43"/>
      <c r="Z119" s="43"/>
    </row>
    <row r="120" spans="1:26">
      <c r="A120" s="44">
        <v>45300</v>
      </c>
      <c r="B120" s="42">
        <v>4756.5</v>
      </c>
      <c r="C120" s="46">
        <f t="shared" si="0"/>
        <v>-1.4789856520085827E-3</v>
      </c>
      <c r="D120" s="43"/>
      <c r="E120" s="44">
        <v>45536</v>
      </c>
      <c r="F120" s="42">
        <v>4.29</v>
      </c>
      <c r="G120" s="45">
        <f t="shared" si="1"/>
        <v>4.2900000000000001E-2</v>
      </c>
      <c r="H120" s="45">
        <f t="shared" si="2"/>
        <v>1.6670156834108774E-4</v>
      </c>
      <c r="I120" s="43"/>
      <c r="J120" s="45">
        <f t="shared" si="3"/>
        <v>-1.6456872203496704E-3</v>
      </c>
      <c r="K120" s="43"/>
      <c r="L120" s="43"/>
      <c r="M120" s="43"/>
      <c r="N120" s="43"/>
      <c r="O120" s="43"/>
      <c r="P120" s="43"/>
      <c r="Q120" s="43"/>
      <c r="R120" s="43"/>
      <c r="S120" s="43"/>
      <c r="T120" s="43"/>
      <c r="U120" s="43"/>
      <c r="V120" s="43"/>
      <c r="W120" s="43"/>
      <c r="X120" s="43"/>
      <c r="Y120" s="43"/>
      <c r="Z120" s="43"/>
    </row>
    <row r="121" spans="1:26">
      <c r="A121" s="44">
        <v>45299</v>
      </c>
      <c r="B121" s="42">
        <v>4763.54</v>
      </c>
      <c r="C121" s="46">
        <f t="shared" si="0"/>
        <v>1.4015987132365047E-2</v>
      </c>
      <c r="D121" s="43"/>
      <c r="E121" s="44">
        <v>45505</v>
      </c>
      <c r="F121" s="42">
        <v>4.28</v>
      </c>
      <c r="G121" s="45">
        <f t="shared" si="1"/>
        <v>4.2800000000000005E-2</v>
      </c>
      <c r="H121" s="45">
        <f t="shared" si="2"/>
        <v>1.6632098486990543E-4</v>
      </c>
      <c r="I121" s="43"/>
      <c r="J121" s="45">
        <f t="shared" si="3"/>
        <v>1.3849666147495141E-2</v>
      </c>
      <c r="K121" s="43"/>
      <c r="L121" s="43"/>
      <c r="M121" s="43"/>
      <c r="N121" s="43"/>
      <c r="O121" s="43"/>
      <c r="P121" s="43"/>
      <c r="Q121" s="43"/>
      <c r="R121" s="43"/>
      <c r="S121" s="43"/>
      <c r="T121" s="43"/>
      <c r="U121" s="43"/>
      <c r="V121" s="43"/>
      <c r="W121" s="43"/>
      <c r="X121" s="43"/>
      <c r="Y121" s="43"/>
      <c r="Z121" s="43"/>
    </row>
    <row r="122" spans="1:26">
      <c r="A122" s="44">
        <v>45296</v>
      </c>
      <c r="B122" s="42">
        <v>4697.24</v>
      </c>
      <c r="C122" s="46">
        <f t="shared" si="0"/>
        <v>1.8240092336748459E-3</v>
      </c>
      <c r="D122" s="43"/>
      <c r="E122" s="44">
        <v>45413</v>
      </c>
      <c r="F122" s="42">
        <v>4.32</v>
      </c>
      <c r="G122" s="45">
        <f t="shared" si="1"/>
        <v>4.3200000000000002E-2</v>
      </c>
      <c r="H122" s="45">
        <f t="shared" si="2"/>
        <v>1.678431007052783E-4</v>
      </c>
      <c r="I122" s="43"/>
      <c r="J122" s="45">
        <f t="shared" si="3"/>
        <v>1.6561661329695676E-3</v>
      </c>
      <c r="K122" s="43"/>
      <c r="L122" s="43"/>
      <c r="M122" s="43"/>
      <c r="N122" s="43"/>
      <c r="O122" s="43"/>
      <c r="P122" s="43"/>
      <c r="Q122" s="43"/>
      <c r="R122" s="43"/>
      <c r="S122" s="43"/>
      <c r="T122" s="43"/>
      <c r="U122" s="43"/>
      <c r="V122" s="43"/>
      <c r="W122" s="43"/>
      <c r="X122" s="43"/>
      <c r="Y122" s="43"/>
      <c r="Z122" s="43"/>
    </row>
    <row r="123" spans="1:26">
      <c r="A123" s="44">
        <v>45295</v>
      </c>
      <c r="B123" s="42">
        <v>4688.68</v>
      </c>
      <c r="C123" s="46">
        <f t="shared" si="0"/>
        <v>-3.434296699869414E-3</v>
      </c>
      <c r="D123" s="43"/>
      <c r="E123" s="44">
        <v>45383</v>
      </c>
      <c r="F123" s="42">
        <v>4.25</v>
      </c>
      <c r="G123" s="45">
        <f t="shared" si="1"/>
        <v>4.2500000000000003E-2</v>
      </c>
      <c r="H123" s="45">
        <f t="shared" si="2"/>
        <v>1.6517901630885845E-4</v>
      </c>
      <c r="I123" s="43"/>
      <c r="J123" s="45">
        <f t="shared" si="3"/>
        <v>-3.5994757161782725E-3</v>
      </c>
      <c r="K123" s="43"/>
      <c r="L123" s="43"/>
      <c r="M123" s="43"/>
      <c r="N123" s="43"/>
      <c r="O123" s="43"/>
      <c r="P123" s="43"/>
      <c r="Q123" s="43"/>
      <c r="R123" s="43"/>
      <c r="S123" s="43"/>
      <c r="T123" s="43"/>
      <c r="U123" s="43"/>
      <c r="V123" s="43"/>
      <c r="W123" s="43"/>
      <c r="X123" s="43"/>
      <c r="Y123" s="43"/>
      <c r="Z123" s="43"/>
    </row>
    <row r="124" spans="1:26">
      <c r="A124" s="44">
        <v>45294</v>
      </c>
      <c r="B124" s="42">
        <v>4704.8100000000004</v>
      </c>
      <c r="C124" s="46">
        <f t="shared" si="0"/>
        <v>-8.0486143089745707E-3</v>
      </c>
      <c r="D124" s="43"/>
      <c r="E124" s="44">
        <v>45352</v>
      </c>
      <c r="F124" s="42">
        <v>4.16</v>
      </c>
      <c r="G124" s="45">
        <f t="shared" si="1"/>
        <v>4.1599999999999998E-2</v>
      </c>
      <c r="H124" s="45">
        <f t="shared" si="2"/>
        <v>1.617511456717402E-4</v>
      </c>
      <c r="I124" s="43"/>
      <c r="J124" s="45">
        <f t="shared" si="3"/>
        <v>-8.2103654546463109E-3</v>
      </c>
      <c r="K124" s="43"/>
      <c r="L124" s="43"/>
      <c r="M124" s="43"/>
      <c r="N124" s="43"/>
      <c r="O124" s="43"/>
      <c r="P124" s="43"/>
      <c r="Q124" s="43"/>
      <c r="R124" s="43"/>
      <c r="S124" s="43"/>
      <c r="T124" s="43"/>
      <c r="U124" s="43"/>
      <c r="V124" s="43"/>
      <c r="W124" s="43"/>
      <c r="X124" s="43"/>
      <c r="Y124" s="43"/>
      <c r="Z124" s="43"/>
    </row>
    <row r="125" spans="1:26">
      <c r="A125" s="44">
        <v>45293</v>
      </c>
      <c r="B125" s="42">
        <v>4742.83</v>
      </c>
      <c r="C125" s="46">
        <f t="shared" si="0"/>
        <v>-5.6766608929654707E-3</v>
      </c>
      <c r="D125" s="43"/>
      <c r="E125" s="44">
        <v>45323</v>
      </c>
      <c r="F125" s="42">
        <v>4.2</v>
      </c>
      <c r="G125" s="45">
        <f t="shared" si="1"/>
        <v>4.2000000000000003E-2</v>
      </c>
      <c r="H125" s="45">
        <f t="shared" si="2"/>
        <v>1.6327500779889093E-4</v>
      </c>
      <c r="I125" s="43"/>
      <c r="J125" s="45">
        <f t="shared" si="3"/>
        <v>-5.8399359007643616E-3</v>
      </c>
      <c r="K125" s="43"/>
      <c r="L125" s="43"/>
      <c r="M125" s="43"/>
      <c r="N125" s="43"/>
      <c r="O125" s="43"/>
      <c r="P125" s="43"/>
      <c r="Q125" s="43"/>
      <c r="R125" s="43"/>
      <c r="S125" s="43"/>
      <c r="T125" s="43"/>
      <c r="U125" s="43"/>
      <c r="V125" s="43"/>
      <c r="W125" s="43"/>
      <c r="X125" s="43"/>
      <c r="Y125" s="43"/>
      <c r="Z125" s="43"/>
    </row>
    <row r="126" spans="1:26">
      <c r="A126" s="44">
        <v>45289</v>
      </c>
      <c r="B126" s="42">
        <v>4769.83</v>
      </c>
      <c r="C126" s="46">
        <f t="shared" si="0"/>
        <v>-2.8304729998547477E-3</v>
      </c>
      <c r="D126" s="43"/>
      <c r="E126" s="44" t="s">
        <v>323</v>
      </c>
      <c r="F126" s="42">
        <v>4.1500000000000004</v>
      </c>
      <c r="G126" s="45">
        <f t="shared" si="1"/>
        <v>4.1500000000000002E-2</v>
      </c>
      <c r="H126" s="45">
        <f t="shared" si="2"/>
        <v>1.6137008906524919E-4</v>
      </c>
      <c r="I126" s="43"/>
      <c r="J126" s="45">
        <f t="shared" si="3"/>
        <v>-2.9918430889199969E-3</v>
      </c>
      <c r="K126" s="43"/>
      <c r="L126" s="43"/>
      <c r="M126" s="43"/>
      <c r="N126" s="43"/>
      <c r="O126" s="43"/>
      <c r="P126" s="43"/>
      <c r="Q126" s="43"/>
      <c r="R126" s="43"/>
      <c r="S126" s="43"/>
      <c r="T126" s="43"/>
      <c r="U126" s="43"/>
      <c r="V126" s="43"/>
      <c r="W126" s="43"/>
      <c r="X126" s="43"/>
      <c r="Y126" s="43"/>
      <c r="Z126" s="43"/>
    </row>
    <row r="127" spans="1:26">
      <c r="A127" s="44">
        <v>45288</v>
      </c>
      <c r="B127" s="42">
        <v>4783.3500000000004</v>
      </c>
      <c r="C127" s="46">
        <f t="shared" si="0"/>
        <v>3.7010203319937546E-4</v>
      </c>
      <c r="D127" s="43"/>
      <c r="E127" s="44" t="s">
        <v>326</v>
      </c>
      <c r="F127" s="42">
        <v>4.09</v>
      </c>
      <c r="G127" s="45">
        <f t="shared" si="1"/>
        <v>4.0899999999999999E-2</v>
      </c>
      <c r="H127" s="45">
        <f t="shared" si="2"/>
        <v>1.5908298386113628E-4</v>
      </c>
      <c r="I127" s="43"/>
      <c r="J127" s="45">
        <f t="shared" si="3"/>
        <v>2.1101904933823918E-4</v>
      </c>
      <c r="K127" s="43"/>
      <c r="L127" s="43"/>
      <c r="M127" s="43"/>
      <c r="N127" s="43"/>
      <c r="O127" s="43"/>
      <c r="P127" s="43"/>
      <c r="Q127" s="43"/>
      <c r="R127" s="43"/>
      <c r="S127" s="43"/>
      <c r="T127" s="43"/>
      <c r="U127" s="43"/>
      <c r="V127" s="43"/>
      <c r="W127" s="43"/>
      <c r="X127" s="43"/>
      <c r="Y127" s="43"/>
      <c r="Z127" s="43"/>
    </row>
    <row r="128" spans="1:26">
      <c r="A128" s="44">
        <v>45287</v>
      </c>
      <c r="B128" s="42">
        <v>4781.58</v>
      </c>
      <c r="C128" s="46">
        <f t="shared" si="0"/>
        <v>1.429419277681746E-3</v>
      </c>
      <c r="D128" s="43"/>
      <c r="E128" s="44" t="s">
        <v>329</v>
      </c>
      <c r="F128" s="42">
        <v>4.0599999999999996</v>
      </c>
      <c r="G128" s="45">
        <f t="shared" si="1"/>
        <v>4.0599999999999997E-2</v>
      </c>
      <c r="H128" s="45">
        <f t="shared" si="2"/>
        <v>1.5793893879534338E-4</v>
      </c>
      <c r="I128" s="43"/>
      <c r="J128" s="45">
        <f t="shared" si="3"/>
        <v>1.2714803388864026E-3</v>
      </c>
      <c r="K128" s="43"/>
      <c r="L128" s="43"/>
      <c r="M128" s="43"/>
      <c r="N128" s="43"/>
      <c r="O128" s="43"/>
      <c r="P128" s="43"/>
      <c r="Q128" s="43"/>
      <c r="R128" s="43"/>
      <c r="S128" s="43"/>
      <c r="T128" s="43"/>
      <c r="U128" s="43"/>
      <c r="V128" s="43"/>
      <c r="W128" s="43"/>
      <c r="X128" s="43"/>
      <c r="Y128" s="43"/>
      <c r="Z128" s="43"/>
    </row>
    <row r="129" spans="1:26">
      <c r="A129" s="44">
        <v>45286</v>
      </c>
      <c r="B129" s="42">
        <v>4774.75</v>
      </c>
      <c r="C129" s="46">
        <f t="shared" si="0"/>
        <v>4.2227363999498384E-3</v>
      </c>
      <c r="D129" s="43"/>
      <c r="E129" s="44" t="s">
        <v>332</v>
      </c>
      <c r="F129" s="42">
        <v>4.17</v>
      </c>
      <c r="G129" s="45">
        <f t="shared" si="1"/>
        <v>4.1700000000000001E-2</v>
      </c>
      <c r="H129" s="45">
        <f t="shared" si="2"/>
        <v>1.6213216584137768E-4</v>
      </c>
      <c r="I129" s="43"/>
      <c r="J129" s="45">
        <f t="shared" si="3"/>
        <v>4.0606042341084607E-3</v>
      </c>
      <c r="K129" s="43"/>
      <c r="L129" s="43"/>
      <c r="M129" s="43"/>
      <c r="N129" s="43"/>
      <c r="O129" s="43"/>
      <c r="P129" s="43"/>
      <c r="Q129" s="43"/>
      <c r="R129" s="43"/>
      <c r="S129" s="43"/>
      <c r="T129" s="43"/>
      <c r="U129" s="43"/>
      <c r="V129" s="43"/>
      <c r="W129" s="43"/>
      <c r="X129" s="43"/>
      <c r="Y129" s="43"/>
      <c r="Z129" s="43"/>
    </row>
    <row r="130" spans="1:26">
      <c r="A130" s="44">
        <v>45282</v>
      </c>
      <c r="B130" s="42">
        <v>4754.63</v>
      </c>
      <c r="C130" s="46">
        <f t="shared" si="0"/>
        <v>1.6587067997896167E-3</v>
      </c>
      <c r="D130" s="43"/>
      <c r="E130" s="44" t="s">
        <v>335</v>
      </c>
      <c r="F130" s="42">
        <v>4.18</v>
      </c>
      <c r="G130" s="45">
        <f t="shared" si="1"/>
        <v>4.1799999999999997E-2</v>
      </c>
      <c r="H130" s="45">
        <f t="shared" si="2"/>
        <v>1.6251314958126706E-4</v>
      </c>
      <c r="I130" s="43"/>
      <c r="J130" s="45">
        <f t="shared" si="3"/>
        <v>1.4961936502083497E-3</v>
      </c>
      <c r="K130" s="43"/>
      <c r="L130" s="43"/>
      <c r="M130" s="43"/>
      <c r="N130" s="43"/>
      <c r="O130" s="43"/>
      <c r="P130" s="43"/>
      <c r="Q130" s="43"/>
      <c r="R130" s="43"/>
      <c r="S130" s="43"/>
      <c r="T130" s="43"/>
      <c r="U130" s="43"/>
      <c r="V130" s="43"/>
      <c r="W130" s="43"/>
      <c r="X130" s="43"/>
      <c r="Y130" s="43"/>
      <c r="Z130" s="43"/>
    </row>
    <row r="131" spans="1:26">
      <c r="A131" s="44">
        <v>45281</v>
      </c>
      <c r="B131" s="42">
        <v>4746.75</v>
      </c>
      <c r="C131" s="46">
        <f t="shared" si="0"/>
        <v>1.024879009249407E-2</v>
      </c>
      <c r="D131" s="43"/>
      <c r="E131" s="44" t="s">
        <v>338</v>
      </c>
      <c r="F131" s="42">
        <v>4.16</v>
      </c>
      <c r="G131" s="45">
        <f t="shared" si="1"/>
        <v>4.1599999999999998E-2</v>
      </c>
      <c r="H131" s="45">
        <f t="shared" si="2"/>
        <v>1.617511456717402E-4</v>
      </c>
      <c r="I131" s="43"/>
      <c r="J131" s="45">
        <f t="shared" si="3"/>
        <v>1.008703894682233E-2</v>
      </c>
      <c r="K131" s="43"/>
      <c r="L131" s="43"/>
      <c r="M131" s="43"/>
      <c r="N131" s="43"/>
      <c r="O131" s="43"/>
      <c r="P131" s="43"/>
      <c r="Q131" s="43"/>
      <c r="R131" s="43"/>
      <c r="S131" s="43"/>
      <c r="T131" s="43"/>
      <c r="U131" s="43"/>
      <c r="V131" s="43"/>
      <c r="W131" s="43"/>
      <c r="X131" s="43"/>
      <c r="Y131" s="43"/>
      <c r="Z131" s="43"/>
    </row>
    <row r="132" spans="1:26">
      <c r="A132" s="44">
        <v>45280</v>
      </c>
      <c r="B132" s="42">
        <v>4698.3500000000004</v>
      </c>
      <c r="C132" s="46">
        <f t="shared" si="0"/>
        <v>-1.4793144174519959E-2</v>
      </c>
      <c r="D132" s="43"/>
      <c r="E132" s="44" t="s">
        <v>341</v>
      </c>
      <c r="F132" s="42">
        <v>4.12</v>
      </c>
      <c r="G132" s="45">
        <f t="shared" si="1"/>
        <v>4.1200000000000001E-2</v>
      </c>
      <c r="H132" s="45">
        <f t="shared" si="2"/>
        <v>1.6022670055493293E-4</v>
      </c>
      <c r="I132" s="43"/>
      <c r="J132" s="45">
        <f t="shared" si="3"/>
        <v>-1.4953370875074892E-2</v>
      </c>
      <c r="K132" s="43"/>
      <c r="L132" s="43"/>
      <c r="M132" s="43"/>
      <c r="N132" s="43"/>
      <c r="O132" s="43"/>
      <c r="P132" s="43"/>
      <c r="Q132" s="43"/>
      <c r="R132" s="43"/>
      <c r="S132" s="43"/>
      <c r="T132" s="43"/>
      <c r="U132" s="43"/>
      <c r="V132" s="43"/>
      <c r="W132" s="43"/>
      <c r="X132" s="43"/>
      <c r="Y132" s="43"/>
      <c r="Z132" s="43"/>
    </row>
    <row r="133" spans="1:26">
      <c r="A133" s="44">
        <v>45279</v>
      </c>
      <c r="B133" s="42">
        <v>4768.37</v>
      </c>
      <c r="C133" s="46">
        <f t="shared" si="0"/>
        <v>5.8492552349014293E-3</v>
      </c>
      <c r="D133" s="43"/>
      <c r="E133" s="44" t="s">
        <v>344</v>
      </c>
      <c r="F133" s="42">
        <v>4.18</v>
      </c>
      <c r="G133" s="45">
        <f t="shared" si="1"/>
        <v>4.1799999999999997E-2</v>
      </c>
      <c r="H133" s="45">
        <f t="shared" si="2"/>
        <v>1.6251314958126706E-4</v>
      </c>
      <c r="I133" s="43"/>
      <c r="J133" s="45">
        <f t="shared" si="3"/>
        <v>5.6867420853201622E-3</v>
      </c>
      <c r="K133" s="43"/>
      <c r="L133" s="43"/>
      <c r="M133" s="43"/>
      <c r="N133" s="43"/>
      <c r="O133" s="43"/>
      <c r="P133" s="43"/>
      <c r="Q133" s="43"/>
      <c r="R133" s="43"/>
      <c r="S133" s="43"/>
      <c r="T133" s="43"/>
      <c r="U133" s="43"/>
      <c r="V133" s="43"/>
      <c r="W133" s="43"/>
      <c r="X133" s="43"/>
      <c r="Y133" s="43"/>
      <c r="Z133" s="43"/>
    </row>
    <row r="134" spans="1:26">
      <c r="A134" s="44">
        <v>45278</v>
      </c>
      <c r="B134" s="42">
        <v>4740.5600000000004</v>
      </c>
      <c r="C134" s="46">
        <f t="shared" si="0"/>
        <v>4.5180974872495441E-3</v>
      </c>
      <c r="D134" s="43"/>
      <c r="E134" s="44" t="s">
        <v>347</v>
      </c>
      <c r="F134" s="42">
        <v>4.1900000000000004</v>
      </c>
      <c r="G134" s="45">
        <f t="shared" si="1"/>
        <v>4.1900000000000007E-2</v>
      </c>
      <c r="H134" s="45">
        <f t="shared" si="2"/>
        <v>1.6289409689806966E-4</v>
      </c>
      <c r="I134" s="43"/>
      <c r="J134" s="45">
        <f t="shared" si="3"/>
        <v>4.3552033903514744E-3</v>
      </c>
      <c r="K134" s="43"/>
      <c r="L134" s="43"/>
      <c r="M134" s="43"/>
      <c r="N134" s="43"/>
      <c r="O134" s="43"/>
      <c r="P134" s="43"/>
      <c r="Q134" s="43"/>
      <c r="R134" s="43"/>
      <c r="S134" s="43"/>
      <c r="T134" s="43"/>
      <c r="U134" s="43"/>
      <c r="V134" s="43"/>
      <c r="W134" s="43"/>
      <c r="X134" s="43"/>
      <c r="Y134" s="43"/>
      <c r="Z134" s="43"/>
    </row>
    <row r="135" spans="1:26">
      <c r="A135" s="44">
        <v>45275</v>
      </c>
      <c r="B135" s="42">
        <v>4719.1899999999996</v>
      </c>
      <c r="C135" s="46">
        <f t="shared" si="0"/>
        <v>-7.6281368101049259E-5</v>
      </c>
      <c r="D135" s="43"/>
      <c r="E135" s="44" t="s">
        <v>350</v>
      </c>
      <c r="F135" s="42">
        <v>4.1500000000000004</v>
      </c>
      <c r="G135" s="45">
        <f t="shared" si="1"/>
        <v>4.1500000000000002E-2</v>
      </c>
      <c r="H135" s="45">
        <f t="shared" si="2"/>
        <v>1.6137008906524919E-4</v>
      </c>
      <c r="I135" s="43"/>
      <c r="J135" s="45">
        <f t="shared" si="3"/>
        <v>-2.3765145716629843E-4</v>
      </c>
      <c r="K135" s="43"/>
      <c r="L135" s="43"/>
      <c r="M135" s="43"/>
      <c r="N135" s="43"/>
      <c r="O135" s="43"/>
      <c r="P135" s="43"/>
      <c r="Q135" s="43"/>
      <c r="R135" s="43"/>
      <c r="S135" s="43"/>
      <c r="T135" s="43"/>
      <c r="U135" s="43"/>
      <c r="V135" s="43"/>
      <c r="W135" s="43"/>
      <c r="X135" s="43"/>
      <c r="Y135" s="43"/>
      <c r="Z135" s="43"/>
    </row>
    <row r="136" spans="1:26">
      <c r="A136" s="44">
        <v>45274</v>
      </c>
      <c r="B136" s="42">
        <v>4719.55</v>
      </c>
      <c r="C136" s="46">
        <f t="shared" si="0"/>
        <v>2.6435733742609306E-3</v>
      </c>
      <c r="D136" s="43"/>
      <c r="E136" s="44" t="s">
        <v>353</v>
      </c>
      <c r="F136" s="42">
        <v>4.18</v>
      </c>
      <c r="G136" s="45">
        <f t="shared" si="1"/>
        <v>4.1799999999999997E-2</v>
      </c>
      <c r="H136" s="45">
        <f t="shared" si="2"/>
        <v>1.6251314958126706E-4</v>
      </c>
      <c r="I136" s="43"/>
      <c r="J136" s="45">
        <f t="shared" si="3"/>
        <v>2.4810602246796635E-3</v>
      </c>
      <c r="K136" s="43"/>
      <c r="L136" s="43"/>
      <c r="M136" s="43"/>
      <c r="N136" s="43"/>
      <c r="O136" s="43"/>
      <c r="P136" s="43"/>
      <c r="Q136" s="43"/>
      <c r="R136" s="43"/>
      <c r="S136" s="43"/>
      <c r="T136" s="43"/>
      <c r="U136" s="43"/>
      <c r="V136" s="43"/>
      <c r="W136" s="43"/>
      <c r="X136" s="43"/>
      <c r="Y136" s="43"/>
      <c r="Z136" s="43"/>
    </row>
    <row r="137" spans="1:26">
      <c r="A137" s="44">
        <v>45273</v>
      </c>
      <c r="B137" s="42">
        <v>4707.09</v>
      </c>
      <c r="C137" s="46">
        <f t="shared" si="0"/>
        <v>1.3558420429298217E-2</v>
      </c>
      <c r="D137" s="43"/>
      <c r="E137" s="44" t="s">
        <v>356</v>
      </c>
      <c r="F137" s="42">
        <v>4.33</v>
      </c>
      <c r="G137" s="45">
        <f t="shared" si="1"/>
        <v>4.3299999999999998E-2</v>
      </c>
      <c r="H137" s="45">
        <f t="shared" si="2"/>
        <v>1.6822353883316765E-4</v>
      </c>
      <c r="I137" s="43"/>
      <c r="J137" s="45">
        <f t="shared" si="3"/>
        <v>1.3390196890465049E-2</v>
      </c>
      <c r="K137" s="43"/>
      <c r="L137" s="43"/>
      <c r="M137" s="43"/>
      <c r="N137" s="43"/>
      <c r="O137" s="43"/>
      <c r="P137" s="43"/>
      <c r="Q137" s="43"/>
      <c r="R137" s="43"/>
      <c r="S137" s="43"/>
      <c r="T137" s="43"/>
      <c r="U137" s="43"/>
      <c r="V137" s="43"/>
      <c r="W137" s="43"/>
      <c r="X137" s="43"/>
      <c r="Y137" s="43"/>
      <c r="Z137" s="43"/>
    </row>
    <row r="138" spans="1:26">
      <c r="A138" s="44">
        <v>45272</v>
      </c>
      <c r="B138" s="42">
        <v>4643.7</v>
      </c>
      <c r="C138" s="46">
        <f t="shared" si="0"/>
        <v>4.5887580600857377E-3</v>
      </c>
      <c r="D138" s="43"/>
      <c r="E138" s="44">
        <v>45272</v>
      </c>
      <c r="F138" s="42">
        <v>4.45</v>
      </c>
      <c r="G138" s="45">
        <f t="shared" si="1"/>
        <v>4.4500000000000005E-2</v>
      </c>
      <c r="H138" s="45">
        <f t="shared" si="2"/>
        <v>1.7278596551562053E-4</v>
      </c>
      <c r="I138" s="43"/>
      <c r="J138" s="45">
        <f t="shared" si="3"/>
        <v>4.4159720945701171E-3</v>
      </c>
      <c r="K138" s="43"/>
      <c r="L138" s="43"/>
      <c r="M138" s="43"/>
      <c r="N138" s="43"/>
      <c r="O138" s="43"/>
      <c r="P138" s="43"/>
      <c r="Q138" s="43"/>
      <c r="R138" s="43"/>
      <c r="S138" s="43"/>
      <c r="T138" s="43"/>
      <c r="U138" s="43"/>
      <c r="V138" s="43"/>
      <c r="W138" s="43"/>
      <c r="X138" s="43"/>
      <c r="Y138" s="43"/>
      <c r="Z138" s="43"/>
    </row>
    <row r="139" spans="1:26">
      <c r="A139" s="44">
        <v>45271</v>
      </c>
      <c r="B139" s="42">
        <v>4622.4399999999996</v>
      </c>
      <c r="C139" s="46">
        <f t="shared" si="0"/>
        <v>3.9168516750811289E-3</v>
      </c>
      <c r="D139" s="43"/>
      <c r="E139" s="44">
        <v>45242</v>
      </c>
      <c r="F139" s="42">
        <v>4.4800000000000004</v>
      </c>
      <c r="G139" s="45">
        <f t="shared" si="1"/>
        <v>4.4800000000000006E-2</v>
      </c>
      <c r="H139" s="45">
        <f t="shared" si="2"/>
        <v>1.7392575642616315E-4</v>
      </c>
      <c r="I139" s="43"/>
      <c r="J139" s="45">
        <f t="shared" si="3"/>
        <v>3.7429259186549657E-3</v>
      </c>
      <c r="K139" s="43"/>
      <c r="L139" s="43"/>
      <c r="M139" s="43"/>
      <c r="N139" s="43"/>
      <c r="O139" s="43"/>
      <c r="P139" s="43"/>
      <c r="Q139" s="43"/>
      <c r="R139" s="43"/>
      <c r="S139" s="43"/>
      <c r="T139" s="43"/>
      <c r="U139" s="43"/>
      <c r="V139" s="43"/>
      <c r="W139" s="43"/>
      <c r="X139" s="43"/>
      <c r="Y139" s="43"/>
      <c r="Z139" s="43"/>
    </row>
    <row r="140" spans="1:26">
      <c r="A140" s="44">
        <v>45268</v>
      </c>
      <c r="B140" s="42">
        <v>4604.37</v>
      </c>
      <c r="C140" s="46">
        <f t="shared" si="0"/>
        <v>4.0870746210065929E-3</v>
      </c>
      <c r="D140" s="43"/>
      <c r="E140" s="44">
        <v>45150</v>
      </c>
      <c r="F140" s="42">
        <v>4.46</v>
      </c>
      <c r="G140" s="45">
        <f t="shared" si="1"/>
        <v>4.4600000000000001E-2</v>
      </c>
      <c r="H140" s="45">
        <f t="shared" si="2"/>
        <v>1.7316593204519393E-4</v>
      </c>
      <c r="I140" s="43"/>
      <c r="J140" s="45">
        <f t="shared" si="3"/>
        <v>3.913908688961399E-3</v>
      </c>
      <c r="K140" s="43"/>
      <c r="L140" s="43"/>
      <c r="M140" s="43"/>
      <c r="N140" s="43"/>
      <c r="O140" s="43"/>
      <c r="P140" s="43"/>
      <c r="Q140" s="43"/>
      <c r="R140" s="43"/>
      <c r="S140" s="43"/>
      <c r="T140" s="43"/>
      <c r="U140" s="43"/>
      <c r="V140" s="43"/>
      <c r="W140" s="43"/>
      <c r="X140" s="43"/>
      <c r="Y140" s="43"/>
      <c r="Z140" s="43"/>
    </row>
    <row r="141" spans="1:26">
      <c r="A141" s="44">
        <v>45267</v>
      </c>
      <c r="B141" s="42">
        <v>4585.59</v>
      </c>
      <c r="C141" s="46">
        <f t="shared" si="0"/>
        <v>7.9366104133129379E-3</v>
      </c>
      <c r="D141" s="43"/>
      <c r="E141" s="44">
        <v>45119</v>
      </c>
      <c r="F141" s="42">
        <v>4.3899999999999997</v>
      </c>
      <c r="G141" s="45">
        <f t="shared" si="1"/>
        <v>4.3899999999999995E-2</v>
      </c>
      <c r="H141" s="45">
        <f t="shared" si="2"/>
        <v>1.7050540515683998E-4</v>
      </c>
      <c r="I141" s="43"/>
      <c r="J141" s="45">
        <f t="shared" si="3"/>
        <v>7.7661050081560979E-3</v>
      </c>
      <c r="K141" s="43"/>
      <c r="L141" s="43"/>
      <c r="M141" s="43"/>
      <c r="N141" s="43"/>
      <c r="O141" s="43"/>
      <c r="P141" s="43"/>
      <c r="Q141" s="43"/>
      <c r="R141" s="43"/>
      <c r="S141" s="43"/>
      <c r="T141" s="43"/>
      <c r="U141" s="43"/>
      <c r="V141" s="43"/>
      <c r="W141" s="43"/>
      <c r="X141" s="43"/>
      <c r="Y141" s="43"/>
      <c r="Z141" s="43"/>
    </row>
    <row r="142" spans="1:26">
      <c r="A142" s="44">
        <v>45266</v>
      </c>
      <c r="B142" s="42">
        <v>4549.34</v>
      </c>
      <c r="C142" s="46">
        <f t="shared" si="0"/>
        <v>-3.9137791113844191E-3</v>
      </c>
      <c r="D142" s="43"/>
      <c r="E142" s="44">
        <v>45089</v>
      </c>
      <c r="F142" s="42">
        <v>4.37</v>
      </c>
      <c r="G142" s="45">
        <f t="shared" si="1"/>
        <v>4.3700000000000003E-2</v>
      </c>
      <c r="H142" s="45">
        <f t="shared" si="2"/>
        <v>1.6974492823029763E-4</v>
      </c>
      <c r="I142" s="43"/>
      <c r="J142" s="45">
        <f t="shared" si="3"/>
        <v>-4.0835240396147167E-3</v>
      </c>
      <c r="K142" s="43"/>
      <c r="L142" s="43"/>
      <c r="M142" s="43"/>
      <c r="N142" s="43"/>
      <c r="O142" s="43"/>
      <c r="P142" s="43"/>
      <c r="Q142" s="43"/>
      <c r="R142" s="43"/>
      <c r="S142" s="43"/>
      <c r="T142" s="43"/>
      <c r="U142" s="43"/>
      <c r="V142" s="43"/>
      <c r="W142" s="43"/>
      <c r="X142" s="43"/>
      <c r="Y142" s="43"/>
      <c r="Z142" s="43"/>
    </row>
    <row r="143" spans="1:26">
      <c r="A143" s="44">
        <v>45265</v>
      </c>
      <c r="B143" s="42">
        <v>4567.18</v>
      </c>
      <c r="C143" s="46">
        <f t="shared" si="0"/>
        <v>-5.691170958779145E-4</v>
      </c>
      <c r="D143" s="43"/>
      <c r="E143" s="44">
        <v>45058</v>
      </c>
      <c r="F143" s="42">
        <v>4.45</v>
      </c>
      <c r="G143" s="45">
        <f t="shared" si="1"/>
        <v>4.4500000000000005E-2</v>
      </c>
      <c r="H143" s="45">
        <f t="shared" si="2"/>
        <v>1.7278596551562053E-4</v>
      </c>
      <c r="I143" s="43"/>
      <c r="J143" s="45">
        <f t="shared" si="3"/>
        <v>-7.4190306139353503E-4</v>
      </c>
      <c r="K143" s="43"/>
      <c r="L143" s="43"/>
      <c r="M143" s="43"/>
      <c r="N143" s="43"/>
      <c r="O143" s="43"/>
      <c r="P143" s="43"/>
      <c r="Q143" s="43"/>
      <c r="R143" s="43"/>
      <c r="S143" s="43"/>
      <c r="T143" s="43"/>
      <c r="U143" s="43"/>
      <c r="V143" s="43"/>
      <c r="W143" s="43"/>
      <c r="X143" s="43"/>
      <c r="Y143" s="43"/>
      <c r="Z143" s="43"/>
    </row>
    <row r="144" spans="1:26">
      <c r="A144" s="44">
        <v>45264</v>
      </c>
      <c r="B144" s="42">
        <v>4569.78</v>
      </c>
      <c r="C144" s="46">
        <f t="shared" si="0"/>
        <v>-5.4231665551195962E-3</v>
      </c>
      <c r="D144" s="43"/>
      <c r="E144" s="44">
        <v>45028</v>
      </c>
      <c r="F144" s="42">
        <v>4.58</v>
      </c>
      <c r="G144" s="45">
        <f t="shared" si="1"/>
        <v>4.58E-2</v>
      </c>
      <c r="H144" s="45">
        <f t="shared" si="2"/>
        <v>1.7772270657090417E-4</v>
      </c>
      <c r="I144" s="43"/>
      <c r="J144" s="45">
        <f t="shared" si="3"/>
        <v>-5.6008892616905004E-3</v>
      </c>
      <c r="K144" s="43"/>
      <c r="L144" s="43"/>
      <c r="M144" s="43"/>
      <c r="N144" s="43"/>
      <c r="O144" s="43"/>
      <c r="P144" s="43"/>
      <c r="Q144" s="43"/>
      <c r="R144" s="43"/>
      <c r="S144" s="43"/>
      <c r="T144" s="43"/>
      <c r="U144" s="43"/>
      <c r="V144" s="43"/>
      <c r="W144" s="43"/>
      <c r="X144" s="43"/>
      <c r="Y144" s="43"/>
      <c r="Z144" s="43"/>
    </row>
    <row r="145" spans="1:26">
      <c r="A145" s="44">
        <v>45261</v>
      </c>
      <c r="B145" s="42">
        <v>4594.63</v>
      </c>
      <c r="C145" s="46">
        <f t="shared" si="0"/>
        <v>5.8565417006152948E-3</v>
      </c>
      <c r="D145" s="43"/>
      <c r="E145" s="44">
        <v>44938</v>
      </c>
      <c r="F145" s="42">
        <v>4.54</v>
      </c>
      <c r="G145" s="45">
        <f t="shared" si="1"/>
        <v>4.5400000000000003E-2</v>
      </c>
      <c r="H145" s="45">
        <f t="shared" si="2"/>
        <v>1.7620436064391676E-4</v>
      </c>
      <c r="I145" s="43"/>
      <c r="J145" s="45">
        <f t="shared" si="3"/>
        <v>5.680337339971378E-3</v>
      </c>
      <c r="K145" s="43"/>
      <c r="L145" s="43"/>
      <c r="M145" s="43"/>
      <c r="N145" s="43"/>
      <c r="O145" s="43"/>
      <c r="P145" s="43"/>
      <c r="Q145" s="43"/>
      <c r="R145" s="43"/>
      <c r="S145" s="43"/>
      <c r="T145" s="43"/>
      <c r="U145" s="43"/>
      <c r="V145" s="43"/>
      <c r="W145" s="43"/>
      <c r="X145" s="43"/>
      <c r="Y145" s="43"/>
      <c r="Z145" s="43"/>
    </row>
    <row r="146" spans="1:26">
      <c r="A146" s="44">
        <v>45260</v>
      </c>
      <c r="B146" s="42">
        <v>4567.8</v>
      </c>
      <c r="C146" s="46">
        <f t="shared" si="0"/>
        <v>3.7769911916856066E-3</v>
      </c>
      <c r="D146" s="43"/>
      <c r="E146" s="44" t="s">
        <v>375</v>
      </c>
      <c r="F146" s="42">
        <v>4.6900000000000004</v>
      </c>
      <c r="G146" s="45">
        <f t="shared" si="1"/>
        <v>4.6900000000000004E-2</v>
      </c>
      <c r="H146" s="45">
        <f t="shared" si="2"/>
        <v>1.8189517720434978E-4</v>
      </c>
      <c r="I146" s="43"/>
      <c r="J146" s="45">
        <f t="shared" si="3"/>
        <v>3.5950960144812568E-3</v>
      </c>
      <c r="K146" s="43"/>
      <c r="L146" s="43"/>
      <c r="M146" s="43"/>
      <c r="N146" s="43"/>
      <c r="O146" s="43"/>
      <c r="P146" s="43"/>
      <c r="Q146" s="43"/>
      <c r="R146" s="43"/>
      <c r="S146" s="43"/>
      <c r="T146" s="43"/>
      <c r="U146" s="43"/>
      <c r="V146" s="43"/>
      <c r="W146" s="43"/>
      <c r="X146" s="43"/>
      <c r="Y146" s="43"/>
      <c r="Z146" s="43"/>
    </row>
    <row r="147" spans="1:26">
      <c r="A147" s="44">
        <v>45259</v>
      </c>
      <c r="B147" s="42">
        <v>4550.58</v>
      </c>
      <c r="C147" s="46">
        <f t="shared" si="0"/>
        <v>-9.4668376742538802E-4</v>
      </c>
      <c r="D147" s="43"/>
      <c r="E147" s="44" t="s">
        <v>378</v>
      </c>
      <c r="F147" s="42">
        <v>4.59</v>
      </c>
      <c r="G147" s="45">
        <f t="shared" si="1"/>
        <v>4.5899999999999996E-2</v>
      </c>
      <c r="H147" s="45">
        <f t="shared" si="2"/>
        <v>1.7810220267189258E-4</v>
      </c>
      <c r="I147" s="43"/>
      <c r="J147" s="45">
        <f t="shared" si="3"/>
        <v>-1.1247859700972806E-3</v>
      </c>
      <c r="K147" s="43"/>
      <c r="L147" s="43"/>
      <c r="M147" s="43"/>
      <c r="N147" s="43"/>
      <c r="O147" s="43"/>
      <c r="P147" s="43"/>
      <c r="Q147" s="43"/>
      <c r="R147" s="43"/>
      <c r="S147" s="43"/>
      <c r="T147" s="43"/>
      <c r="U147" s="43"/>
      <c r="V147" s="43"/>
      <c r="W147" s="43"/>
      <c r="X147" s="43"/>
      <c r="Y147" s="43"/>
      <c r="Z147" s="43"/>
    </row>
    <row r="148" spans="1:26">
      <c r="A148" s="44">
        <v>45258</v>
      </c>
      <c r="B148" s="42">
        <v>4554.8900000000003</v>
      </c>
      <c r="C148" s="46">
        <f t="shared" si="0"/>
        <v>9.7964714182290037E-4</v>
      </c>
      <c r="D148" s="43"/>
      <c r="E148" s="44" t="s">
        <v>381</v>
      </c>
      <c r="F148" s="42">
        <v>4.67</v>
      </c>
      <c r="G148" s="45">
        <f t="shared" si="1"/>
        <v>4.6699999999999998E-2</v>
      </c>
      <c r="H148" s="45">
        <f t="shared" si="2"/>
        <v>1.8113687107490506E-4</v>
      </c>
      <c r="I148" s="43"/>
      <c r="J148" s="45">
        <f t="shared" si="3"/>
        <v>7.9851027074799531E-4</v>
      </c>
      <c r="K148" s="43"/>
      <c r="L148" s="43"/>
      <c r="M148" s="43"/>
      <c r="N148" s="43"/>
      <c r="O148" s="43"/>
      <c r="P148" s="43"/>
      <c r="Q148" s="43"/>
      <c r="R148" s="43"/>
      <c r="S148" s="43"/>
      <c r="T148" s="43"/>
      <c r="U148" s="43"/>
      <c r="V148" s="43"/>
      <c r="W148" s="43"/>
      <c r="X148" s="43"/>
      <c r="Y148" s="43"/>
      <c r="Z148" s="43"/>
    </row>
    <row r="149" spans="1:26">
      <c r="A149" s="44">
        <v>45257</v>
      </c>
      <c r="B149" s="42">
        <v>4550.43</v>
      </c>
      <c r="C149" s="46">
        <f t="shared" si="0"/>
        <v>-1.9561422168003027E-3</v>
      </c>
      <c r="D149" s="43"/>
      <c r="E149" s="44" t="s">
        <v>384</v>
      </c>
      <c r="F149" s="42">
        <v>4.6900000000000004</v>
      </c>
      <c r="G149" s="45">
        <f t="shared" si="1"/>
        <v>4.6900000000000004E-2</v>
      </c>
      <c r="H149" s="45">
        <f t="shared" si="2"/>
        <v>1.8189517720434978E-4</v>
      </c>
      <c r="I149" s="43"/>
      <c r="J149" s="45">
        <f t="shared" si="3"/>
        <v>-2.1380373940046524E-3</v>
      </c>
      <c r="K149" s="43"/>
      <c r="L149" s="43"/>
      <c r="M149" s="43"/>
      <c r="N149" s="43"/>
      <c r="O149" s="43"/>
      <c r="P149" s="43"/>
      <c r="Q149" s="43"/>
      <c r="R149" s="43"/>
      <c r="S149" s="43"/>
      <c r="T149" s="43"/>
      <c r="U149" s="43"/>
      <c r="V149" s="43"/>
      <c r="W149" s="43"/>
      <c r="X149" s="43"/>
      <c r="Y149" s="43"/>
      <c r="Z149" s="43"/>
    </row>
    <row r="150" spans="1:26">
      <c r="A150" s="44">
        <v>45254</v>
      </c>
      <c r="B150" s="42">
        <v>4559.34</v>
      </c>
      <c r="C150" s="46">
        <f t="shared" si="0"/>
        <v>5.9675559803246874E-4</v>
      </c>
      <c r="D150" s="43"/>
      <c r="E150" s="44" t="s">
        <v>387</v>
      </c>
      <c r="F150" s="42">
        <v>4.7699999999999996</v>
      </c>
      <c r="G150" s="45">
        <f t="shared" si="1"/>
        <v>4.7699999999999992E-2</v>
      </c>
      <c r="H150" s="45">
        <f t="shared" si="2"/>
        <v>1.8492695948868487E-4</v>
      </c>
      <c r="I150" s="43"/>
      <c r="J150" s="45">
        <f t="shared" si="3"/>
        <v>4.1182863854378386E-4</v>
      </c>
      <c r="K150" s="43"/>
      <c r="L150" s="43"/>
      <c r="M150" s="43"/>
      <c r="N150" s="43"/>
      <c r="O150" s="43"/>
      <c r="P150" s="43"/>
      <c r="Q150" s="43"/>
      <c r="R150" s="43"/>
      <c r="S150" s="43"/>
      <c r="T150" s="43"/>
      <c r="U150" s="43"/>
      <c r="V150" s="43"/>
      <c r="W150" s="43"/>
      <c r="X150" s="43"/>
      <c r="Y150" s="43"/>
      <c r="Z150" s="43"/>
    </row>
    <row r="151" spans="1:26">
      <c r="A151" s="44">
        <v>45252</v>
      </c>
      <c r="B151" s="42">
        <v>4556.62</v>
      </c>
      <c r="C151" s="46">
        <f t="shared" si="0"/>
        <v>4.0528664649777243E-3</v>
      </c>
      <c r="D151" s="43"/>
      <c r="E151" s="44" t="s">
        <v>390</v>
      </c>
      <c r="F151" s="42">
        <v>4.71</v>
      </c>
      <c r="G151" s="45">
        <f t="shared" si="1"/>
        <v>4.7100000000000003E-2</v>
      </c>
      <c r="H151" s="45">
        <f t="shared" si="2"/>
        <v>1.8265333905564951E-4</v>
      </c>
      <c r="I151" s="43"/>
      <c r="J151" s="45">
        <f t="shared" si="3"/>
        <v>3.8702131259220748E-3</v>
      </c>
      <c r="K151" s="43"/>
      <c r="L151" s="43"/>
      <c r="M151" s="43"/>
      <c r="N151" s="43"/>
      <c r="O151" s="43"/>
      <c r="P151" s="43"/>
      <c r="Q151" s="43"/>
      <c r="R151" s="43"/>
      <c r="S151" s="43"/>
      <c r="T151" s="43"/>
      <c r="U151" s="43"/>
      <c r="V151" s="43"/>
      <c r="W151" s="43"/>
      <c r="X151" s="43"/>
      <c r="Y151" s="43"/>
      <c r="Z151" s="43"/>
    </row>
    <row r="152" spans="1:26">
      <c r="A152" s="44">
        <v>45251</v>
      </c>
      <c r="B152" s="42">
        <v>4538.1899999999996</v>
      </c>
      <c r="C152" s="46">
        <f t="shared" si="0"/>
        <v>-2.0229887908321687E-3</v>
      </c>
      <c r="D152" s="43"/>
      <c r="E152" s="44" t="s">
        <v>393</v>
      </c>
      <c r="F152" s="42">
        <v>4.72</v>
      </c>
      <c r="G152" s="45">
        <f t="shared" si="1"/>
        <v>4.7199999999999999E-2</v>
      </c>
      <c r="H152" s="45">
        <f t="shared" si="2"/>
        <v>1.8303236589400917E-4</v>
      </c>
      <c r="I152" s="43"/>
      <c r="J152" s="45">
        <f t="shared" si="3"/>
        <v>-2.2060211567261779E-3</v>
      </c>
      <c r="K152" s="43"/>
      <c r="L152" s="43"/>
      <c r="M152" s="43"/>
      <c r="N152" s="43"/>
      <c r="O152" s="43"/>
      <c r="P152" s="43"/>
      <c r="Q152" s="43"/>
      <c r="R152" s="43"/>
      <c r="S152" s="43"/>
      <c r="T152" s="43"/>
      <c r="U152" s="43"/>
      <c r="V152" s="43"/>
      <c r="W152" s="43"/>
      <c r="X152" s="43"/>
      <c r="Y152" s="43"/>
      <c r="Z152" s="43"/>
    </row>
    <row r="153" spans="1:26">
      <c r="A153" s="44">
        <v>45250</v>
      </c>
      <c r="B153" s="42">
        <v>4547.38</v>
      </c>
      <c r="C153" s="46">
        <f t="shared" si="0"/>
        <v>7.3631338909269815E-3</v>
      </c>
      <c r="D153" s="43"/>
      <c r="E153" s="44" t="s">
        <v>396</v>
      </c>
      <c r="F153" s="42">
        <v>4.72</v>
      </c>
      <c r="G153" s="45">
        <f t="shared" si="1"/>
        <v>4.7199999999999999E-2</v>
      </c>
      <c r="H153" s="45">
        <f t="shared" si="2"/>
        <v>1.8303236589400917E-4</v>
      </c>
      <c r="I153" s="43"/>
      <c r="J153" s="45">
        <f t="shared" si="3"/>
        <v>7.1801015250329723E-3</v>
      </c>
      <c r="K153" s="43"/>
      <c r="L153" s="43"/>
      <c r="M153" s="43"/>
      <c r="N153" s="43"/>
      <c r="O153" s="43"/>
      <c r="P153" s="43"/>
      <c r="Q153" s="43"/>
      <c r="R153" s="43"/>
      <c r="S153" s="43"/>
      <c r="T153" s="43"/>
      <c r="U153" s="43"/>
      <c r="V153" s="43"/>
      <c r="W153" s="43"/>
      <c r="X153" s="43"/>
      <c r="Y153" s="43"/>
      <c r="Z153" s="43"/>
    </row>
    <row r="154" spans="1:26">
      <c r="A154" s="44">
        <v>45247</v>
      </c>
      <c r="B154" s="42">
        <v>4514.0200000000004</v>
      </c>
      <c r="C154" s="46">
        <f t="shared" si="0"/>
        <v>1.2812755985166719E-3</v>
      </c>
      <c r="D154" s="43"/>
      <c r="E154" s="44" t="s">
        <v>399</v>
      </c>
      <c r="F154" s="42">
        <v>4.75</v>
      </c>
      <c r="G154" s="45">
        <f t="shared" si="1"/>
        <v>4.7500000000000001E-2</v>
      </c>
      <c r="H154" s="45">
        <f t="shared" si="2"/>
        <v>1.8416923014275E-4</v>
      </c>
      <c r="I154" s="43"/>
      <c r="J154" s="45">
        <f t="shared" si="3"/>
        <v>1.0971063683739219E-3</v>
      </c>
      <c r="K154" s="43"/>
      <c r="L154" s="43"/>
      <c r="M154" s="43"/>
      <c r="N154" s="43"/>
      <c r="O154" s="43"/>
      <c r="P154" s="43"/>
      <c r="Q154" s="43"/>
      <c r="R154" s="43"/>
      <c r="S154" s="43"/>
      <c r="T154" s="43"/>
      <c r="U154" s="43"/>
      <c r="V154" s="43"/>
      <c r="W154" s="43"/>
      <c r="X154" s="43"/>
      <c r="Y154" s="43"/>
      <c r="Z154" s="43"/>
    </row>
    <row r="155" spans="1:26">
      <c r="A155" s="44">
        <v>45246</v>
      </c>
      <c r="B155" s="42">
        <v>4508.24</v>
      </c>
      <c r="C155" s="46">
        <f t="shared" si="0"/>
        <v>1.1896413835666805E-3</v>
      </c>
      <c r="D155" s="43"/>
      <c r="E155" s="44" t="s">
        <v>402</v>
      </c>
      <c r="F155" s="42">
        <v>4.78</v>
      </c>
      <c r="G155" s="45">
        <f t="shared" si="1"/>
        <v>4.7800000000000002E-2</v>
      </c>
      <c r="H155" s="45">
        <f t="shared" si="2"/>
        <v>1.8530577013620153E-4</v>
      </c>
      <c r="I155" s="43"/>
      <c r="J155" s="45">
        <f t="shared" si="3"/>
        <v>1.004335613430479E-3</v>
      </c>
      <c r="K155" s="43"/>
      <c r="L155" s="43"/>
      <c r="M155" s="43"/>
      <c r="N155" s="43"/>
      <c r="O155" s="43"/>
      <c r="P155" s="43"/>
      <c r="Q155" s="43"/>
      <c r="R155" s="43"/>
      <c r="S155" s="43"/>
      <c r="T155" s="43"/>
      <c r="U155" s="43"/>
      <c r="V155" s="43"/>
      <c r="W155" s="43"/>
      <c r="X155" s="43"/>
      <c r="Y155" s="43"/>
      <c r="Z155" s="43"/>
    </row>
    <row r="156" spans="1:26">
      <c r="A156" s="44">
        <v>45245</v>
      </c>
      <c r="B156" s="42">
        <v>4502.88</v>
      </c>
      <c r="C156" s="46">
        <f t="shared" si="0"/>
        <v>1.5958076771483444E-3</v>
      </c>
      <c r="D156" s="43"/>
      <c r="E156" s="44" t="s">
        <v>405</v>
      </c>
      <c r="F156" s="42">
        <v>4.83</v>
      </c>
      <c r="G156" s="45">
        <f t="shared" si="1"/>
        <v>4.8300000000000003E-2</v>
      </c>
      <c r="H156" s="45">
        <f t="shared" si="2"/>
        <v>1.8719928339461234E-4</v>
      </c>
      <c r="I156" s="43"/>
      <c r="J156" s="45">
        <f t="shared" si="3"/>
        <v>1.4086083937537321E-3</v>
      </c>
      <c r="K156" s="43"/>
      <c r="L156" s="43"/>
      <c r="M156" s="43"/>
      <c r="N156" s="43"/>
      <c r="O156" s="43"/>
      <c r="P156" s="43"/>
      <c r="Q156" s="43"/>
      <c r="R156" s="43"/>
      <c r="S156" s="43"/>
      <c r="T156" s="43"/>
      <c r="U156" s="43"/>
      <c r="V156" s="43"/>
      <c r="W156" s="43"/>
      <c r="X156" s="43"/>
      <c r="Y156" s="43"/>
      <c r="Z156" s="43"/>
    </row>
    <row r="157" spans="1:26">
      <c r="A157" s="44">
        <v>45244</v>
      </c>
      <c r="B157" s="42">
        <v>4495.7</v>
      </c>
      <c r="C157" s="46">
        <f t="shared" si="0"/>
        <v>1.8895282757298078E-2</v>
      </c>
      <c r="D157" s="43"/>
      <c r="E157" s="44" t="s">
        <v>408</v>
      </c>
      <c r="F157" s="42">
        <v>4.76</v>
      </c>
      <c r="G157" s="45">
        <f t="shared" si="1"/>
        <v>4.7599999999999996E-2</v>
      </c>
      <c r="H157" s="45">
        <f t="shared" si="2"/>
        <v>1.8454811282642147E-4</v>
      </c>
      <c r="I157" s="43"/>
      <c r="J157" s="45">
        <f t="shared" si="3"/>
        <v>1.8710734644471656E-2</v>
      </c>
      <c r="K157" s="43"/>
      <c r="L157" s="43"/>
      <c r="M157" s="43"/>
      <c r="N157" s="43"/>
      <c r="O157" s="43"/>
      <c r="P157" s="43"/>
      <c r="Q157" s="43"/>
      <c r="R157" s="43"/>
      <c r="S157" s="43"/>
      <c r="T157" s="43"/>
      <c r="U157" s="43"/>
      <c r="V157" s="43"/>
      <c r="W157" s="43"/>
      <c r="X157" s="43"/>
      <c r="Y157" s="43"/>
      <c r="Z157" s="43"/>
    </row>
    <row r="158" spans="1:26">
      <c r="A158" s="44">
        <v>45243</v>
      </c>
      <c r="B158" s="42">
        <v>4411.55</v>
      </c>
      <c r="C158" s="46">
        <f t="shared" si="0"/>
        <v>-8.3609108519786131E-4</v>
      </c>
      <c r="D158" s="43"/>
      <c r="E158" s="44" t="s">
        <v>411</v>
      </c>
      <c r="F158" s="42">
        <v>4.91</v>
      </c>
      <c r="G158" s="45">
        <f t="shared" si="1"/>
        <v>4.9100000000000005E-2</v>
      </c>
      <c r="H158" s="45">
        <f t="shared" si="2"/>
        <v>1.9022703434146138E-4</v>
      </c>
      <c r="I158" s="43"/>
      <c r="J158" s="45">
        <f t="shared" si="3"/>
        <v>-1.0263181195393227E-3</v>
      </c>
      <c r="K158" s="43"/>
      <c r="L158" s="43"/>
      <c r="M158" s="43"/>
      <c r="N158" s="43"/>
      <c r="O158" s="43"/>
      <c r="P158" s="43"/>
      <c r="Q158" s="43"/>
      <c r="R158" s="43"/>
      <c r="S158" s="43"/>
      <c r="T158" s="43"/>
      <c r="U158" s="43"/>
      <c r="V158" s="43"/>
      <c r="W158" s="43"/>
      <c r="X158" s="43"/>
      <c r="Y158" s="43"/>
      <c r="Z158" s="43"/>
    </row>
    <row r="159" spans="1:26">
      <c r="A159" s="44">
        <v>45240</v>
      </c>
      <c r="B159" s="42">
        <v>4415.24</v>
      </c>
      <c r="C159" s="46">
        <f t="shared" si="0"/>
        <v>1.5495728650985885E-2</v>
      </c>
      <c r="D159" s="43"/>
      <c r="E159" s="44">
        <v>45210</v>
      </c>
      <c r="F159" s="42">
        <v>4.8899999999999997</v>
      </c>
      <c r="G159" s="45">
        <f t="shared" si="1"/>
        <v>4.8899999999999999E-2</v>
      </c>
      <c r="H159" s="45">
        <f t="shared" si="2"/>
        <v>1.8947031225424737E-4</v>
      </c>
      <c r="I159" s="43"/>
      <c r="J159" s="45">
        <f t="shared" si="3"/>
        <v>1.5306258338731638E-2</v>
      </c>
      <c r="K159" s="43"/>
      <c r="L159" s="43"/>
      <c r="M159" s="43"/>
      <c r="N159" s="43"/>
      <c r="O159" s="43"/>
      <c r="P159" s="43"/>
      <c r="Q159" s="43"/>
      <c r="R159" s="43"/>
      <c r="S159" s="43"/>
      <c r="T159" s="43"/>
      <c r="U159" s="43"/>
      <c r="V159" s="43"/>
      <c r="W159" s="43"/>
      <c r="X159" s="43"/>
      <c r="Y159" s="43"/>
      <c r="Z159" s="43"/>
    </row>
    <row r="160" spans="1:26">
      <c r="A160" s="44">
        <v>45239</v>
      </c>
      <c r="B160" s="42">
        <v>4347.3500000000004</v>
      </c>
      <c r="C160" s="46">
        <f t="shared" si="0"/>
        <v>-8.1167621824379983E-3</v>
      </c>
      <c r="D160" s="43"/>
      <c r="E160" s="44">
        <v>45180</v>
      </c>
      <c r="F160" s="42">
        <v>4.93</v>
      </c>
      <c r="G160" s="45">
        <f t="shared" si="1"/>
        <v>4.9299999999999997E-2</v>
      </c>
      <c r="H160" s="45">
        <f t="shared" si="2"/>
        <v>1.9098361275382558E-4</v>
      </c>
      <c r="I160" s="43"/>
      <c r="J160" s="45">
        <f t="shared" si="3"/>
        <v>-8.3077457951918239E-3</v>
      </c>
      <c r="K160" s="43"/>
      <c r="L160" s="43"/>
      <c r="M160" s="43"/>
      <c r="N160" s="43"/>
      <c r="O160" s="43"/>
      <c r="P160" s="43"/>
      <c r="Q160" s="43"/>
      <c r="R160" s="43"/>
      <c r="S160" s="43"/>
      <c r="T160" s="43"/>
      <c r="U160" s="43"/>
      <c r="V160" s="43"/>
      <c r="W160" s="43"/>
      <c r="X160" s="43"/>
      <c r="Y160" s="43"/>
      <c r="Z160" s="43"/>
    </row>
    <row r="161" spans="1:26">
      <c r="A161" s="44">
        <v>45238</v>
      </c>
      <c r="B161" s="42">
        <v>4382.78</v>
      </c>
      <c r="C161" s="46">
        <f t="shared" si="0"/>
        <v>1.0044332873557552E-3</v>
      </c>
      <c r="D161" s="43"/>
      <c r="E161" s="44">
        <v>45149</v>
      </c>
      <c r="F161" s="42">
        <v>4.78</v>
      </c>
      <c r="G161" s="45">
        <f t="shared" si="1"/>
        <v>4.7800000000000002E-2</v>
      </c>
      <c r="H161" s="45">
        <f t="shared" si="2"/>
        <v>1.8530577013620153E-4</v>
      </c>
      <c r="I161" s="43"/>
      <c r="J161" s="45">
        <f t="shared" si="3"/>
        <v>8.1912751721955365E-4</v>
      </c>
      <c r="K161" s="43"/>
      <c r="L161" s="43"/>
      <c r="M161" s="43"/>
      <c r="N161" s="43"/>
      <c r="O161" s="43"/>
      <c r="P161" s="43"/>
      <c r="Q161" s="43"/>
      <c r="R161" s="43"/>
      <c r="S161" s="43"/>
      <c r="T161" s="43"/>
      <c r="U161" s="43"/>
      <c r="V161" s="43"/>
      <c r="W161" s="43"/>
      <c r="X161" s="43"/>
      <c r="Y161" s="43"/>
      <c r="Z161" s="43"/>
    </row>
    <row r="162" spans="1:26">
      <c r="A162" s="44">
        <v>45237</v>
      </c>
      <c r="B162" s="42">
        <v>4378.38</v>
      </c>
      <c r="C162" s="46">
        <f t="shared" si="0"/>
        <v>2.8361156932399829E-3</v>
      </c>
      <c r="D162" s="43"/>
      <c r="E162" s="44">
        <v>45118</v>
      </c>
      <c r="F162" s="42">
        <v>4.87</v>
      </c>
      <c r="G162" s="45">
        <f t="shared" si="1"/>
        <v>4.87E-2</v>
      </c>
      <c r="H162" s="45">
        <f t="shared" si="2"/>
        <v>1.8871344643711652E-4</v>
      </c>
      <c r="I162" s="43"/>
      <c r="J162" s="45">
        <f t="shared" si="3"/>
        <v>2.6474022468028664E-3</v>
      </c>
      <c r="K162" s="43"/>
      <c r="L162" s="43"/>
      <c r="M162" s="43"/>
      <c r="N162" s="43"/>
      <c r="O162" s="43"/>
      <c r="P162" s="43"/>
      <c r="Q162" s="43"/>
      <c r="R162" s="43"/>
      <c r="S162" s="43"/>
      <c r="T162" s="43"/>
      <c r="U162" s="43"/>
      <c r="V162" s="43"/>
      <c r="W162" s="43"/>
      <c r="X162" s="43"/>
      <c r="Y162" s="43"/>
      <c r="Z162" s="43"/>
    </row>
    <row r="163" spans="1:26">
      <c r="A163" s="44">
        <v>45236</v>
      </c>
      <c r="B163" s="42">
        <v>4365.9799999999996</v>
      </c>
      <c r="C163" s="46">
        <f t="shared" si="0"/>
        <v>1.7514263468030517E-3</v>
      </c>
      <c r="D163" s="43"/>
      <c r="E163" s="44">
        <v>45088</v>
      </c>
      <c r="F163" s="42">
        <v>4.97</v>
      </c>
      <c r="G163" s="45">
        <f t="shared" si="1"/>
        <v>4.9699999999999994E-2</v>
      </c>
      <c r="H163" s="45">
        <f t="shared" si="2"/>
        <v>1.9249633877160832E-4</v>
      </c>
      <c r="I163" s="43"/>
      <c r="J163" s="45">
        <f t="shared" si="3"/>
        <v>1.5589300080314434E-3</v>
      </c>
      <c r="K163" s="43"/>
      <c r="L163" s="43"/>
      <c r="M163" s="43"/>
      <c r="N163" s="43"/>
      <c r="O163" s="43"/>
      <c r="P163" s="43"/>
      <c r="Q163" s="43"/>
      <c r="R163" s="43"/>
      <c r="S163" s="43"/>
      <c r="T163" s="43"/>
      <c r="U163" s="43"/>
      <c r="V163" s="43"/>
      <c r="W163" s="43"/>
      <c r="X163" s="43"/>
      <c r="Y163" s="43"/>
      <c r="Z163" s="43"/>
    </row>
    <row r="164" spans="1:26">
      <c r="A164" s="44">
        <v>45233</v>
      </c>
      <c r="B164" s="42">
        <v>4358.34</v>
      </c>
      <c r="C164" s="46">
        <f t="shared" si="0"/>
        <v>9.3498696374369732E-3</v>
      </c>
      <c r="D164" s="43"/>
      <c r="E164" s="44">
        <v>44996</v>
      </c>
      <c r="F164" s="42">
        <v>4.8899999999999997</v>
      </c>
      <c r="G164" s="45">
        <f t="shared" si="1"/>
        <v>4.8899999999999999E-2</v>
      </c>
      <c r="H164" s="45">
        <f t="shared" si="2"/>
        <v>1.8947031225424737E-4</v>
      </c>
      <c r="I164" s="43"/>
      <c r="J164" s="45">
        <f t="shared" si="3"/>
        <v>9.1603993251827259E-3</v>
      </c>
      <c r="K164" s="43"/>
      <c r="L164" s="43"/>
      <c r="M164" s="43"/>
      <c r="N164" s="43"/>
      <c r="O164" s="43"/>
      <c r="P164" s="43"/>
      <c r="Q164" s="43"/>
      <c r="R164" s="43"/>
      <c r="S164" s="43"/>
      <c r="T164" s="43"/>
      <c r="U164" s="43"/>
      <c r="V164" s="43"/>
      <c r="W164" s="43"/>
      <c r="X164" s="43"/>
      <c r="Y164" s="43"/>
      <c r="Z164" s="43"/>
    </row>
    <row r="165" spans="1:26">
      <c r="A165" s="44">
        <v>45232</v>
      </c>
      <c r="B165" s="42">
        <v>4317.78</v>
      </c>
      <c r="C165" s="46">
        <f t="shared" si="0"/>
        <v>1.8682956430735833E-2</v>
      </c>
      <c r="D165" s="43"/>
      <c r="E165" s="44">
        <v>44968</v>
      </c>
      <c r="F165" s="42">
        <v>4.96</v>
      </c>
      <c r="G165" s="45">
        <f t="shared" si="1"/>
        <v>4.9599999999999998E-2</v>
      </c>
      <c r="H165" s="45">
        <f t="shared" si="2"/>
        <v>1.921182111008779E-4</v>
      </c>
      <c r="I165" s="43"/>
      <c r="J165" s="45">
        <f t="shared" si="3"/>
        <v>1.8490838219634955E-2</v>
      </c>
      <c r="K165" s="43"/>
      <c r="L165" s="43"/>
      <c r="M165" s="43"/>
      <c r="N165" s="43"/>
      <c r="O165" s="43"/>
      <c r="P165" s="43"/>
      <c r="Q165" s="43"/>
      <c r="R165" s="43"/>
      <c r="S165" s="43"/>
      <c r="T165" s="43"/>
      <c r="U165" s="43"/>
      <c r="V165" s="43"/>
      <c r="W165" s="43"/>
      <c r="X165" s="43"/>
      <c r="Y165" s="43"/>
      <c r="Z165" s="43"/>
    </row>
    <row r="166" spans="1:26">
      <c r="A166" s="44">
        <v>45231</v>
      </c>
      <c r="B166" s="42">
        <v>4237.8599999999997</v>
      </c>
      <c r="C166" s="46">
        <f t="shared" si="0"/>
        <v>1.0451180679737281E-2</v>
      </c>
      <c r="D166" s="43"/>
      <c r="E166" s="44">
        <v>44937</v>
      </c>
      <c r="F166" s="42">
        <v>5.0999999999999996</v>
      </c>
      <c r="G166" s="45">
        <f t="shared" si="1"/>
        <v>5.0999999999999997E-2</v>
      </c>
      <c r="H166" s="45">
        <f t="shared" si="2"/>
        <v>1.9740873609142007E-4</v>
      </c>
      <c r="I166" s="43"/>
      <c r="J166" s="45">
        <f t="shared" si="3"/>
        <v>1.0253771943645861E-2</v>
      </c>
      <c r="K166" s="43"/>
      <c r="L166" s="43"/>
      <c r="M166" s="43"/>
      <c r="N166" s="43"/>
      <c r="O166" s="43"/>
      <c r="P166" s="43"/>
      <c r="Q166" s="43"/>
      <c r="R166" s="43"/>
      <c r="S166" s="43"/>
      <c r="T166" s="43"/>
      <c r="U166" s="43"/>
      <c r="V166" s="43"/>
      <c r="W166" s="43"/>
      <c r="X166" s="43"/>
      <c r="Y166" s="43"/>
      <c r="Z166" s="43"/>
    </row>
    <row r="167" spans="1:26">
      <c r="A167" s="44">
        <v>45230</v>
      </c>
      <c r="B167" s="42">
        <v>4193.8</v>
      </c>
      <c r="C167" s="46">
        <f t="shared" si="0"/>
        <v>6.4540892074659807E-3</v>
      </c>
      <c r="D167" s="43"/>
      <c r="E167" s="44" t="s">
        <v>429</v>
      </c>
      <c r="F167" s="42">
        <v>5.18</v>
      </c>
      <c r="G167" s="45">
        <f t="shared" si="1"/>
        <v>5.1799999999999999E-2</v>
      </c>
      <c r="H167" s="45">
        <f t="shared" si="2"/>
        <v>2.0042874257408805E-4</v>
      </c>
      <c r="I167" s="43"/>
      <c r="J167" s="45">
        <f t="shared" si="3"/>
        <v>6.2536604648918926E-3</v>
      </c>
      <c r="K167" s="43"/>
      <c r="L167" s="43"/>
      <c r="M167" s="43"/>
      <c r="N167" s="43"/>
      <c r="O167" s="43"/>
      <c r="P167" s="43"/>
      <c r="Q167" s="43"/>
      <c r="R167" s="43"/>
      <c r="S167" s="43"/>
      <c r="T167" s="43"/>
      <c r="U167" s="43"/>
      <c r="V167" s="43"/>
      <c r="W167" s="43"/>
      <c r="X167" s="43"/>
      <c r="Y167" s="43"/>
      <c r="Z167" s="43"/>
    </row>
    <row r="168" spans="1:26">
      <c r="A168" s="44">
        <v>45229</v>
      </c>
      <c r="B168" s="42">
        <v>4166.82</v>
      </c>
      <c r="C168" s="46">
        <f t="shared" si="0"/>
        <v>1.1938544947970331E-2</v>
      </c>
      <c r="D168" s="43"/>
      <c r="E168" s="44" t="s">
        <v>432</v>
      </c>
      <c r="F168" s="42">
        <v>5.19</v>
      </c>
      <c r="G168" s="45">
        <f t="shared" si="1"/>
        <v>5.1900000000000002E-2</v>
      </c>
      <c r="H168" s="45">
        <f t="shared" si="2"/>
        <v>2.0080608250583332E-4</v>
      </c>
      <c r="I168" s="43"/>
      <c r="J168" s="45">
        <f t="shared" si="3"/>
        <v>1.1737738865464498E-2</v>
      </c>
      <c r="K168" s="43"/>
      <c r="L168" s="43"/>
      <c r="M168" s="43"/>
      <c r="N168" s="43"/>
      <c r="O168" s="43"/>
      <c r="P168" s="43"/>
      <c r="Q168" s="43"/>
      <c r="R168" s="43"/>
      <c r="S168" s="43"/>
      <c r="T168" s="43"/>
      <c r="U168" s="43"/>
      <c r="V168" s="43"/>
      <c r="W168" s="43"/>
      <c r="X168" s="43"/>
      <c r="Y168" s="43"/>
      <c r="Z168" s="43"/>
    </row>
    <row r="169" spans="1:26">
      <c r="A169" s="44">
        <v>45226</v>
      </c>
      <c r="B169" s="42">
        <v>4117.37</v>
      </c>
      <c r="C169" s="46">
        <f t="shared" si="0"/>
        <v>-4.811871761208667E-3</v>
      </c>
      <c r="D169" s="43"/>
      <c r="E169" s="44" t="s">
        <v>434</v>
      </c>
      <c r="F169" s="42">
        <v>5.17</v>
      </c>
      <c r="G169" s="45">
        <f t="shared" si="1"/>
        <v>5.1699999999999996E-2</v>
      </c>
      <c r="H169" s="45">
        <f t="shared" si="2"/>
        <v>2.0005136690737224E-4</v>
      </c>
      <c r="I169" s="43"/>
      <c r="J169" s="45">
        <f t="shared" si="3"/>
        <v>-5.0119231281160392E-3</v>
      </c>
      <c r="K169" s="43"/>
      <c r="L169" s="43"/>
      <c r="M169" s="43"/>
      <c r="N169" s="43"/>
      <c r="O169" s="43"/>
      <c r="P169" s="43"/>
      <c r="Q169" s="43"/>
      <c r="R169" s="43"/>
      <c r="S169" s="43"/>
      <c r="T169" s="43"/>
      <c r="U169" s="43"/>
      <c r="V169" s="43"/>
      <c r="W169" s="43"/>
      <c r="X169" s="43"/>
      <c r="Y169" s="43"/>
      <c r="Z169" s="43"/>
    </row>
    <row r="170" spans="1:26">
      <c r="A170" s="44">
        <v>45225</v>
      </c>
      <c r="B170" s="42">
        <v>4137.2299999999996</v>
      </c>
      <c r="C170" s="46">
        <f t="shared" si="0"/>
        <v>-1.1903071819740901E-2</v>
      </c>
      <c r="D170" s="43"/>
      <c r="E170" s="44" t="s">
        <v>437</v>
      </c>
      <c r="F170" s="42">
        <v>5.16</v>
      </c>
      <c r="G170" s="45">
        <f t="shared" si="1"/>
        <v>5.16E-2</v>
      </c>
      <c r="H170" s="45">
        <f t="shared" si="2"/>
        <v>1.9967395549880251E-4</v>
      </c>
      <c r="I170" s="43"/>
      <c r="J170" s="45">
        <f t="shared" si="3"/>
        <v>-1.2102745775239704E-2</v>
      </c>
      <c r="K170" s="43"/>
      <c r="L170" s="43"/>
      <c r="M170" s="43"/>
      <c r="N170" s="43"/>
      <c r="O170" s="43"/>
      <c r="P170" s="43"/>
      <c r="Q170" s="43"/>
      <c r="R170" s="43"/>
      <c r="S170" s="43"/>
      <c r="T170" s="43"/>
      <c r="U170" s="43"/>
      <c r="V170" s="43"/>
      <c r="W170" s="43"/>
      <c r="X170" s="43"/>
      <c r="Y170" s="43"/>
      <c r="Z170" s="43"/>
    </row>
    <row r="171" spans="1:26">
      <c r="A171" s="44">
        <v>45224</v>
      </c>
      <c r="B171" s="42">
        <v>4186.7700000000004</v>
      </c>
      <c r="C171" s="46">
        <f t="shared" si="0"/>
        <v>-1.4443397939346892E-2</v>
      </c>
      <c r="D171" s="43"/>
      <c r="E171" s="44" t="s">
        <v>440</v>
      </c>
      <c r="F171" s="42">
        <v>5.25</v>
      </c>
      <c r="G171" s="45">
        <f t="shared" si="1"/>
        <v>5.2499999999999998E-2</v>
      </c>
      <c r="H171" s="45">
        <f t="shared" si="2"/>
        <v>2.030693720416199E-4</v>
      </c>
      <c r="I171" s="43"/>
      <c r="J171" s="45">
        <f t="shared" si="3"/>
        <v>-1.4646467311388512E-2</v>
      </c>
      <c r="K171" s="43"/>
      <c r="L171" s="43"/>
      <c r="M171" s="43"/>
      <c r="N171" s="43"/>
      <c r="O171" s="43"/>
      <c r="P171" s="43"/>
      <c r="Q171" s="43"/>
      <c r="R171" s="43"/>
      <c r="S171" s="43"/>
      <c r="T171" s="43"/>
      <c r="U171" s="43"/>
      <c r="V171" s="43"/>
      <c r="W171" s="43"/>
      <c r="X171" s="43"/>
      <c r="Y171" s="43"/>
      <c r="Z171" s="43"/>
    </row>
    <row r="172" spans="1:26">
      <c r="A172" s="44">
        <v>45223</v>
      </c>
      <c r="B172" s="42">
        <v>4247.68</v>
      </c>
      <c r="C172" s="46">
        <f t="shared" si="0"/>
        <v>7.2394913997594025E-3</v>
      </c>
      <c r="D172" s="43"/>
      <c r="E172" s="44" t="s">
        <v>442</v>
      </c>
      <c r="F172" s="42">
        <v>5.12</v>
      </c>
      <c r="G172" s="45">
        <f t="shared" si="1"/>
        <v>5.1200000000000002E-2</v>
      </c>
      <c r="H172" s="45">
        <f t="shared" si="2"/>
        <v>1.9816395231186945E-4</v>
      </c>
      <c r="I172" s="43"/>
      <c r="J172" s="45">
        <f t="shared" si="3"/>
        <v>7.041327447447533E-3</v>
      </c>
      <c r="K172" s="43"/>
      <c r="L172" s="43"/>
      <c r="M172" s="43"/>
      <c r="N172" s="43"/>
      <c r="O172" s="43"/>
      <c r="P172" s="43"/>
      <c r="Q172" s="43"/>
      <c r="R172" s="43"/>
      <c r="S172" s="43"/>
      <c r="T172" s="43"/>
      <c r="U172" s="43"/>
      <c r="V172" s="43"/>
      <c r="W172" s="43"/>
      <c r="X172" s="43"/>
      <c r="Y172" s="43"/>
      <c r="Z172" s="43"/>
    </row>
    <row r="173" spans="1:26">
      <c r="A173" s="44">
        <v>45222</v>
      </c>
      <c r="B173" s="42">
        <v>4217.04</v>
      </c>
      <c r="C173" s="46">
        <f t="shared" si="0"/>
        <v>-1.6869643388467898E-3</v>
      </c>
      <c r="D173" s="43"/>
      <c r="E173" s="44" t="s">
        <v>445</v>
      </c>
      <c r="F173" s="42">
        <v>5.16</v>
      </c>
      <c r="G173" s="45">
        <f t="shared" si="1"/>
        <v>5.16E-2</v>
      </c>
      <c r="H173" s="45">
        <f t="shared" si="2"/>
        <v>1.9967395549880251E-4</v>
      </c>
      <c r="I173" s="43"/>
      <c r="J173" s="45">
        <f t="shared" si="3"/>
        <v>-1.8866382943455923E-3</v>
      </c>
      <c r="K173" s="43"/>
      <c r="L173" s="43"/>
      <c r="M173" s="43"/>
      <c r="N173" s="43"/>
      <c r="O173" s="43"/>
      <c r="P173" s="43"/>
      <c r="Q173" s="43"/>
      <c r="R173" s="43"/>
      <c r="S173" s="43"/>
      <c r="T173" s="43"/>
      <c r="U173" s="43"/>
      <c r="V173" s="43"/>
      <c r="W173" s="43"/>
      <c r="X173" s="43"/>
      <c r="Y173" s="43"/>
      <c r="Z173" s="43"/>
    </row>
    <row r="174" spans="1:26">
      <c r="A174" s="44">
        <v>45219</v>
      </c>
      <c r="B174" s="42">
        <v>4224.16</v>
      </c>
      <c r="C174" s="46">
        <f t="shared" si="0"/>
        <v>-1.2665186185757991E-2</v>
      </c>
      <c r="D174" s="43"/>
      <c r="E174" s="44" t="s">
        <v>448</v>
      </c>
      <c r="F174" s="42">
        <v>5.25</v>
      </c>
      <c r="G174" s="45">
        <f t="shared" si="1"/>
        <v>5.2499999999999998E-2</v>
      </c>
      <c r="H174" s="45">
        <f t="shared" si="2"/>
        <v>2.030693720416199E-4</v>
      </c>
      <c r="I174" s="43"/>
      <c r="J174" s="45">
        <f t="shared" si="3"/>
        <v>-1.2868255557799611E-2</v>
      </c>
      <c r="K174" s="43"/>
      <c r="L174" s="43"/>
      <c r="M174" s="43"/>
      <c r="N174" s="43"/>
      <c r="O174" s="43"/>
      <c r="P174" s="43"/>
      <c r="Q174" s="43"/>
      <c r="R174" s="43"/>
      <c r="S174" s="43"/>
      <c r="T174" s="43"/>
      <c r="U174" s="43"/>
      <c r="V174" s="43"/>
      <c r="W174" s="43"/>
      <c r="X174" s="43"/>
      <c r="Y174" s="43"/>
      <c r="Z174" s="43"/>
    </row>
    <row r="175" spans="1:26">
      <c r="A175" s="44">
        <v>45218</v>
      </c>
      <c r="B175" s="42">
        <v>4278</v>
      </c>
      <c r="C175" s="46">
        <f t="shared" si="0"/>
        <v>-8.5190096941524674E-3</v>
      </c>
      <c r="D175" s="43"/>
      <c r="E175" s="44" t="s">
        <v>451</v>
      </c>
      <c r="F175" s="42">
        <v>5.28</v>
      </c>
      <c r="G175" s="45">
        <f t="shared" si="1"/>
        <v>5.28E-2</v>
      </c>
      <c r="H175" s="45">
        <f t="shared" si="2"/>
        <v>2.0420053493630519E-4</v>
      </c>
      <c r="I175" s="43"/>
      <c r="J175" s="45">
        <f t="shared" si="3"/>
        <v>-8.7232102290887726E-3</v>
      </c>
      <c r="K175" s="43"/>
      <c r="L175" s="43"/>
      <c r="M175" s="43"/>
      <c r="N175" s="43"/>
      <c r="O175" s="43"/>
      <c r="P175" s="43"/>
      <c r="Q175" s="43"/>
      <c r="R175" s="43"/>
      <c r="S175" s="43"/>
      <c r="T175" s="43"/>
      <c r="U175" s="43"/>
      <c r="V175" s="43"/>
      <c r="W175" s="43"/>
      <c r="X175" s="43"/>
      <c r="Y175" s="43"/>
      <c r="Z175" s="43"/>
    </row>
    <row r="176" spans="1:26">
      <c r="A176" s="44">
        <v>45217</v>
      </c>
      <c r="B176" s="42">
        <v>4314.6000000000004</v>
      </c>
      <c r="C176" s="46">
        <f t="shared" si="0"/>
        <v>-1.349038622382619E-2</v>
      </c>
      <c r="D176" s="43"/>
      <c r="E176" s="44" t="s">
        <v>454</v>
      </c>
      <c r="F176" s="42">
        <v>5.17</v>
      </c>
      <c r="G176" s="45">
        <f t="shared" si="1"/>
        <v>5.1699999999999996E-2</v>
      </c>
      <c r="H176" s="45">
        <f t="shared" si="2"/>
        <v>2.0005136690737224E-4</v>
      </c>
      <c r="I176" s="43"/>
      <c r="J176" s="45">
        <f t="shared" si="3"/>
        <v>-1.3690437590733563E-2</v>
      </c>
      <c r="K176" s="43"/>
      <c r="L176" s="43"/>
      <c r="M176" s="43"/>
      <c r="N176" s="43"/>
      <c r="O176" s="43"/>
      <c r="P176" s="43"/>
      <c r="Q176" s="43"/>
      <c r="R176" s="43"/>
      <c r="S176" s="43"/>
      <c r="T176" s="43"/>
      <c r="U176" s="43"/>
      <c r="V176" s="43"/>
      <c r="W176" s="43"/>
      <c r="X176" s="43"/>
      <c r="Y176" s="43"/>
      <c r="Z176" s="43"/>
    </row>
    <row r="177" spans="1:26">
      <c r="A177" s="44">
        <v>45216</v>
      </c>
      <c r="B177" s="42">
        <v>4373.2</v>
      </c>
      <c r="C177" s="46">
        <f t="shared" si="0"/>
        <v>-9.8321334779938874E-5</v>
      </c>
      <c r="D177" s="43"/>
      <c r="E177" s="44" t="s">
        <v>457</v>
      </c>
      <c r="F177" s="42">
        <v>5.0999999999999996</v>
      </c>
      <c r="G177" s="45">
        <f t="shared" si="1"/>
        <v>5.0999999999999997E-2</v>
      </c>
      <c r="H177" s="45">
        <f t="shared" si="2"/>
        <v>1.9740873609142007E-4</v>
      </c>
      <c r="I177" s="43"/>
      <c r="J177" s="45">
        <f t="shared" si="3"/>
        <v>-2.9573007087135893E-4</v>
      </c>
      <c r="K177" s="43"/>
      <c r="L177" s="43"/>
      <c r="M177" s="43"/>
      <c r="N177" s="43"/>
      <c r="O177" s="43"/>
      <c r="P177" s="43"/>
      <c r="Q177" s="43"/>
      <c r="R177" s="43"/>
      <c r="S177" s="43"/>
      <c r="T177" s="43"/>
      <c r="U177" s="43"/>
      <c r="V177" s="43"/>
      <c r="W177" s="43"/>
      <c r="X177" s="43"/>
      <c r="Y177" s="43"/>
      <c r="Z177" s="43"/>
    </row>
    <row r="178" spans="1:26">
      <c r="A178" s="44">
        <v>45215</v>
      </c>
      <c r="B178" s="42">
        <v>4373.63</v>
      </c>
      <c r="C178" s="46">
        <f t="shared" si="0"/>
        <v>1.0538619453747615E-2</v>
      </c>
      <c r="D178" s="43"/>
      <c r="E178" s="44" t="s">
        <v>460</v>
      </c>
      <c r="F178" s="42">
        <v>5.03</v>
      </c>
      <c r="G178" s="45">
        <f t="shared" si="1"/>
        <v>5.0300000000000004E-2</v>
      </c>
      <c r="H178" s="45">
        <f t="shared" si="2"/>
        <v>1.9476435160048489E-4</v>
      </c>
      <c r="I178" s="43"/>
      <c r="J178" s="45">
        <f t="shared" si="3"/>
        <v>1.034385510214713E-2</v>
      </c>
      <c r="K178" s="43"/>
      <c r="L178" s="43"/>
      <c r="M178" s="43"/>
      <c r="N178" s="43"/>
      <c r="O178" s="43"/>
      <c r="P178" s="43"/>
      <c r="Q178" s="43"/>
      <c r="R178" s="43"/>
      <c r="S178" s="43"/>
      <c r="T178" s="43"/>
      <c r="U178" s="43"/>
      <c r="V178" s="43"/>
      <c r="W178" s="43"/>
      <c r="X178" s="43"/>
      <c r="Y178" s="43"/>
      <c r="Z178" s="43"/>
    </row>
    <row r="179" spans="1:26">
      <c r="A179" s="44">
        <v>45212</v>
      </c>
      <c r="B179" s="42">
        <v>4327.78</v>
      </c>
      <c r="C179" s="46">
        <f t="shared" si="0"/>
        <v>-5.0314774496886677E-3</v>
      </c>
      <c r="D179" s="43"/>
      <c r="E179" s="44" t="s">
        <v>463</v>
      </c>
      <c r="F179" s="42">
        <v>4.93</v>
      </c>
      <c r="G179" s="45">
        <f t="shared" si="1"/>
        <v>4.9299999999999997E-2</v>
      </c>
      <c r="H179" s="45">
        <f t="shared" si="2"/>
        <v>1.9098361275382558E-4</v>
      </c>
      <c r="I179" s="43"/>
      <c r="J179" s="45">
        <f t="shared" si="3"/>
        <v>-5.2224610624424933E-3</v>
      </c>
      <c r="K179" s="43"/>
      <c r="L179" s="43"/>
      <c r="M179" s="43"/>
      <c r="N179" s="43"/>
      <c r="O179" s="43"/>
      <c r="P179" s="43"/>
      <c r="Q179" s="43"/>
      <c r="R179" s="43"/>
      <c r="S179" s="43"/>
      <c r="T179" s="43"/>
      <c r="U179" s="43"/>
      <c r="V179" s="43"/>
      <c r="W179" s="43"/>
      <c r="X179" s="43"/>
      <c r="Y179" s="43"/>
      <c r="Z179" s="43"/>
    </row>
    <row r="180" spans="1:26">
      <c r="A180" s="44">
        <v>45211</v>
      </c>
      <c r="B180" s="42">
        <v>4349.6099999999997</v>
      </c>
      <c r="C180" s="46">
        <f t="shared" si="0"/>
        <v>-6.2659488852716012E-3</v>
      </c>
      <c r="D180" s="43"/>
      <c r="E180" s="44">
        <v>45270</v>
      </c>
      <c r="F180" s="42">
        <v>5.01</v>
      </c>
      <c r="G180" s="45">
        <f t="shared" si="1"/>
        <v>5.0099999999999999E-2</v>
      </c>
      <c r="H180" s="45">
        <f t="shared" si="2"/>
        <v>1.9400849074457938E-4</v>
      </c>
      <c r="I180" s="43"/>
      <c r="J180" s="45">
        <f t="shared" si="3"/>
        <v>-6.4599573760161805E-3</v>
      </c>
      <c r="K180" s="43"/>
      <c r="L180" s="43"/>
      <c r="M180" s="43"/>
      <c r="N180" s="43"/>
      <c r="O180" s="43"/>
      <c r="P180" s="43"/>
      <c r="Q180" s="43"/>
      <c r="R180" s="43"/>
      <c r="S180" s="43"/>
      <c r="T180" s="43"/>
      <c r="U180" s="43"/>
      <c r="V180" s="43"/>
      <c r="W180" s="43"/>
      <c r="X180" s="43"/>
      <c r="Y180" s="43"/>
      <c r="Z180" s="43"/>
    </row>
    <row r="181" spans="1:26">
      <c r="A181" s="44">
        <v>45210</v>
      </c>
      <c r="B181" s="42">
        <v>4376.95</v>
      </c>
      <c r="C181" s="46">
        <f t="shared" si="0"/>
        <v>4.2838286545689866E-3</v>
      </c>
      <c r="D181" s="43"/>
      <c r="E181" s="44">
        <v>45240</v>
      </c>
      <c r="F181" s="42">
        <v>4.88</v>
      </c>
      <c r="G181" s="45">
        <f t="shared" si="1"/>
        <v>4.8799999999999996E-2</v>
      </c>
      <c r="H181" s="45">
        <f t="shared" si="2"/>
        <v>1.8909189731530773E-4</v>
      </c>
      <c r="I181" s="43"/>
      <c r="J181" s="45">
        <f t="shared" si="3"/>
        <v>4.0947367572536789E-3</v>
      </c>
      <c r="K181" s="43"/>
      <c r="L181" s="43"/>
      <c r="M181" s="43"/>
      <c r="N181" s="43"/>
      <c r="O181" s="43"/>
      <c r="P181" s="43"/>
      <c r="Q181" s="43"/>
      <c r="R181" s="43"/>
      <c r="S181" s="43"/>
      <c r="T181" s="43"/>
      <c r="U181" s="43"/>
      <c r="V181" s="43"/>
      <c r="W181" s="43"/>
      <c r="X181" s="43"/>
      <c r="Y181" s="43"/>
      <c r="Z181" s="43"/>
    </row>
    <row r="182" spans="1:26">
      <c r="A182" s="44">
        <v>45209</v>
      </c>
      <c r="B182" s="42">
        <v>4358.24</v>
      </c>
      <c r="C182" s="46">
        <f t="shared" si="0"/>
        <v>5.1944583608864153E-3</v>
      </c>
      <c r="D182" s="43"/>
      <c r="E182" s="44">
        <v>45209</v>
      </c>
      <c r="F182" s="42">
        <v>4.99</v>
      </c>
      <c r="G182" s="45">
        <f t="shared" si="1"/>
        <v>4.99E-2</v>
      </c>
      <c r="H182" s="45">
        <f t="shared" si="2"/>
        <v>1.932524864862728E-4</v>
      </c>
      <c r="I182" s="43"/>
      <c r="J182" s="45">
        <f t="shared" si="3"/>
        <v>5.0012058744001425E-3</v>
      </c>
      <c r="K182" s="43"/>
      <c r="L182" s="43"/>
      <c r="M182" s="43"/>
      <c r="N182" s="43"/>
      <c r="O182" s="43"/>
      <c r="P182" s="43"/>
      <c r="Q182" s="43"/>
      <c r="R182" s="43"/>
      <c r="S182" s="43"/>
      <c r="T182" s="43"/>
      <c r="U182" s="43"/>
      <c r="V182" s="43"/>
      <c r="W182" s="43"/>
      <c r="X182" s="43"/>
      <c r="Y182" s="43"/>
      <c r="Z182" s="43"/>
    </row>
    <row r="183" spans="1:26">
      <c r="A183" s="72">
        <v>45208</v>
      </c>
      <c r="B183" s="73">
        <v>4335.66</v>
      </c>
      <c r="C183" s="74">
        <f t="shared" si="0"/>
        <v>6.2840320810455159E-3</v>
      </c>
      <c r="D183" s="43"/>
      <c r="E183" s="44"/>
      <c r="F183" s="42"/>
      <c r="G183" s="42"/>
      <c r="H183" s="43"/>
      <c r="I183" s="43"/>
      <c r="J183" s="42"/>
      <c r="K183" s="43"/>
      <c r="L183" s="43"/>
      <c r="M183" s="43"/>
      <c r="N183" s="43"/>
      <c r="O183" s="43"/>
      <c r="P183" s="43"/>
      <c r="Q183" s="43"/>
      <c r="R183" s="43"/>
      <c r="S183" s="43"/>
      <c r="T183" s="43"/>
      <c r="U183" s="43"/>
      <c r="V183" s="43"/>
      <c r="W183" s="43"/>
      <c r="X183" s="43"/>
      <c r="Y183" s="43"/>
      <c r="Z183" s="43"/>
    </row>
    <row r="184" spans="1:26">
      <c r="A184" s="44">
        <v>45205</v>
      </c>
      <c r="B184" s="42">
        <v>4308.5</v>
      </c>
      <c r="C184" s="46">
        <f t="shared" si="0"/>
        <v>1.1745628333713317E-2</v>
      </c>
      <c r="D184" s="43"/>
      <c r="E184" s="44">
        <v>45087</v>
      </c>
      <c r="F184" s="42">
        <v>5.0999999999999996</v>
      </c>
      <c r="G184" s="42">
        <f t="shared" ref="G184:G409" si="4">F184/100</f>
        <v>5.0999999999999997E-2</v>
      </c>
      <c r="H184" s="43"/>
      <c r="I184" s="43"/>
      <c r="J184" s="75">
        <f t="shared" ref="J184:J409" si="5">C184-G184</f>
        <v>-3.9254371666286682E-2</v>
      </c>
      <c r="K184" s="43"/>
      <c r="L184" s="43"/>
      <c r="M184" s="43"/>
      <c r="N184" s="43"/>
      <c r="O184" s="43"/>
      <c r="P184" s="43"/>
      <c r="Q184" s="43"/>
      <c r="R184" s="43"/>
      <c r="S184" s="43"/>
      <c r="T184" s="43"/>
      <c r="U184" s="43"/>
      <c r="V184" s="43"/>
      <c r="W184" s="43"/>
      <c r="X184" s="43"/>
      <c r="Y184" s="43"/>
      <c r="Z184" s="43"/>
    </row>
    <row r="185" spans="1:26">
      <c r="A185" s="44">
        <v>45204</v>
      </c>
      <c r="B185" s="42">
        <v>4258.1899999999996</v>
      </c>
      <c r="C185" s="46">
        <f t="shared" si="0"/>
        <v>-1.3048673867472557E-3</v>
      </c>
      <c r="D185" s="43"/>
      <c r="E185" s="44">
        <v>45056</v>
      </c>
      <c r="F185" s="42">
        <v>5.04</v>
      </c>
      <c r="G185" s="42">
        <f t="shared" si="4"/>
        <v>5.04E-2</v>
      </c>
      <c r="H185" s="43"/>
      <c r="I185" s="43"/>
      <c r="J185" s="75">
        <f t="shared" si="5"/>
        <v>-5.1704867386747254E-2</v>
      </c>
      <c r="K185" s="43"/>
      <c r="L185" s="43"/>
      <c r="M185" s="43"/>
      <c r="N185" s="43"/>
      <c r="O185" s="43"/>
      <c r="P185" s="43"/>
      <c r="Q185" s="43"/>
      <c r="R185" s="43"/>
      <c r="S185" s="43"/>
      <c r="T185" s="43"/>
      <c r="U185" s="43"/>
      <c r="V185" s="43"/>
      <c r="W185" s="43"/>
      <c r="X185" s="43"/>
      <c r="Y185" s="43"/>
      <c r="Z185" s="43"/>
    </row>
    <row r="186" spans="1:26">
      <c r="A186" s="44">
        <v>45203</v>
      </c>
      <c r="B186" s="42">
        <v>4263.75</v>
      </c>
      <c r="C186" s="46">
        <f t="shared" si="0"/>
        <v>8.0770937870001339E-3</v>
      </c>
      <c r="D186" s="43"/>
      <c r="E186" s="44">
        <v>45026</v>
      </c>
      <c r="F186" s="42">
        <v>5.0199999999999996</v>
      </c>
      <c r="G186" s="42">
        <f t="shared" si="4"/>
        <v>5.0199999999999995E-2</v>
      </c>
      <c r="H186" s="43"/>
      <c r="I186" s="43"/>
      <c r="J186" s="75">
        <f t="shared" si="5"/>
        <v>-4.2122906212999862E-2</v>
      </c>
      <c r="K186" s="43"/>
      <c r="L186" s="43"/>
      <c r="M186" s="43"/>
      <c r="N186" s="43"/>
      <c r="O186" s="43"/>
      <c r="P186" s="43"/>
      <c r="Q186" s="43"/>
      <c r="R186" s="43"/>
      <c r="S186" s="43"/>
      <c r="T186" s="43"/>
      <c r="U186" s="43"/>
      <c r="V186" s="43"/>
      <c r="W186" s="43"/>
      <c r="X186" s="43"/>
      <c r="Y186" s="43"/>
      <c r="Z186" s="43"/>
    </row>
    <row r="187" spans="1:26">
      <c r="A187" s="44">
        <v>45202</v>
      </c>
      <c r="B187" s="42">
        <v>4229.45</v>
      </c>
      <c r="C187" s="46">
        <f t="shared" si="0"/>
        <v>-1.3839410161483797E-2</v>
      </c>
      <c r="D187" s="43"/>
      <c r="E187" s="44">
        <v>44995</v>
      </c>
      <c r="F187" s="42">
        <v>5.0999999999999996</v>
      </c>
      <c r="G187" s="42">
        <f t="shared" si="4"/>
        <v>5.0999999999999997E-2</v>
      </c>
      <c r="H187" s="43"/>
      <c r="I187" s="43"/>
      <c r="J187" s="75">
        <f t="shared" si="5"/>
        <v>-6.4839410161483799E-2</v>
      </c>
      <c r="K187" s="43"/>
      <c r="L187" s="43"/>
      <c r="M187" s="43"/>
      <c r="N187" s="43"/>
      <c r="O187" s="43"/>
      <c r="P187" s="43"/>
      <c r="Q187" s="43"/>
      <c r="R187" s="43"/>
      <c r="S187" s="43"/>
      <c r="T187" s="43"/>
      <c r="U187" s="43"/>
      <c r="V187" s="43"/>
      <c r="W187" s="43"/>
      <c r="X187" s="43"/>
      <c r="Y187" s="43"/>
      <c r="Z187" s="43"/>
    </row>
    <row r="188" spans="1:26">
      <c r="A188" s="44">
        <v>45201</v>
      </c>
      <c r="B188" s="42">
        <v>4288.3900000000003</v>
      </c>
      <c r="C188" s="46">
        <f t="shared" si="0"/>
        <v>7.9286976922361474E-5</v>
      </c>
      <c r="D188" s="43"/>
      <c r="E188" s="44">
        <v>44967</v>
      </c>
      <c r="F188" s="42">
        <v>4.96</v>
      </c>
      <c r="G188" s="42">
        <f t="shared" si="4"/>
        <v>4.9599999999999998E-2</v>
      </c>
      <c r="H188" s="43"/>
      <c r="I188" s="43"/>
      <c r="J188" s="75">
        <f t="shared" si="5"/>
        <v>-4.9520713023077638E-2</v>
      </c>
      <c r="K188" s="43"/>
      <c r="L188" s="43"/>
      <c r="M188" s="43"/>
      <c r="N188" s="43"/>
      <c r="O188" s="43"/>
      <c r="P188" s="43"/>
      <c r="Q188" s="43"/>
      <c r="R188" s="43"/>
      <c r="S188" s="43"/>
      <c r="T188" s="43"/>
      <c r="U188" s="43"/>
      <c r="V188" s="43"/>
      <c r="W188" s="43"/>
      <c r="X188" s="43"/>
      <c r="Y188" s="43"/>
      <c r="Z188" s="43"/>
    </row>
    <row r="189" spans="1:26">
      <c r="A189" s="44">
        <v>45198</v>
      </c>
      <c r="B189" s="42">
        <v>4288.05</v>
      </c>
      <c r="C189" s="46">
        <f t="shared" si="0"/>
        <v>-2.7131686755154211E-3</v>
      </c>
      <c r="D189" s="43"/>
      <c r="E189" s="44" t="s">
        <v>484</v>
      </c>
      <c r="F189" s="42">
        <v>4.88</v>
      </c>
      <c r="G189" s="42">
        <f t="shared" si="4"/>
        <v>4.8799999999999996E-2</v>
      </c>
      <c r="H189" s="43"/>
      <c r="I189" s="43"/>
      <c r="J189" s="75">
        <f t="shared" si="5"/>
        <v>-5.1513168675515419E-2</v>
      </c>
      <c r="K189" s="43"/>
      <c r="L189" s="43"/>
      <c r="M189" s="43"/>
      <c r="N189" s="43"/>
      <c r="O189" s="43"/>
      <c r="P189" s="43"/>
      <c r="Q189" s="43"/>
      <c r="R189" s="43"/>
      <c r="S189" s="43"/>
      <c r="T189" s="43"/>
      <c r="U189" s="43"/>
      <c r="V189" s="43"/>
      <c r="W189" s="43"/>
      <c r="X189" s="43"/>
      <c r="Y189" s="43"/>
      <c r="Z189" s="43"/>
    </row>
    <row r="190" spans="1:26">
      <c r="A190" s="44">
        <v>45197</v>
      </c>
      <c r="B190" s="42">
        <v>4299.7</v>
      </c>
      <c r="C190" s="46">
        <f t="shared" si="0"/>
        <v>5.8757768874731896E-3</v>
      </c>
      <c r="D190" s="43"/>
      <c r="E190" s="44" t="s">
        <v>487</v>
      </c>
      <c r="F190" s="42">
        <v>4.87</v>
      </c>
      <c r="G190" s="42">
        <f t="shared" si="4"/>
        <v>4.87E-2</v>
      </c>
      <c r="H190" s="43"/>
      <c r="I190" s="43"/>
      <c r="J190" s="75">
        <f t="shared" si="5"/>
        <v>-4.2824223112526809E-2</v>
      </c>
      <c r="K190" s="43"/>
      <c r="L190" s="43"/>
      <c r="M190" s="43"/>
      <c r="N190" s="43"/>
      <c r="O190" s="43"/>
      <c r="P190" s="43"/>
      <c r="Q190" s="43"/>
      <c r="R190" s="43"/>
      <c r="S190" s="43"/>
      <c r="T190" s="43"/>
      <c r="U190" s="43"/>
      <c r="V190" s="43"/>
      <c r="W190" s="43"/>
      <c r="X190" s="43"/>
      <c r="Y190" s="43"/>
      <c r="Z190" s="43"/>
    </row>
    <row r="191" spans="1:26">
      <c r="A191" s="44">
        <v>45196</v>
      </c>
      <c r="B191" s="42">
        <v>4274.51</v>
      </c>
      <c r="C191" s="46">
        <f t="shared" si="0"/>
        <v>2.2929233000634007E-4</v>
      </c>
      <c r="D191" s="43"/>
      <c r="E191" s="44" t="s">
        <v>490</v>
      </c>
      <c r="F191" s="42">
        <v>4.88</v>
      </c>
      <c r="G191" s="42">
        <f t="shared" si="4"/>
        <v>4.8799999999999996E-2</v>
      </c>
      <c r="H191" s="43"/>
      <c r="I191" s="43"/>
      <c r="J191" s="75">
        <f t="shared" si="5"/>
        <v>-4.8570707669993655E-2</v>
      </c>
      <c r="K191" s="43"/>
      <c r="L191" s="43"/>
      <c r="M191" s="43"/>
      <c r="N191" s="43"/>
      <c r="O191" s="43"/>
      <c r="P191" s="43"/>
      <c r="Q191" s="43"/>
      <c r="R191" s="43"/>
      <c r="S191" s="43"/>
      <c r="T191" s="43"/>
      <c r="U191" s="43"/>
      <c r="V191" s="43"/>
      <c r="W191" s="43"/>
      <c r="X191" s="43"/>
      <c r="Y191" s="43"/>
      <c r="Z191" s="43"/>
    </row>
    <row r="192" spans="1:26">
      <c r="A192" s="44">
        <v>45195</v>
      </c>
      <c r="B192" s="42">
        <v>4273.53</v>
      </c>
      <c r="C192" s="46">
        <f t="shared" si="0"/>
        <v>-1.4844128717961364E-2</v>
      </c>
      <c r="D192" s="43"/>
      <c r="E192" s="44" t="s">
        <v>493</v>
      </c>
      <c r="F192" s="42">
        <v>4.83</v>
      </c>
      <c r="G192" s="42">
        <f t="shared" si="4"/>
        <v>4.8300000000000003E-2</v>
      </c>
      <c r="H192" s="43"/>
      <c r="I192" s="43"/>
      <c r="J192" s="75">
        <f t="shared" si="5"/>
        <v>-6.3144128717961365E-2</v>
      </c>
      <c r="K192" s="43"/>
      <c r="L192" s="43"/>
      <c r="M192" s="43"/>
      <c r="N192" s="43"/>
      <c r="O192" s="43"/>
      <c r="P192" s="43"/>
      <c r="Q192" s="43"/>
      <c r="R192" s="43"/>
      <c r="S192" s="43"/>
      <c r="T192" s="43"/>
      <c r="U192" s="43"/>
      <c r="V192" s="43"/>
      <c r="W192" s="43"/>
      <c r="X192" s="43"/>
      <c r="Y192" s="43"/>
      <c r="Z192" s="43"/>
    </row>
    <row r="193" spans="1:26">
      <c r="A193" s="44">
        <v>45194</v>
      </c>
      <c r="B193" s="42">
        <v>4337.4399999999996</v>
      </c>
      <c r="C193" s="46">
        <f t="shared" si="0"/>
        <v>4.0150212758186272E-3</v>
      </c>
      <c r="D193" s="43"/>
      <c r="E193" s="44" t="s">
        <v>496</v>
      </c>
      <c r="F193" s="42">
        <v>4.8</v>
      </c>
      <c r="G193" s="42">
        <f t="shared" si="4"/>
        <v>4.8000000000000001E-2</v>
      </c>
      <c r="H193" s="43"/>
      <c r="I193" s="43"/>
      <c r="J193" s="75">
        <f t="shared" si="5"/>
        <v>-4.3984978724181376E-2</v>
      </c>
      <c r="K193" s="43"/>
      <c r="L193" s="43"/>
      <c r="M193" s="43"/>
      <c r="N193" s="43"/>
      <c r="O193" s="43"/>
      <c r="P193" s="43"/>
      <c r="Q193" s="43"/>
      <c r="R193" s="43"/>
      <c r="S193" s="43"/>
      <c r="T193" s="43"/>
      <c r="U193" s="43"/>
      <c r="V193" s="43"/>
      <c r="W193" s="43"/>
      <c r="X193" s="43"/>
      <c r="Y193" s="43"/>
      <c r="Z193" s="43"/>
    </row>
    <row r="194" spans="1:26">
      <c r="A194" s="44">
        <v>45191</v>
      </c>
      <c r="B194" s="42">
        <v>4320.0600000000004</v>
      </c>
      <c r="C194" s="46">
        <f t="shared" si="0"/>
        <v>-2.2982509659402743E-3</v>
      </c>
      <c r="D194" s="43"/>
      <c r="E194" s="44" t="s">
        <v>499</v>
      </c>
      <c r="F194" s="42">
        <v>4.66</v>
      </c>
      <c r="G194" s="42">
        <f t="shared" si="4"/>
        <v>4.6600000000000003E-2</v>
      </c>
      <c r="H194" s="43"/>
      <c r="I194" s="43"/>
      <c r="J194" s="75">
        <f t="shared" si="5"/>
        <v>-4.8898250965940276E-2</v>
      </c>
      <c r="K194" s="43"/>
      <c r="L194" s="43"/>
      <c r="M194" s="43"/>
      <c r="N194" s="43"/>
      <c r="O194" s="43"/>
      <c r="P194" s="43"/>
      <c r="Q194" s="43"/>
      <c r="R194" s="43"/>
      <c r="S194" s="43"/>
      <c r="T194" s="43"/>
      <c r="U194" s="43"/>
      <c r="V194" s="43"/>
      <c r="W194" s="43"/>
      <c r="X194" s="43"/>
      <c r="Y194" s="43"/>
      <c r="Z194" s="43"/>
    </row>
    <row r="195" spans="1:26">
      <c r="A195" s="44">
        <v>45190</v>
      </c>
      <c r="B195" s="42">
        <v>4330</v>
      </c>
      <c r="C195" s="46">
        <f t="shared" si="0"/>
        <v>-1.653687395146802E-2</v>
      </c>
      <c r="D195" s="43"/>
      <c r="E195" s="44" t="s">
        <v>502</v>
      </c>
      <c r="F195" s="42">
        <v>4.7</v>
      </c>
      <c r="G195" s="42">
        <f t="shared" si="4"/>
        <v>4.7E-2</v>
      </c>
      <c r="H195" s="43"/>
      <c r="I195" s="43"/>
      <c r="J195" s="75">
        <f t="shared" si="5"/>
        <v>-6.3536873951468023E-2</v>
      </c>
      <c r="K195" s="43"/>
      <c r="L195" s="43"/>
      <c r="M195" s="43"/>
      <c r="N195" s="43"/>
      <c r="O195" s="43"/>
      <c r="P195" s="43"/>
      <c r="Q195" s="43"/>
      <c r="R195" s="43"/>
      <c r="S195" s="43"/>
      <c r="T195" s="43"/>
      <c r="U195" s="43"/>
      <c r="V195" s="43"/>
      <c r="W195" s="43"/>
      <c r="X195" s="43"/>
      <c r="Y195" s="43"/>
      <c r="Z195" s="43"/>
    </row>
    <row r="196" spans="1:26">
      <c r="A196" s="44">
        <v>45189</v>
      </c>
      <c r="B196" s="42">
        <v>4402.2</v>
      </c>
      <c r="C196" s="46">
        <f t="shared" si="0"/>
        <v>-9.4392046231101256E-3</v>
      </c>
      <c r="D196" s="43"/>
      <c r="E196" s="44" t="s">
        <v>505</v>
      </c>
      <c r="F196" s="42">
        <v>4.54</v>
      </c>
      <c r="G196" s="42">
        <f t="shared" si="4"/>
        <v>4.5400000000000003E-2</v>
      </c>
      <c r="H196" s="43"/>
      <c r="I196" s="43"/>
      <c r="J196" s="75">
        <f t="shared" si="5"/>
        <v>-5.4839204623110129E-2</v>
      </c>
      <c r="K196" s="43"/>
      <c r="L196" s="43"/>
      <c r="M196" s="43"/>
      <c r="N196" s="43"/>
      <c r="O196" s="43"/>
      <c r="P196" s="43"/>
      <c r="Q196" s="43"/>
      <c r="R196" s="43"/>
      <c r="S196" s="43"/>
      <c r="T196" s="43"/>
      <c r="U196" s="43"/>
      <c r="V196" s="43"/>
      <c r="W196" s="43"/>
      <c r="X196" s="43"/>
      <c r="Y196" s="43"/>
      <c r="Z196" s="43"/>
    </row>
    <row r="197" spans="1:26">
      <c r="A197" s="44">
        <v>45188</v>
      </c>
      <c r="B197" s="42">
        <v>4443.95</v>
      </c>
      <c r="C197" s="46">
        <f t="shared" si="0"/>
        <v>-2.1534195529618974E-3</v>
      </c>
      <c r="D197" s="43"/>
      <c r="E197" s="44" t="s">
        <v>508</v>
      </c>
      <c r="F197" s="42">
        <v>4.57</v>
      </c>
      <c r="G197" s="42">
        <f t="shared" si="4"/>
        <v>4.5700000000000005E-2</v>
      </c>
      <c r="H197" s="43"/>
      <c r="I197" s="43"/>
      <c r="J197" s="75">
        <f t="shared" si="5"/>
        <v>-4.78534195529619E-2</v>
      </c>
      <c r="K197" s="43"/>
      <c r="L197" s="43"/>
      <c r="M197" s="43"/>
      <c r="N197" s="43"/>
      <c r="O197" s="43"/>
      <c r="P197" s="43"/>
      <c r="Q197" s="43"/>
      <c r="R197" s="43"/>
      <c r="S197" s="43"/>
      <c r="T197" s="43"/>
      <c r="U197" s="43"/>
      <c r="V197" s="43"/>
      <c r="W197" s="43"/>
      <c r="X197" s="43"/>
      <c r="Y197" s="43"/>
      <c r="Z197" s="43"/>
    </row>
    <row r="198" spans="1:26">
      <c r="A198" s="44">
        <v>45187</v>
      </c>
      <c r="B198" s="42">
        <v>4453.53</v>
      </c>
      <c r="C198" s="46">
        <f t="shared" si="0"/>
        <v>7.2103643683838804E-4</v>
      </c>
      <c r="D198" s="43"/>
      <c r="E198" s="44" t="s">
        <v>511</v>
      </c>
      <c r="F198" s="42">
        <v>4.53</v>
      </c>
      <c r="G198" s="42">
        <f t="shared" si="4"/>
        <v>4.53E-2</v>
      </c>
      <c r="H198" s="43"/>
      <c r="I198" s="43"/>
      <c r="J198" s="75">
        <f t="shared" si="5"/>
        <v>-4.4578963563161614E-2</v>
      </c>
      <c r="K198" s="43"/>
      <c r="L198" s="43"/>
      <c r="M198" s="43"/>
      <c r="N198" s="43"/>
      <c r="O198" s="43"/>
      <c r="P198" s="43"/>
      <c r="Q198" s="43"/>
      <c r="R198" s="43"/>
      <c r="S198" s="43"/>
      <c r="T198" s="43"/>
      <c r="U198" s="43"/>
      <c r="V198" s="43"/>
      <c r="W198" s="43"/>
      <c r="X198" s="43"/>
      <c r="Y198" s="43"/>
      <c r="Z198" s="43"/>
    </row>
    <row r="199" spans="1:26">
      <c r="A199" s="44">
        <v>45184</v>
      </c>
      <c r="B199" s="42">
        <v>4450.32</v>
      </c>
      <c r="C199" s="46">
        <f t="shared" si="0"/>
        <v>-1.2234084667107637E-2</v>
      </c>
      <c r="D199" s="43"/>
      <c r="E199" s="44" t="s">
        <v>514</v>
      </c>
      <c r="F199" s="42">
        <v>4.54</v>
      </c>
      <c r="G199" s="42">
        <f t="shared" si="4"/>
        <v>4.5400000000000003E-2</v>
      </c>
      <c r="H199" s="43"/>
      <c r="I199" s="43"/>
      <c r="J199" s="75">
        <f t="shared" si="5"/>
        <v>-5.7634084667107642E-2</v>
      </c>
      <c r="K199" s="43"/>
      <c r="L199" s="43"/>
      <c r="M199" s="43"/>
      <c r="N199" s="43"/>
      <c r="O199" s="43"/>
      <c r="P199" s="43"/>
      <c r="Q199" s="43"/>
      <c r="R199" s="43"/>
      <c r="S199" s="43"/>
      <c r="T199" s="43"/>
      <c r="U199" s="43"/>
      <c r="V199" s="43"/>
      <c r="W199" s="43"/>
      <c r="X199" s="43"/>
      <c r="Y199" s="43"/>
      <c r="Z199" s="43"/>
    </row>
    <row r="200" spans="1:26">
      <c r="A200" s="44">
        <v>45183</v>
      </c>
      <c r="B200" s="42">
        <v>4505.1000000000004</v>
      </c>
      <c r="C200" s="46">
        <f t="shared" si="0"/>
        <v>8.394550741111827E-3</v>
      </c>
      <c r="D200" s="43"/>
      <c r="E200" s="44" t="s">
        <v>517</v>
      </c>
      <c r="F200" s="42">
        <v>4.5199999999999996</v>
      </c>
      <c r="G200" s="42">
        <f t="shared" si="4"/>
        <v>4.5199999999999997E-2</v>
      </c>
      <c r="H200" s="43"/>
      <c r="I200" s="43"/>
      <c r="J200" s="75">
        <f t="shared" si="5"/>
        <v>-3.6805449258888172E-2</v>
      </c>
      <c r="K200" s="43"/>
      <c r="L200" s="43"/>
      <c r="M200" s="43"/>
      <c r="N200" s="43"/>
      <c r="O200" s="43"/>
      <c r="P200" s="43"/>
      <c r="Q200" s="43"/>
      <c r="R200" s="43"/>
      <c r="S200" s="43"/>
      <c r="T200" s="43"/>
      <c r="U200" s="43"/>
      <c r="V200" s="43"/>
      <c r="W200" s="43"/>
      <c r="X200" s="43"/>
      <c r="Y200" s="43"/>
      <c r="Z200" s="43"/>
    </row>
    <row r="201" spans="1:26">
      <c r="A201" s="44">
        <v>45182</v>
      </c>
      <c r="B201" s="42">
        <v>4467.4399999999996</v>
      </c>
      <c r="C201" s="46">
        <f t="shared" si="0"/>
        <v>1.2408533465711885E-3</v>
      </c>
      <c r="D201" s="43"/>
      <c r="E201" s="44" t="s">
        <v>520</v>
      </c>
      <c r="F201" s="42">
        <v>4.47</v>
      </c>
      <c r="G201" s="42">
        <f t="shared" si="4"/>
        <v>4.4699999999999997E-2</v>
      </c>
      <c r="H201" s="43"/>
      <c r="I201" s="43"/>
      <c r="J201" s="75">
        <f t="shared" si="5"/>
        <v>-4.3459146653428808E-2</v>
      </c>
      <c r="K201" s="43"/>
      <c r="L201" s="43"/>
      <c r="M201" s="43"/>
      <c r="N201" s="43"/>
      <c r="O201" s="43"/>
      <c r="P201" s="43"/>
      <c r="Q201" s="43"/>
      <c r="R201" s="43"/>
      <c r="S201" s="43"/>
      <c r="T201" s="43"/>
      <c r="U201" s="43"/>
      <c r="V201" s="43"/>
      <c r="W201" s="43"/>
      <c r="X201" s="43"/>
      <c r="Y201" s="43"/>
      <c r="Z201" s="43"/>
    </row>
    <row r="202" spans="1:26">
      <c r="A202" s="44">
        <v>45181</v>
      </c>
      <c r="B202" s="42">
        <v>4461.8999999999996</v>
      </c>
      <c r="C202" s="46">
        <f t="shared" si="0"/>
        <v>-5.7121558411206055E-3</v>
      </c>
      <c r="D202" s="43"/>
      <c r="E202" s="44">
        <v>45269</v>
      </c>
      <c r="F202" s="42">
        <v>4.4800000000000004</v>
      </c>
      <c r="G202" s="42">
        <f t="shared" si="4"/>
        <v>4.4800000000000006E-2</v>
      </c>
      <c r="H202" s="43"/>
      <c r="I202" s="43"/>
      <c r="J202" s="75">
        <f t="shared" si="5"/>
        <v>-5.0512155841120614E-2</v>
      </c>
      <c r="K202" s="43"/>
      <c r="L202" s="43"/>
      <c r="M202" s="43"/>
      <c r="N202" s="43"/>
      <c r="O202" s="43"/>
      <c r="P202" s="43"/>
      <c r="Q202" s="43"/>
      <c r="R202" s="43"/>
      <c r="S202" s="43"/>
      <c r="T202" s="43"/>
      <c r="U202" s="43"/>
      <c r="V202" s="43"/>
      <c r="W202" s="43"/>
      <c r="X202" s="43"/>
      <c r="Y202" s="43"/>
      <c r="Z202" s="43"/>
    </row>
    <row r="203" spans="1:26">
      <c r="A203" s="44">
        <v>45180</v>
      </c>
      <c r="B203" s="42">
        <v>4487.46</v>
      </c>
      <c r="C203" s="46">
        <f t="shared" si="0"/>
        <v>6.7010127829867268E-3</v>
      </c>
      <c r="D203" s="43"/>
      <c r="E203" s="44">
        <v>45239</v>
      </c>
      <c r="F203" s="42">
        <v>4.5</v>
      </c>
      <c r="G203" s="42">
        <f t="shared" si="4"/>
        <v>4.4999999999999998E-2</v>
      </c>
      <c r="H203" s="43"/>
      <c r="I203" s="43"/>
      <c r="J203" s="75">
        <f t="shared" si="5"/>
        <v>-3.8298987217013275E-2</v>
      </c>
      <c r="K203" s="43"/>
      <c r="L203" s="43"/>
      <c r="M203" s="43"/>
      <c r="N203" s="43"/>
      <c r="O203" s="43"/>
      <c r="P203" s="43"/>
      <c r="Q203" s="43"/>
      <c r="R203" s="43"/>
      <c r="S203" s="43"/>
      <c r="T203" s="43"/>
      <c r="U203" s="43"/>
      <c r="V203" s="43"/>
      <c r="W203" s="43"/>
      <c r="X203" s="43"/>
      <c r="Y203" s="43"/>
      <c r="Z203" s="43"/>
    </row>
    <row r="204" spans="1:26">
      <c r="A204" s="44">
        <v>45177</v>
      </c>
      <c r="B204" s="42">
        <v>4457.49</v>
      </c>
      <c r="C204" s="46">
        <f t="shared" si="0"/>
        <v>1.4255841976643817E-3</v>
      </c>
      <c r="D204" s="43"/>
      <c r="E204" s="44">
        <v>45147</v>
      </c>
      <c r="F204" s="42">
        <v>4.47</v>
      </c>
      <c r="G204" s="42">
        <f t="shared" si="4"/>
        <v>4.4699999999999997E-2</v>
      </c>
      <c r="H204" s="43"/>
      <c r="I204" s="43"/>
      <c r="J204" s="75">
        <f t="shared" si="5"/>
        <v>-4.3274415802335618E-2</v>
      </c>
      <c r="K204" s="43"/>
      <c r="L204" s="43"/>
      <c r="M204" s="43"/>
      <c r="N204" s="43"/>
      <c r="O204" s="43"/>
      <c r="P204" s="43"/>
      <c r="Q204" s="43"/>
      <c r="R204" s="43"/>
      <c r="S204" s="43"/>
      <c r="T204" s="43"/>
      <c r="U204" s="43"/>
      <c r="V204" s="43"/>
      <c r="W204" s="43"/>
      <c r="X204" s="43"/>
      <c r="Y204" s="43"/>
      <c r="Z204" s="43"/>
    </row>
    <row r="205" spans="1:26">
      <c r="A205" s="44">
        <v>45176</v>
      </c>
      <c r="B205" s="42">
        <v>4451.1400000000003</v>
      </c>
      <c r="C205" s="46">
        <f t="shared" si="0"/>
        <v>-3.2164682050081963E-3</v>
      </c>
      <c r="D205" s="43"/>
      <c r="E205" s="44">
        <v>45116</v>
      </c>
      <c r="F205" s="42">
        <v>4.49</v>
      </c>
      <c r="G205" s="42">
        <f t="shared" si="4"/>
        <v>4.4900000000000002E-2</v>
      </c>
      <c r="H205" s="43"/>
      <c r="I205" s="43"/>
      <c r="J205" s="75">
        <f t="shared" si="5"/>
        <v>-4.81164682050082E-2</v>
      </c>
      <c r="K205" s="43"/>
      <c r="L205" s="43"/>
      <c r="M205" s="43"/>
      <c r="N205" s="43"/>
      <c r="O205" s="43"/>
      <c r="P205" s="43"/>
      <c r="Q205" s="43"/>
      <c r="R205" s="43"/>
      <c r="S205" s="43"/>
      <c r="T205" s="43"/>
      <c r="U205" s="43"/>
      <c r="V205" s="43"/>
      <c r="W205" s="43"/>
      <c r="X205" s="43"/>
      <c r="Y205" s="43"/>
      <c r="Z205" s="43"/>
    </row>
    <row r="206" spans="1:26">
      <c r="A206" s="44">
        <v>45175</v>
      </c>
      <c r="B206" s="42">
        <v>4465.4799999999996</v>
      </c>
      <c r="C206" s="46">
        <f t="shared" si="0"/>
        <v>-6.9959927442528732E-3</v>
      </c>
      <c r="D206" s="43"/>
      <c r="E206" s="44">
        <v>45086</v>
      </c>
      <c r="F206" s="42">
        <v>4.5</v>
      </c>
      <c r="G206" s="42">
        <f t="shared" si="4"/>
        <v>4.4999999999999998E-2</v>
      </c>
      <c r="H206" s="43"/>
      <c r="I206" s="43"/>
      <c r="J206" s="75">
        <f t="shared" si="5"/>
        <v>-5.1995992744252872E-2</v>
      </c>
      <c r="K206" s="43"/>
      <c r="L206" s="43"/>
      <c r="M206" s="43"/>
      <c r="N206" s="43"/>
      <c r="O206" s="43"/>
      <c r="P206" s="43"/>
      <c r="Q206" s="43"/>
      <c r="R206" s="43"/>
      <c r="S206" s="43"/>
      <c r="T206" s="43"/>
      <c r="U206" s="43"/>
      <c r="V206" s="43"/>
      <c r="W206" s="43"/>
      <c r="X206" s="43"/>
      <c r="Y206" s="43"/>
      <c r="Z206" s="43"/>
    </row>
    <row r="207" spans="1:26">
      <c r="A207" s="44">
        <v>45174</v>
      </c>
      <c r="B207" s="42">
        <v>4496.83</v>
      </c>
      <c r="C207" s="46">
        <f t="shared" si="0"/>
        <v>-4.203010869610265E-3</v>
      </c>
      <c r="D207" s="43"/>
      <c r="E207" s="44">
        <v>45055</v>
      </c>
      <c r="F207" s="42">
        <v>4.51</v>
      </c>
      <c r="G207" s="42">
        <f t="shared" si="4"/>
        <v>4.5100000000000001E-2</v>
      </c>
      <c r="H207" s="43"/>
      <c r="I207" s="43"/>
      <c r="J207" s="75">
        <f t="shared" si="5"/>
        <v>-4.9303010869610267E-2</v>
      </c>
      <c r="K207" s="43"/>
      <c r="L207" s="43"/>
      <c r="M207" s="43"/>
      <c r="N207" s="43"/>
      <c r="O207" s="43"/>
      <c r="P207" s="43"/>
      <c r="Q207" s="43"/>
      <c r="R207" s="43"/>
      <c r="S207" s="43"/>
      <c r="T207" s="43"/>
      <c r="U207" s="43"/>
      <c r="V207" s="43"/>
      <c r="W207" s="43"/>
      <c r="X207" s="43"/>
      <c r="Y207" s="43"/>
      <c r="Z207" s="43"/>
    </row>
    <row r="208" spans="1:26">
      <c r="A208" s="44">
        <v>45170</v>
      </c>
      <c r="B208" s="42">
        <v>4515.7700000000004</v>
      </c>
      <c r="C208" s="46">
        <f t="shared" si="0"/>
        <v>1.7975431036151848E-3</v>
      </c>
      <c r="D208" s="43"/>
      <c r="E208" s="44">
        <v>44935</v>
      </c>
      <c r="F208" s="42">
        <v>4.42</v>
      </c>
      <c r="G208" s="42">
        <f t="shared" si="4"/>
        <v>4.4199999999999996E-2</v>
      </c>
      <c r="H208" s="43"/>
      <c r="I208" s="43"/>
      <c r="J208" s="75">
        <f t="shared" si="5"/>
        <v>-4.2402456896384812E-2</v>
      </c>
      <c r="K208" s="43"/>
      <c r="L208" s="43"/>
      <c r="M208" s="43"/>
      <c r="N208" s="43"/>
      <c r="O208" s="43"/>
      <c r="P208" s="43"/>
      <c r="Q208" s="43"/>
      <c r="R208" s="43"/>
      <c r="S208" s="43"/>
      <c r="T208" s="43"/>
      <c r="U208" s="43"/>
      <c r="V208" s="43"/>
      <c r="W208" s="43"/>
      <c r="X208" s="43"/>
      <c r="Y208" s="43"/>
      <c r="Z208" s="43"/>
    </row>
    <row r="209" spans="1:26">
      <c r="A209" s="44">
        <v>45169</v>
      </c>
      <c r="B209" s="42">
        <v>4507.66</v>
      </c>
      <c r="C209" s="46">
        <f t="shared" si="0"/>
        <v>-1.5982216816604765E-3</v>
      </c>
      <c r="D209" s="43"/>
      <c r="E209" s="44" t="s">
        <v>537</v>
      </c>
      <c r="F209" s="42">
        <v>4.33</v>
      </c>
      <c r="G209" s="42">
        <f t="shared" si="4"/>
        <v>4.3299999999999998E-2</v>
      </c>
      <c r="H209" s="43"/>
      <c r="I209" s="43"/>
      <c r="J209" s="75">
        <f t="shared" si="5"/>
        <v>-4.4898221681660473E-2</v>
      </c>
      <c r="K209" s="43"/>
      <c r="L209" s="43"/>
      <c r="M209" s="43"/>
      <c r="N209" s="43"/>
      <c r="O209" s="43"/>
      <c r="P209" s="43"/>
      <c r="Q209" s="43"/>
      <c r="R209" s="43"/>
      <c r="S209" s="43"/>
      <c r="T209" s="43"/>
      <c r="U209" s="43"/>
      <c r="V209" s="43"/>
      <c r="W209" s="43"/>
      <c r="X209" s="43"/>
      <c r="Y209" s="43"/>
      <c r="Z209" s="43"/>
    </row>
    <row r="210" spans="1:26">
      <c r="A210" s="44">
        <v>45168</v>
      </c>
      <c r="B210" s="42">
        <v>4514.87</v>
      </c>
      <c r="C210" s="46">
        <f t="shared" si="0"/>
        <v>3.8258021699069606E-3</v>
      </c>
      <c r="D210" s="43"/>
      <c r="E210" s="44" t="s">
        <v>540</v>
      </c>
      <c r="F210" s="42">
        <v>4.3600000000000003</v>
      </c>
      <c r="G210" s="42">
        <f t="shared" si="4"/>
        <v>4.36E-2</v>
      </c>
      <c r="H210" s="43"/>
      <c r="I210" s="43"/>
      <c r="J210" s="75">
        <f t="shared" si="5"/>
        <v>-3.977419783009304E-2</v>
      </c>
      <c r="K210" s="43"/>
      <c r="L210" s="43"/>
      <c r="M210" s="43"/>
      <c r="N210" s="43"/>
      <c r="O210" s="43"/>
      <c r="P210" s="43"/>
      <c r="Q210" s="43"/>
      <c r="R210" s="43"/>
      <c r="S210" s="43"/>
      <c r="T210" s="43"/>
      <c r="U210" s="43"/>
      <c r="V210" s="43"/>
      <c r="W210" s="43"/>
      <c r="X210" s="43"/>
      <c r="Y210" s="43"/>
      <c r="Z210" s="43"/>
    </row>
    <row r="211" spans="1:26">
      <c r="A211" s="44">
        <v>45167</v>
      </c>
      <c r="B211" s="42">
        <v>4497.63</v>
      </c>
      <c r="C211" s="46">
        <f t="shared" si="0"/>
        <v>1.4404107984150809E-2</v>
      </c>
      <c r="D211" s="43"/>
      <c r="E211" s="44" t="s">
        <v>543</v>
      </c>
      <c r="F211" s="42">
        <v>4.3600000000000003</v>
      </c>
      <c r="G211" s="42">
        <f t="shared" si="4"/>
        <v>4.36E-2</v>
      </c>
      <c r="H211" s="43"/>
      <c r="I211" s="43"/>
      <c r="J211" s="75">
        <f t="shared" si="5"/>
        <v>-2.9195892015849191E-2</v>
      </c>
      <c r="K211" s="43"/>
      <c r="L211" s="43"/>
      <c r="M211" s="43"/>
      <c r="N211" s="43"/>
      <c r="O211" s="43"/>
      <c r="P211" s="43"/>
      <c r="Q211" s="43"/>
      <c r="R211" s="43"/>
      <c r="S211" s="43"/>
      <c r="T211" s="43"/>
      <c r="U211" s="43"/>
      <c r="V211" s="43"/>
      <c r="W211" s="43"/>
      <c r="X211" s="43"/>
      <c r="Y211" s="43"/>
      <c r="Z211" s="43"/>
    </row>
    <row r="212" spans="1:26">
      <c r="A212" s="44">
        <v>45166</v>
      </c>
      <c r="B212" s="42">
        <v>4433.3100000000004</v>
      </c>
      <c r="C212" s="46">
        <f t="shared" si="0"/>
        <v>6.2450565111568821E-3</v>
      </c>
      <c r="D212" s="43"/>
      <c r="E212" s="44" t="s">
        <v>546</v>
      </c>
      <c r="F212" s="42">
        <v>4.42</v>
      </c>
      <c r="G212" s="42">
        <f t="shared" si="4"/>
        <v>4.4199999999999996E-2</v>
      </c>
      <c r="H212" s="43"/>
      <c r="I212" s="43"/>
      <c r="J212" s="75">
        <f t="shared" si="5"/>
        <v>-3.7954943488843117E-2</v>
      </c>
      <c r="K212" s="43"/>
      <c r="L212" s="43"/>
      <c r="M212" s="43"/>
      <c r="N212" s="43"/>
      <c r="O212" s="43"/>
      <c r="P212" s="43"/>
      <c r="Q212" s="43"/>
      <c r="R212" s="43"/>
      <c r="S212" s="43"/>
      <c r="T212" s="43"/>
      <c r="U212" s="43"/>
      <c r="V212" s="43"/>
      <c r="W212" s="43"/>
      <c r="X212" s="43"/>
      <c r="Y212" s="43"/>
      <c r="Z212" s="43"/>
    </row>
    <row r="213" spans="1:26">
      <c r="A213" s="44">
        <v>45163</v>
      </c>
      <c r="B213" s="42">
        <v>4405.71</v>
      </c>
      <c r="C213" s="46">
        <f t="shared" si="0"/>
        <v>6.6955233154781116E-3</v>
      </c>
      <c r="D213" s="43"/>
      <c r="E213" s="44" t="s">
        <v>549</v>
      </c>
      <c r="F213" s="42">
        <v>4.4400000000000004</v>
      </c>
      <c r="G213" s="42">
        <f t="shared" si="4"/>
        <v>4.4400000000000002E-2</v>
      </c>
      <c r="H213" s="43"/>
      <c r="I213" s="43"/>
      <c r="J213" s="75">
        <f t="shared" si="5"/>
        <v>-3.7704476684521891E-2</v>
      </c>
      <c r="K213" s="43"/>
      <c r="L213" s="43"/>
      <c r="M213" s="43"/>
      <c r="N213" s="43"/>
      <c r="O213" s="43"/>
      <c r="P213" s="43"/>
      <c r="Q213" s="43"/>
      <c r="R213" s="43"/>
      <c r="S213" s="43"/>
      <c r="T213" s="43"/>
      <c r="U213" s="43"/>
      <c r="V213" s="43"/>
      <c r="W213" s="43"/>
      <c r="X213" s="43"/>
      <c r="Y213" s="43"/>
      <c r="Z213" s="43"/>
    </row>
    <row r="214" spans="1:26">
      <c r="A214" s="44">
        <v>45162</v>
      </c>
      <c r="B214" s="42">
        <v>4376.3100000000004</v>
      </c>
      <c r="C214" s="46">
        <f t="shared" si="0"/>
        <v>-1.3549420207499292E-2</v>
      </c>
      <c r="D214" s="43"/>
      <c r="E214" s="44" t="s">
        <v>552</v>
      </c>
      <c r="F214" s="42">
        <v>4.4400000000000004</v>
      </c>
      <c r="G214" s="42">
        <f t="shared" si="4"/>
        <v>4.4400000000000002E-2</v>
      </c>
      <c r="H214" s="43"/>
      <c r="I214" s="43"/>
      <c r="J214" s="75">
        <f t="shared" si="5"/>
        <v>-5.7949420207499297E-2</v>
      </c>
      <c r="K214" s="43"/>
      <c r="L214" s="43"/>
      <c r="M214" s="43"/>
      <c r="N214" s="43"/>
      <c r="O214" s="43"/>
      <c r="P214" s="43"/>
      <c r="Q214" s="43"/>
      <c r="R214" s="43"/>
      <c r="S214" s="43"/>
      <c r="T214" s="43"/>
      <c r="U214" s="43"/>
      <c r="V214" s="43"/>
      <c r="W214" s="43"/>
      <c r="X214" s="43"/>
      <c r="Y214" s="43"/>
      <c r="Z214" s="43"/>
    </row>
    <row r="215" spans="1:26">
      <c r="A215" s="44">
        <v>45161</v>
      </c>
      <c r="B215" s="42">
        <v>4436.01</v>
      </c>
      <c r="C215" s="46">
        <f t="shared" si="0"/>
        <v>1.0984339030271489E-2</v>
      </c>
      <c r="D215" s="43"/>
      <c r="E215" s="44" t="s">
        <v>555</v>
      </c>
      <c r="F215" s="42">
        <v>4.41</v>
      </c>
      <c r="G215" s="42">
        <f t="shared" si="4"/>
        <v>4.41E-2</v>
      </c>
      <c r="H215" s="43"/>
      <c r="I215" s="43"/>
      <c r="J215" s="75">
        <f t="shared" si="5"/>
        <v>-3.3115660969728511E-2</v>
      </c>
      <c r="K215" s="43"/>
      <c r="L215" s="43"/>
      <c r="M215" s="43"/>
      <c r="N215" s="43"/>
      <c r="O215" s="43"/>
      <c r="P215" s="43"/>
      <c r="Q215" s="43"/>
      <c r="R215" s="43"/>
      <c r="S215" s="43"/>
      <c r="T215" s="43"/>
      <c r="U215" s="43"/>
      <c r="V215" s="43"/>
      <c r="W215" s="43"/>
      <c r="X215" s="43"/>
      <c r="Y215" s="43"/>
      <c r="Z215" s="43"/>
    </row>
    <row r="216" spans="1:26">
      <c r="A216" s="44">
        <v>45160</v>
      </c>
      <c r="B216" s="42">
        <v>4387.55</v>
      </c>
      <c r="C216" s="46">
        <f t="shared" si="0"/>
        <v>-2.7812820922299762E-3</v>
      </c>
      <c r="D216" s="43"/>
      <c r="E216" s="44" t="s">
        <v>558</v>
      </c>
      <c r="F216" s="42">
        <v>4.55</v>
      </c>
      <c r="G216" s="42">
        <f t="shared" si="4"/>
        <v>4.5499999999999999E-2</v>
      </c>
      <c r="H216" s="43"/>
      <c r="I216" s="43"/>
      <c r="J216" s="75">
        <f t="shared" si="5"/>
        <v>-4.8281282092229975E-2</v>
      </c>
      <c r="K216" s="43"/>
      <c r="L216" s="43"/>
      <c r="M216" s="43"/>
      <c r="N216" s="43"/>
      <c r="O216" s="43"/>
      <c r="P216" s="43"/>
      <c r="Q216" s="43"/>
      <c r="R216" s="43"/>
      <c r="S216" s="43"/>
      <c r="T216" s="43"/>
      <c r="U216" s="43"/>
      <c r="V216" s="43"/>
      <c r="W216" s="43"/>
      <c r="X216" s="43"/>
      <c r="Y216" s="43"/>
      <c r="Z216" s="43"/>
    </row>
    <row r="217" spans="1:26">
      <c r="A217" s="44">
        <v>45159</v>
      </c>
      <c r="B217" s="42">
        <v>4399.7700000000004</v>
      </c>
      <c r="C217" s="46">
        <f t="shared" si="0"/>
        <v>6.8556214812669266E-3</v>
      </c>
      <c r="D217" s="43"/>
      <c r="E217" s="44" t="s">
        <v>561</v>
      </c>
      <c r="F217" s="42">
        <v>4.58</v>
      </c>
      <c r="G217" s="42">
        <f t="shared" si="4"/>
        <v>4.58E-2</v>
      </c>
      <c r="H217" s="43"/>
      <c r="I217" s="43"/>
      <c r="J217" s="75">
        <f t="shared" si="5"/>
        <v>-3.8944378518733072E-2</v>
      </c>
      <c r="K217" s="43"/>
      <c r="L217" s="43"/>
      <c r="M217" s="43"/>
      <c r="N217" s="43"/>
      <c r="O217" s="43"/>
      <c r="P217" s="43"/>
      <c r="Q217" s="43"/>
      <c r="R217" s="43"/>
      <c r="S217" s="43"/>
      <c r="T217" s="43"/>
      <c r="U217" s="43"/>
      <c r="V217" s="43"/>
      <c r="W217" s="43"/>
      <c r="X217" s="43"/>
      <c r="Y217" s="43"/>
      <c r="Z217" s="43"/>
    </row>
    <row r="218" spans="1:26">
      <c r="A218" s="44">
        <v>45156</v>
      </c>
      <c r="B218" s="42">
        <v>4369.71</v>
      </c>
      <c r="C218" s="46">
        <f t="shared" si="0"/>
        <v>-1.4874022775515319E-4</v>
      </c>
      <c r="D218" s="43"/>
      <c r="E218" s="44" t="s">
        <v>564</v>
      </c>
      <c r="F218" s="42">
        <v>4.5</v>
      </c>
      <c r="G218" s="42">
        <f t="shared" si="4"/>
        <v>4.4999999999999998E-2</v>
      </c>
      <c r="H218" s="43"/>
      <c r="I218" s="43"/>
      <c r="J218" s="75">
        <f t="shared" si="5"/>
        <v>-4.5148740227755155E-2</v>
      </c>
      <c r="K218" s="43"/>
      <c r="L218" s="43"/>
      <c r="M218" s="43"/>
      <c r="N218" s="43"/>
      <c r="O218" s="43"/>
      <c r="P218" s="43"/>
      <c r="Q218" s="43"/>
      <c r="R218" s="43"/>
      <c r="S218" s="43"/>
      <c r="T218" s="43"/>
      <c r="U218" s="43"/>
      <c r="V218" s="43"/>
      <c r="W218" s="43"/>
      <c r="X218" s="43"/>
      <c r="Y218" s="43"/>
      <c r="Z218" s="43"/>
    </row>
    <row r="219" spans="1:26">
      <c r="A219" s="44">
        <v>45155</v>
      </c>
      <c r="B219" s="42">
        <v>4370.3599999999997</v>
      </c>
      <c r="C219" s="46">
        <f t="shared" si="0"/>
        <v>-7.7427623561250646E-3</v>
      </c>
      <c r="D219" s="43"/>
      <c r="E219" s="44" t="s">
        <v>567</v>
      </c>
      <c r="F219" s="42">
        <v>4.53</v>
      </c>
      <c r="G219" s="42">
        <f t="shared" si="4"/>
        <v>4.53E-2</v>
      </c>
      <c r="H219" s="43"/>
      <c r="I219" s="43"/>
      <c r="J219" s="75">
        <f t="shared" si="5"/>
        <v>-5.3042762356125067E-2</v>
      </c>
      <c r="K219" s="43"/>
      <c r="L219" s="43"/>
      <c r="M219" s="43"/>
      <c r="N219" s="43"/>
      <c r="O219" s="43"/>
      <c r="P219" s="43"/>
      <c r="Q219" s="43"/>
      <c r="R219" s="43"/>
      <c r="S219" s="43"/>
      <c r="T219" s="43"/>
      <c r="U219" s="43"/>
      <c r="V219" s="43"/>
      <c r="W219" s="43"/>
      <c r="X219" s="43"/>
      <c r="Y219" s="43"/>
      <c r="Z219" s="43"/>
    </row>
    <row r="220" spans="1:26">
      <c r="A220" s="44">
        <v>45154</v>
      </c>
      <c r="B220" s="42">
        <v>4404.33</v>
      </c>
      <c r="C220" s="46">
        <f t="shared" si="0"/>
        <v>-7.5841303382103969E-3</v>
      </c>
      <c r="D220" s="43"/>
      <c r="E220" s="44" t="s">
        <v>570</v>
      </c>
      <c r="F220" s="42">
        <v>4.5</v>
      </c>
      <c r="G220" s="42">
        <f t="shared" si="4"/>
        <v>4.4999999999999998E-2</v>
      </c>
      <c r="H220" s="43"/>
      <c r="I220" s="43"/>
      <c r="J220" s="75">
        <f t="shared" si="5"/>
        <v>-5.2584130338210397E-2</v>
      </c>
      <c r="K220" s="43"/>
      <c r="L220" s="43"/>
      <c r="M220" s="43"/>
      <c r="N220" s="43"/>
      <c r="O220" s="43"/>
      <c r="P220" s="43"/>
      <c r="Q220" s="43"/>
      <c r="R220" s="43"/>
      <c r="S220" s="43"/>
      <c r="T220" s="43"/>
      <c r="U220" s="43"/>
      <c r="V220" s="43"/>
      <c r="W220" s="43"/>
      <c r="X220" s="43"/>
      <c r="Y220" s="43"/>
      <c r="Z220" s="43"/>
    </row>
    <row r="221" spans="1:26">
      <c r="A221" s="44">
        <v>45153</v>
      </c>
      <c r="B221" s="42">
        <v>4437.8599999999997</v>
      </c>
      <c r="C221" s="46">
        <f t="shared" si="0"/>
        <v>-1.1618060736365813E-2</v>
      </c>
      <c r="D221" s="43"/>
      <c r="E221" s="44" t="s">
        <v>573</v>
      </c>
      <c r="F221" s="42">
        <v>4.4400000000000004</v>
      </c>
      <c r="G221" s="42">
        <f t="shared" si="4"/>
        <v>4.4400000000000002E-2</v>
      </c>
      <c r="H221" s="43"/>
      <c r="I221" s="43"/>
      <c r="J221" s="75">
        <f t="shared" si="5"/>
        <v>-5.6018060736365817E-2</v>
      </c>
      <c r="K221" s="43"/>
      <c r="L221" s="43"/>
      <c r="M221" s="43"/>
      <c r="N221" s="43"/>
      <c r="O221" s="43"/>
      <c r="P221" s="43"/>
      <c r="Q221" s="43"/>
      <c r="R221" s="43"/>
      <c r="S221" s="43"/>
      <c r="T221" s="43"/>
      <c r="U221" s="43"/>
      <c r="V221" s="43"/>
      <c r="W221" s="43"/>
      <c r="X221" s="43"/>
      <c r="Y221" s="43"/>
      <c r="Z221" s="43"/>
    </row>
    <row r="222" spans="1:26">
      <c r="A222" s="44">
        <v>45152</v>
      </c>
      <c r="B222" s="42">
        <v>4489.72</v>
      </c>
      <c r="C222" s="46">
        <f t="shared" si="0"/>
        <v>5.7339132747375263E-3</v>
      </c>
      <c r="D222" s="43"/>
      <c r="E222" s="44" t="s">
        <v>576</v>
      </c>
      <c r="F222" s="42">
        <v>4.4000000000000004</v>
      </c>
      <c r="G222" s="42">
        <f t="shared" si="4"/>
        <v>4.4000000000000004E-2</v>
      </c>
      <c r="H222" s="43"/>
      <c r="I222" s="43"/>
      <c r="J222" s="75">
        <f t="shared" si="5"/>
        <v>-3.826608672526248E-2</v>
      </c>
      <c r="K222" s="43"/>
      <c r="L222" s="43"/>
      <c r="M222" s="43"/>
      <c r="N222" s="43"/>
      <c r="O222" s="43"/>
      <c r="P222" s="43"/>
      <c r="Q222" s="43"/>
      <c r="R222" s="43"/>
      <c r="S222" s="43"/>
      <c r="T222" s="43"/>
      <c r="U222" s="43"/>
      <c r="V222" s="43"/>
      <c r="W222" s="43"/>
      <c r="X222" s="43"/>
      <c r="Y222" s="43"/>
      <c r="Z222" s="43"/>
    </row>
    <row r="223" spans="1:26">
      <c r="A223" s="44">
        <v>45149</v>
      </c>
      <c r="B223" s="42">
        <v>4464.05</v>
      </c>
      <c r="C223" s="46">
        <f t="shared" si="0"/>
        <v>-1.0702036647139679E-3</v>
      </c>
      <c r="D223" s="43"/>
      <c r="E223" s="44">
        <v>45238</v>
      </c>
      <c r="F223" s="42">
        <v>4.4000000000000004</v>
      </c>
      <c r="G223" s="42">
        <f t="shared" si="4"/>
        <v>4.4000000000000004E-2</v>
      </c>
      <c r="H223" s="43"/>
      <c r="I223" s="43"/>
      <c r="J223" s="75">
        <f t="shared" si="5"/>
        <v>-4.5070203664713974E-2</v>
      </c>
      <c r="K223" s="43"/>
      <c r="L223" s="43"/>
      <c r="M223" s="43"/>
      <c r="N223" s="43"/>
      <c r="O223" s="43"/>
      <c r="P223" s="43"/>
      <c r="Q223" s="43"/>
      <c r="R223" s="43"/>
      <c r="S223" s="43"/>
      <c r="T223" s="43"/>
      <c r="U223" s="43"/>
      <c r="V223" s="43"/>
      <c r="W223" s="43"/>
      <c r="X223" s="43"/>
      <c r="Y223" s="43"/>
      <c r="Z223" s="43"/>
    </row>
    <row r="224" spans="1:26">
      <c r="A224" s="44">
        <v>45148</v>
      </c>
      <c r="B224" s="42">
        <v>4468.83</v>
      </c>
      <c r="C224" s="46">
        <f t="shared" si="0"/>
        <v>2.5065629558288107E-4</v>
      </c>
      <c r="D224" s="43"/>
      <c r="E224" s="44">
        <v>45207</v>
      </c>
      <c r="F224" s="42">
        <v>4.3600000000000003</v>
      </c>
      <c r="G224" s="42">
        <f t="shared" si="4"/>
        <v>4.36E-2</v>
      </c>
      <c r="H224" s="43"/>
      <c r="I224" s="43"/>
      <c r="J224" s="75">
        <f t="shared" si="5"/>
        <v>-4.334934370441712E-2</v>
      </c>
      <c r="K224" s="43"/>
      <c r="L224" s="43"/>
      <c r="M224" s="43"/>
      <c r="N224" s="43"/>
      <c r="O224" s="43"/>
      <c r="P224" s="43"/>
      <c r="Q224" s="43"/>
      <c r="R224" s="43"/>
      <c r="S224" s="43"/>
      <c r="T224" s="43"/>
      <c r="U224" s="43"/>
      <c r="V224" s="43"/>
      <c r="W224" s="43"/>
      <c r="X224" s="43"/>
      <c r="Y224" s="43"/>
      <c r="Z224" s="43"/>
    </row>
    <row r="225" spans="1:26">
      <c r="A225" s="44">
        <v>45147</v>
      </c>
      <c r="B225" s="42">
        <v>4467.71</v>
      </c>
      <c r="C225" s="46">
        <f t="shared" si="0"/>
        <v>-7.0636364040070568E-3</v>
      </c>
      <c r="D225" s="43"/>
      <c r="E225" s="44">
        <v>45177</v>
      </c>
      <c r="F225" s="42">
        <v>4.2699999999999996</v>
      </c>
      <c r="G225" s="42">
        <f t="shared" si="4"/>
        <v>4.2699999999999995E-2</v>
      </c>
      <c r="H225" s="43"/>
      <c r="I225" s="43"/>
      <c r="J225" s="75">
        <f t="shared" si="5"/>
        <v>-4.976363640400705E-2</v>
      </c>
      <c r="K225" s="43"/>
      <c r="L225" s="43"/>
      <c r="M225" s="43"/>
      <c r="N225" s="43"/>
      <c r="O225" s="43"/>
      <c r="P225" s="43"/>
      <c r="Q225" s="43"/>
      <c r="R225" s="43"/>
      <c r="S225" s="43"/>
      <c r="T225" s="43"/>
      <c r="U225" s="43"/>
      <c r="V225" s="43"/>
      <c r="W225" s="43"/>
      <c r="X225" s="43"/>
      <c r="Y225" s="43"/>
      <c r="Z225" s="43"/>
    </row>
    <row r="226" spans="1:26">
      <c r="A226" s="44">
        <v>45146</v>
      </c>
      <c r="B226" s="42">
        <v>4499.38</v>
      </c>
      <c r="C226" s="46">
        <f t="shared" si="0"/>
        <v>-4.227192022498048E-3</v>
      </c>
      <c r="D226" s="43"/>
      <c r="E226" s="44">
        <v>45146</v>
      </c>
      <c r="F226" s="42">
        <v>4.29</v>
      </c>
      <c r="G226" s="42">
        <f t="shared" si="4"/>
        <v>4.2900000000000001E-2</v>
      </c>
      <c r="H226" s="43"/>
      <c r="I226" s="43"/>
      <c r="J226" s="75">
        <f t="shared" si="5"/>
        <v>-4.712719202249805E-2</v>
      </c>
      <c r="K226" s="43"/>
      <c r="L226" s="43"/>
      <c r="M226" s="43"/>
      <c r="N226" s="43"/>
      <c r="O226" s="43"/>
      <c r="P226" s="43"/>
      <c r="Q226" s="43"/>
      <c r="R226" s="43"/>
      <c r="S226" s="43"/>
      <c r="T226" s="43"/>
      <c r="U226" s="43"/>
      <c r="V226" s="43"/>
      <c r="W226" s="43"/>
      <c r="X226" s="43"/>
      <c r="Y226" s="43"/>
      <c r="Z226" s="43"/>
    </row>
    <row r="227" spans="1:26">
      <c r="A227" s="44">
        <v>45145</v>
      </c>
      <c r="B227" s="42">
        <v>4518.4399999999996</v>
      </c>
      <c r="C227" s="46">
        <f t="shared" si="0"/>
        <v>8.9835839552586446E-3</v>
      </c>
      <c r="D227" s="43"/>
      <c r="E227" s="44">
        <v>45115</v>
      </c>
      <c r="F227" s="42">
        <v>4.3600000000000003</v>
      </c>
      <c r="G227" s="42">
        <f t="shared" si="4"/>
        <v>4.36E-2</v>
      </c>
      <c r="H227" s="43"/>
      <c r="I227" s="43"/>
      <c r="J227" s="75">
        <f t="shared" si="5"/>
        <v>-3.4616416044741354E-2</v>
      </c>
      <c r="K227" s="43"/>
      <c r="L227" s="43"/>
      <c r="M227" s="43"/>
      <c r="N227" s="43"/>
      <c r="O227" s="43"/>
      <c r="P227" s="43"/>
      <c r="Q227" s="43"/>
      <c r="R227" s="43"/>
      <c r="S227" s="43"/>
      <c r="T227" s="43"/>
      <c r="U227" s="43"/>
      <c r="V227" s="43"/>
      <c r="W227" s="43"/>
      <c r="X227" s="43"/>
      <c r="Y227" s="43"/>
      <c r="Z227" s="43"/>
    </row>
    <row r="228" spans="1:26">
      <c r="A228" s="44">
        <v>45142</v>
      </c>
      <c r="B228" s="42">
        <v>4478.03</v>
      </c>
      <c r="C228" s="46">
        <f t="shared" si="0"/>
        <v>-5.3140910274567365E-3</v>
      </c>
      <c r="D228" s="43"/>
      <c r="E228" s="44">
        <v>45024</v>
      </c>
      <c r="F228" s="42">
        <v>4.3099999999999996</v>
      </c>
      <c r="G228" s="42">
        <f t="shared" si="4"/>
        <v>4.3099999999999999E-2</v>
      </c>
      <c r="H228" s="43"/>
      <c r="I228" s="43"/>
      <c r="J228" s="75">
        <f t="shared" si="5"/>
        <v>-4.8414091027456738E-2</v>
      </c>
      <c r="K228" s="43"/>
      <c r="L228" s="43"/>
      <c r="M228" s="43"/>
      <c r="N228" s="43"/>
      <c r="O228" s="43"/>
      <c r="P228" s="43"/>
      <c r="Q228" s="43"/>
      <c r="R228" s="43"/>
      <c r="S228" s="43"/>
      <c r="T228" s="43"/>
      <c r="U228" s="43"/>
      <c r="V228" s="43"/>
      <c r="W228" s="43"/>
      <c r="X228" s="43"/>
      <c r="Y228" s="43"/>
      <c r="Z228" s="43"/>
    </row>
    <row r="229" spans="1:26">
      <c r="A229" s="44">
        <v>45141</v>
      </c>
      <c r="B229" s="42">
        <v>4501.8900000000003</v>
      </c>
      <c r="C229" s="46">
        <f t="shared" si="0"/>
        <v>-2.5512255276715053E-3</v>
      </c>
      <c r="D229" s="43"/>
      <c r="E229" s="44">
        <v>44993</v>
      </c>
      <c r="F229" s="42">
        <v>4.43</v>
      </c>
      <c r="G229" s="42">
        <f t="shared" si="4"/>
        <v>4.4299999999999999E-2</v>
      </c>
      <c r="H229" s="43"/>
      <c r="I229" s="43"/>
      <c r="J229" s="75">
        <f t="shared" si="5"/>
        <v>-4.6851225527671507E-2</v>
      </c>
      <c r="K229" s="43"/>
      <c r="L229" s="43"/>
      <c r="M229" s="43"/>
      <c r="N229" s="43"/>
      <c r="O229" s="43"/>
      <c r="P229" s="43"/>
      <c r="Q229" s="43"/>
      <c r="R229" s="43"/>
      <c r="S229" s="43"/>
      <c r="T229" s="43"/>
      <c r="U229" s="43"/>
      <c r="V229" s="43"/>
      <c r="W229" s="43"/>
      <c r="X229" s="43"/>
      <c r="Y229" s="43"/>
      <c r="Z229" s="43"/>
    </row>
    <row r="230" spans="1:26">
      <c r="A230" s="44">
        <v>45140</v>
      </c>
      <c r="B230" s="42">
        <v>4513.3900000000003</v>
      </c>
      <c r="C230" s="46">
        <f t="shared" si="0"/>
        <v>-1.3936235197657028E-2</v>
      </c>
      <c r="D230" s="43"/>
      <c r="E230" s="44">
        <v>44965</v>
      </c>
      <c r="F230" s="42">
        <v>4.29</v>
      </c>
      <c r="G230" s="42">
        <f t="shared" si="4"/>
        <v>4.2900000000000001E-2</v>
      </c>
      <c r="H230" s="43"/>
      <c r="I230" s="43"/>
      <c r="J230" s="75">
        <f t="shared" si="5"/>
        <v>-5.6836235197657028E-2</v>
      </c>
      <c r="K230" s="43"/>
      <c r="L230" s="43"/>
      <c r="M230" s="43"/>
      <c r="N230" s="43"/>
      <c r="O230" s="43"/>
      <c r="P230" s="43"/>
      <c r="Q230" s="43"/>
      <c r="R230" s="43"/>
      <c r="S230" s="43"/>
      <c r="T230" s="43"/>
      <c r="U230" s="43"/>
      <c r="V230" s="43"/>
      <c r="W230" s="43"/>
      <c r="X230" s="43"/>
      <c r="Y230" s="43"/>
      <c r="Z230" s="43"/>
    </row>
    <row r="231" spans="1:26">
      <c r="A231" s="44">
        <v>45139</v>
      </c>
      <c r="B231" s="42">
        <v>4576.7299999999996</v>
      </c>
      <c r="C231" s="46">
        <f t="shared" si="0"/>
        <v>-2.668649552448092E-3</v>
      </c>
      <c r="D231" s="43"/>
      <c r="E231" s="44">
        <v>44934</v>
      </c>
      <c r="F231" s="42">
        <v>4.24</v>
      </c>
      <c r="G231" s="42">
        <f t="shared" si="4"/>
        <v>4.24E-2</v>
      </c>
      <c r="H231" s="43"/>
      <c r="I231" s="43"/>
      <c r="J231" s="75">
        <f t="shared" si="5"/>
        <v>-4.506864955244809E-2</v>
      </c>
      <c r="K231" s="43"/>
      <c r="L231" s="43"/>
      <c r="M231" s="43"/>
      <c r="N231" s="43"/>
      <c r="O231" s="43"/>
      <c r="P231" s="43"/>
      <c r="Q231" s="43"/>
      <c r="R231" s="43"/>
      <c r="S231" s="43"/>
      <c r="T231" s="43"/>
      <c r="U231" s="43"/>
      <c r="V231" s="43"/>
      <c r="W231" s="43"/>
      <c r="X231" s="43"/>
      <c r="Y231" s="43"/>
      <c r="Z231" s="43"/>
    </row>
    <row r="232" spans="1:26">
      <c r="A232" s="44">
        <v>45138</v>
      </c>
      <c r="B232" s="42">
        <v>4588.96</v>
      </c>
      <c r="C232" s="46">
        <f t="shared" si="0"/>
        <v>1.4676396864565879E-3</v>
      </c>
      <c r="D232" s="43"/>
      <c r="E232" s="44" t="s">
        <v>596</v>
      </c>
      <c r="F232" s="42">
        <v>4.1500000000000004</v>
      </c>
      <c r="G232" s="42">
        <f t="shared" si="4"/>
        <v>4.1500000000000002E-2</v>
      </c>
      <c r="H232" s="43"/>
      <c r="I232" s="43"/>
      <c r="J232" s="75">
        <f t="shared" si="5"/>
        <v>-4.0032360313543416E-2</v>
      </c>
      <c r="K232" s="43"/>
      <c r="L232" s="43"/>
      <c r="M232" s="43"/>
      <c r="N232" s="43"/>
      <c r="O232" s="43"/>
      <c r="P232" s="43"/>
      <c r="Q232" s="43"/>
      <c r="R232" s="43"/>
      <c r="S232" s="43"/>
      <c r="T232" s="43"/>
      <c r="U232" s="43"/>
      <c r="V232" s="43"/>
      <c r="W232" s="43"/>
      <c r="X232" s="43"/>
      <c r="Y232" s="43"/>
      <c r="Z232" s="43"/>
    </row>
    <row r="233" spans="1:26">
      <c r="A233" s="44">
        <v>45135</v>
      </c>
      <c r="B233" s="42">
        <v>4582.2299999999996</v>
      </c>
      <c r="C233" s="46">
        <f t="shared" si="0"/>
        <v>9.8294145087675765E-3</v>
      </c>
      <c r="D233" s="43"/>
      <c r="E233" s="44" t="s">
        <v>599</v>
      </c>
      <c r="F233" s="42">
        <v>4.16</v>
      </c>
      <c r="G233" s="42">
        <f t="shared" si="4"/>
        <v>4.1599999999999998E-2</v>
      </c>
      <c r="H233" s="43"/>
      <c r="I233" s="43"/>
      <c r="J233" s="75">
        <f t="shared" si="5"/>
        <v>-3.177058549123242E-2</v>
      </c>
      <c r="K233" s="43"/>
      <c r="L233" s="43"/>
      <c r="M233" s="43"/>
      <c r="N233" s="43"/>
      <c r="O233" s="43"/>
      <c r="P233" s="43"/>
      <c r="Q233" s="43"/>
      <c r="R233" s="43"/>
      <c r="S233" s="43"/>
      <c r="T233" s="43"/>
      <c r="U233" s="43"/>
      <c r="V233" s="43"/>
      <c r="W233" s="43"/>
      <c r="X233" s="43"/>
      <c r="Y233" s="43"/>
      <c r="Z233" s="43"/>
    </row>
    <row r="234" spans="1:26">
      <c r="A234" s="44">
        <v>45134</v>
      </c>
      <c r="B234" s="42">
        <v>4537.41</v>
      </c>
      <c r="C234" s="46">
        <f t="shared" si="0"/>
        <v>-6.4454274911412875E-3</v>
      </c>
      <c r="D234" s="43"/>
      <c r="E234" s="44" t="s">
        <v>602</v>
      </c>
      <c r="F234" s="42">
        <v>4.1900000000000004</v>
      </c>
      <c r="G234" s="42">
        <f t="shared" si="4"/>
        <v>4.1900000000000007E-2</v>
      </c>
      <c r="H234" s="43"/>
      <c r="I234" s="43"/>
      <c r="J234" s="75">
        <f t="shared" si="5"/>
        <v>-4.8345427491141291E-2</v>
      </c>
      <c r="K234" s="43"/>
      <c r="L234" s="43"/>
      <c r="M234" s="43"/>
      <c r="N234" s="43"/>
      <c r="O234" s="43"/>
      <c r="P234" s="43"/>
      <c r="Q234" s="43"/>
      <c r="R234" s="43"/>
      <c r="S234" s="43"/>
      <c r="T234" s="43"/>
      <c r="U234" s="43"/>
      <c r="V234" s="43"/>
      <c r="W234" s="43"/>
      <c r="X234" s="43"/>
      <c r="Y234" s="43"/>
      <c r="Z234" s="43"/>
    </row>
    <row r="235" spans="1:26">
      <c r="A235" s="44">
        <v>45133</v>
      </c>
      <c r="B235" s="42">
        <v>4566.75</v>
      </c>
      <c r="C235" s="46">
        <f t="shared" si="0"/>
        <v>-1.5545953102232801E-4</v>
      </c>
      <c r="D235" s="43"/>
      <c r="E235" s="44" t="s">
        <v>605</v>
      </c>
      <c r="F235" s="42">
        <v>4.0599999999999996</v>
      </c>
      <c r="G235" s="42">
        <f t="shared" si="4"/>
        <v>4.0599999999999997E-2</v>
      </c>
      <c r="H235" s="43"/>
      <c r="I235" s="43"/>
      <c r="J235" s="75">
        <f t="shared" si="5"/>
        <v>-4.0755459531022324E-2</v>
      </c>
      <c r="K235" s="43"/>
      <c r="L235" s="43"/>
      <c r="M235" s="43"/>
      <c r="N235" s="43"/>
      <c r="O235" s="43"/>
      <c r="P235" s="43"/>
      <c r="Q235" s="43"/>
      <c r="R235" s="43"/>
      <c r="S235" s="43"/>
      <c r="T235" s="43"/>
      <c r="U235" s="43"/>
      <c r="V235" s="43"/>
      <c r="W235" s="43"/>
      <c r="X235" s="43"/>
      <c r="Y235" s="43"/>
      <c r="Z235" s="43"/>
    </row>
    <row r="236" spans="1:26">
      <c r="A236" s="44">
        <v>45132</v>
      </c>
      <c r="B236" s="42">
        <v>4567.46</v>
      </c>
      <c r="C236" s="46">
        <f t="shared" si="0"/>
        <v>2.8107581456501534E-3</v>
      </c>
      <c r="D236" s="43"/>
      <c r="E236" s="44" t="s">
        <v>608</v>
      </c>
      <c r="F236" s="42">
        <v>4.08</v>
      </c>
      <c r="G236" s="42">
        <f t="shared" si="4"/>
        <v>4.0800000000000003E-2</v>
      </c>
      <c r="H236" s="43"/>
      <c r="I236" s="43"/>
      <c r="J236" s="75">
        <f t="shared" si="5"/>
        <v>-3.7989241854349848E-2</v>
      </c>
      <c r="K236" s="43"/>
      <c r="L236" s="43"/>
      <c r="M236" s="43"/>
      <c r="N236" s="43"/>
      <c r="O236" s="43"/>
      <c r="P236" s="43"/>
      <c r="Q236" s="43"/>
      <c r="R236" s="43"/>
      <c r="S236" s="43"/>
      <c r="T236" s="43"/>
      <c r="U236" s="43"/>
      <c r="V236" s="43"/>
      <c r="W236" s="43"/>
      <c r="X236" s="43"/>
      <c r="Y236" s="43"/>
      <c r="Z236" s="43"/>
    </row>
    <row r="237" spans="1:26">
      <c r="A237" s="44">
        <v>45131</v>
      </c>
      <c r="B237" s="42">
        <v>4554.6400000000003</v>
      </c>
      <c r="C237" s="46">
        <f t="shared" si="0"/>
        <v>4.0259740353417468E-3</v>
      </c>
      <c r="D237" s="43"/>
      <c r="E237" s="44" t="s">
        <v>611</v>
      </c>
      <c r="F237" s="42">
        <v>4.05</v>
      </c>
      <c r="G237" s="42">
        <f t="shared" si="4"/>
        <v>4.0500000000000001E-2</v>
      </c>
      <c r="H237" s="43"/>
      <c r="I237" s="43"/>
      <c r="J237" s="75">
        <f t="shared" si="5"/>
        <v>-3.6474025964658256E-2</v>
      </c>
      <c r="K237" s="43"/>
      <c r="L237" s="43"/>
      <c r="M237" s="43"/>
      <c r="N237" s="43"/>
      <c r="O237" s="43"/>
      <c r="P237" s="43"/>
      <c r="Q237" s="43"/>
      <c r="R237" s="43"/>
      <c r="S237" s="43"/>
      <c r="T237" s="43"/>
      <c r="U237" s="43"/>
      <c r="V237" s="43"/>
      <c r="W237" s="43"/>
      <c r="X237" s="43"/>
      <c r="Y237" s="43"/>
      <c r="Z237" s="43"/>
    </row>
    <row r="238" spans="1:26">
      <c r="A238" s="44">
        <v>45128</v>
      </c>
      <c r="B238" s="42">
        <v>4536.34</v>
      </c>
      <c r="C238" s="46">
        <f t="shared" si="0"/>
        <v>3.2410230010493271E-4</v>
      </c>
      <c r="D238" s="43"/>
      <c r="E238" s="44" t="s">
        <v>614</v>
      </c>
      <c r="F238" s="42">
        <v>4.04</v>
      </c>
      <c r="G238" s="42">
        <f t="shared" si="4"/>
        <v>4.0399999999999998E-2</v>
      </c>
      <c r="H238" s="43"/>
      <c r="I238" s="43"/>
      <c r="J238" s="75">
        <f t="shared" si="5"/>
        <v>-4.0075897699895065E-2</v>
      </c>
      <c r="K238" s="43"/>
      <c r="L238" s="43"/>
      <c r="M238" s="43"/>
      <c r="N238" s="43"/>
      <c r="O238" s="43"/>
      <c r="P238" s="43"/>
      <c r="Q238" s="43"/>
      <c r="R238" s="43"/>
      <c r="S238" s="43"/>
      <c r="T238" s="43"/>
      <c r="U238" s="43"/>
      <c r="V238" s="43"/>
      <c r="W238" s="43"/>
      <c r="X238" s="43"/>
      <c r="Y238" s="43"/>
      <c r="Z238" s="43"/>
    </row>
    <row r="239" spans="1:26">
      <c r="A239" s="44">
        <v>45127</v>
      </c>
      <c r="B239" s="42">
        <v>4534.87</v>
      </c>
      <c r="C239" s="46">
        <f t="shared" si="0"/>
        <v>-6.7798061818515913E-3</v>
      </c>
      <c r="D239" s="43"/>
      <c r="E239" s="44" t="s">
        <v>617</v>
      </c>
      <c r="F239" s="42">
        <v>4.04</v>
      </c>
      <c r="G239" s="42">
        <f t="shared" si="4"/>
        <v>4.0399999999999998E-2</v>
      </c>
      <c r="H239" s="43"/>
      <c r="I239" s="43"/>
      <c r="J239" s="75">
        <f t="shared" si="5"/>
        <v>-4.7179806181851587E-2</v>
      </c>
      <c r="K239" s="43"/>
      <c r="L239" s="43"/>
      <c r="M239" s="43"/>
      <c r="N239" s="43"/>
      <c r="O239" s="43"/>
      <c r="P239" s="43"/>
      <c r="Q239" s="43"/>
      <c r="R239" s="43"/>
      <c r="S239" s="43"/>
      <c r="T239" s="43"/>
      <c r="U239" s="43"/>
      <c r="V239" s="43"/>
      <c r="W239" s="43"/>
      <c r="X239" s="43"/>
      <c r="Y239" s="43"/>
      <c r="Z239" s="43"/>
    </row>
    <row r="240" spans="1:26">
      <c r="A240" s="44">
        <v>45126</v>
      </c>
      <c r="B240" s="42">
        <v>4565.72</v>
      </c>
      <c r="C240" s="46">
        <f t="shared" si="0"/>
        <v>2.3550834835142126E-3</v>
      </c>
      <c r="D240" s="43"/>
      <c r="E240" s="44" t="s">
        <v>620</v>
      </c>
      <c r="F240" s="42">
        <v>3.96</v>
      </c>
      <c r="G240" s="42">
        <f t="shared" si="4"/>
        <v>3.9599999999999996E-2</v>
      </c>
      <c r="H240" s="43"/>
      <c r="I240" s="43"/>
      <c r="J240" s="75">
        <f t="shared" si="5"/>
        <v>-3.7244916516485781E-2</v>
      </c>
      <c r="K240" s="43"/>
      <c r="L240" s="43"/>
      <c r="M240" s="43"/>
      <c r="N240" s="43"/>
      <c r="O240" s="43"/>
      <c r="P240" s="43"/>
      <c r="Q240" s="43"/>
      <c r="R240" s="43"/>
      <c r="S240" s="43"/>
      <c r="T240" s="43"/>
      <c r="U240" s="43"/>
      <c r="V240" s="43"/>
      <c r="W240" s="43"/>
      <c r="X240" s="43"/>
      <c r="Y240" s="43"/>
      <c r="Z240" s="43"/>
    </row>
    <row r="241" spans="1:26">
      <c r="A241" s="44">
        <v>45125</v>
      </c>
      <c r="B241" s="42">
        <v>4554.9799999999996</v>
      </c>
      <c r="C241" s="46">
        <f t="shared" si="0"/>
        <v>7.0920798661324126E-3</v>
      </c>
      <c r="D241" s="43"/>
      <c r="E241" s="44" t="s">
        <v>623</v>
      </c>
      <c r="F241" s="42">
        <v>4.0199999999999996</v>
      </c>
      <c r="G241" s="42">
        <f t="shared" si="4"/>
        <v>4.0199999999999993E-2</v>
      </c>
      <c r="H241" s="43"/>
      <c r="I241" s="43"/>
      <c r="J241" s="75">
        <f t="shared" si="5"/>
        <v>-3.3107920133867583E-2</v>
      </c>
      <c r="K241" s="43"/>
      <c r="L241" s="43"/>
      <c r="M241" s="43"/>
      <c r="N241" s="43"/>
      <c r="O241" s="43"/>
      <c r="P241" s="43"/>
      <c r="Q241" s="43"/>
      <c r="R241" s="43"/>
      <c r="S241" s="43"/>
      <c r="T241" s="43"/>
      <c r="U241" s="43"/>
      <c r="V241" s="43"/>
      <c r="W241" s="43"/>
      <c r="X241" s="43"/>
      <c r="Y241" s="43"/>
      <c r="Z241" s="43"/>
    </row>
    <row r="242" spans="1:26">
      <c r="A242" s="44">
        <v>45124</v>
      </c>
      <c r="B242" s="42">
        <v>4522.79</v>
      </c>
      <c r="C242" s="46">
        <f t="shared" si="0"/>
        <v>3.8479435973795429E-3</v>
      </c>
      <c r="D242" s="43"/>
      <c r="E242" s="44" t="s">
        <v>626</v>
      </c>
      <c r="F242" s="42">
        <v>4.04</v>
      </c>
      <c r="G242" s="42">
        <f t="shared" si="4"/>
        <v>4.0399999999999998E-2</v>
      </c>
      <c r="H242" s="43"/>
      <c r="I242" s="43"/>
      <c r="J242" s="75">
        <f t="shared" si="5"/>
        <v>-3.6552056402620457E-2</v>
      </c>
      <c r="K242" s="43"/>
      <c r="L242" s="43"/>
      <c r="M242" s="43"/>
      <c r="N242" s="43"/>
      <c r="O242" s="43"/>
      <c r="P242" s="43"/>
      <c r="Q242" s="43"/>
      <c r="R242" s="43"/>
      <c r="S242" s="43"/>
      <c r="T242" s="43"/>
      <c r="U242" s="43"/>
      <c r="V242" s="43"/>
      <c r="W242" s="43"/>
      <c r="X242" s="43"/>
      <c r="Y242" s="43"/>
      <c r="Z242" s="43"/>
    </row>
    <row r="243" spans="1:26">
      <c r="A243" s="44">
        <v>45121</v>
      </c>
      <c r="B243" s="42">
        <v>4505.42</v>
      </c>
      <c r="C243" s="46">
        <f t="shared" si="0"/>
        <v>-1.0249061954501163E-3</v>
      </c>
      <c r="D243" s="43"/>
      <c r="E243" s="44" t="s">
        <v>629</v>
      </c>
      <c r="F243" s="42">
        <v>4.04</v>
      </c>
      <c r="G243" s="42">
        <f t="shared" si="4"/>
        <v>4.0399999999999998E-2</v>
      </c>
      <c r="H243" s="43"/>
      <c r="I243" s="43"/>
      <c r="J243" s="75">
        <f t="shared" si="5"/>
        <v>-4.1424906195450112E-2</v>
      </c>
      <c r="K243" s="43"/>
      <c r="L243" s="43"/>
      <c r="M243" s="43"/>
      <c r="N243" s="43"/>
      <c r="O243" s="43"/>
      <c r="P243" s="43"/>
      <c r="Q243" s="43"/>
      <c r="R243" s="43"/>
      <c r="S243" s="43"/>
      <c r="T243" s="43"/>
      <c r="U243" s="43"/>
      <c r="V243" s="43"/>
      <c r="W243" s="43"/>
      <c r="X243" s="43"/>
      <c r="Y243" s="43"/>
      <c r="Z243" s="43"/>
    </row>
    <row r="244" spans="1:26">
      <c r="A244" s="44">
        <v>45120</v>
      </c>
      <c r="B244" s="42">
        <v>4510.04</v>
      </c>
      <c r="C244" s="46">
        <f t="shared" si="0"/>
        <v>8.434509266769535E-3</v>
      </c>
      <c r="D244" s="43"/>
      <c r="E244" s="44" t="s">
        <v>632</v>
      </c>
      <c r="F244" s="42">
        <v>4.01</v>
      </c>
      <c r="G244" s="42">
        <f t="shared" si="4"/>
        <v>4.0099999999999997E-2</v>
      </c>
      <c r="H244" s="43"/>
      <c r="I244" s="43"/>
      <c r="J244" s="75">
        <f t="shared" si="5"/>
        <v>-3.166549073323046E-2</v>
      </c>
      <c r="K244" s="43"/>
      <c r="L244" s="43"/>
      <c r="M244" s="43"/>
      <c r="N244" s="43"/>
      <c r="O244" s="43"/>
      <c r="P244" s="43"/>
      <c r="Q244" s="43"/>
      <c r="R244" s="43"/>
      <c r="S244" s="43"/>
      <c r="T244" s="43"/>
      <c r="U244" s="43"/>
      <c r="V244" s="43"/>
      <c r="W244" s="43"/>
      <c r="X244" s="43"/>
      <c r="Y244" s="43"/>
      <c r="Z244" s="43"/>
    </row>
    <row r="245" spans="1:26">
      <c r="A245" s="44">
        <v>45119</v>
      </c>
      <c r="B245" s="42">
        <v>4472.16</v>
      </c>
      <c r="C245" s="46">
        <f t="shared" si="0"/>
        <v>7.383817501052891E-3</v>
      </c>
      <c r="D245" s="43"/>
      <c r="E245" s="44">
        <v>45267</v>
      </c>
      <c r="F245" s="42">
        <v>4.08</v>
      </c>
      <c r="G245" s="42">
        <f t="shared" si="4"/>
        <v>4.0800000000000003E-2</v>
      </c>
      <c r="H245" s="43"/>
      <c r="I245" s="43"/>
      <c r="J245" s="75">
        <f t="shared" si="5"/>
        <v>-3.3416182498947108E-2</v>
      </c>
      <c r="K245" s="43"/>
      <c r="L245" s="43"/>
      <c r="M245" s="43"/>
      <c r="N245" s="43"/>
      <c r="O245" s="43"/>
      <c r="P245" s="43"/>
      <c r="Q245" s="43"/>
      <c r="R245" s="43"/>
      <c r="S245" s="43"/>
      <c r="T245" s="43"/>
      <c r="U245" s="43"/>
      <c r="V245" s="43"/>
      <c r="W245" s="43"/>
      <c r="X245" s="43"/>
      <c r="Y245" s="43"/>
      <c r="Z245" s="43"/>
    </row>
    <row r="246" spans="1:26">
      <c r="A246" s="44">
        <v>45118</v>
      </c>
      <c r="B246" s="42">
        <v>4439.26</v>
      </c>
      <c r="C246" s="46">
        <f t="shared" si="0"/>
        <v>6.7195880716203853E-3</v>
      </c>
      <c r="D246" s="43"/>
      <c r="E246" s="44">
        <v>45237</v>
      </c>
      <c r="F246" s="42">
        <v>4.16</v>
      </c>
      <c r="G246" s="42">
        <f t="shared" si="4"/>
        <v>4.1599999999999998E-2</v>
      </c>
      <c r="H246" s="43"/>
      <c r="I246" s="43"/>
      <c r="J246" s="75">
        <f t="shared" si="5"/>
        <v>-3.4880411928379609E-2</v>
      </c>
      <c r="K246" s="43"/>
      <c r="L246" s="43"/>
      <c r="M246" s="43"/>
      <c r="N246" s="43"/>
      <c r="O246" s="43"/>
      <c r="P246" s="43"/>
      <c r="Q246" s="43"/>
      <c r="R246" s="43"/>
      <c r="S246" s="43"/>
      <c r="T246" s="43"/>
      <c r="U246" s="43"/>
      <c r="V246" s="43"/>
      <c r="W246" s="43"/>
      <c r="X246" s="43"/>
      <c r="Y246" s="43"/>
      <c r="Z246" s="43"/>
    </row>
    <row r="247" spans="1:26">
      <c r="A247" s="44">
        <v>45117</v>
      </c>
      <c r="B247" s="42">
        <v>4409.53</v>
      </c>
      <c r="C247" s="46">
        <f t="shared" si="0"/>
        <v>2.4022317330228151E-3</v>
      </c>
      <c r="D247" s="43"/>
      <c r="E247" s="44">
        <v>45206</v>
      </c>
      <c r="F247" s="42">
        <v>4.18</v>
      </c>
      <c r="G247" s="42">
        <f t="shared" si="4"/>
        <v>4.1799999999999997E-2</v>
      </c>
      <c r="H247" s="43"/>
      <c r="I247" s="43"/>
      <c r="J247" s="75">
        <f t="shared" si="5"/>
        <v>-3.9397768266977183E-2</v>
      </c>
      <c r="K247" s="43"/>
      <c r="L247" s="43"/>
      <c r="M247" s="43"/>
      <c r="N247" s="43"/>
      <c r="O247" s="43"/>
      <c r="P247" s="43"/>
      <c r="Q247" s="43"/>
      <c r="R247" s="43"/>
      <c r="S247" s="43"/>
      <c r="T247" s="43"/>
      <c r="U247" s="43"/>
      <c r="V247" s="43"/>
      <c r="W247" s="43"/>
      <c r="X247" s="43"/>
      <c r="Y247" s="43"/>
      <c r="Z247" s="43"/>
    </row>
    <row r="248" spans="1:26">
      <c r="A248" s="44">
        <v>45114</v>
      </c>
      <c r="B248" s="42">
        <v>4398.95</v>
      </c>
      <c r="C248" s="46">
        <f t="shared" si="0"/>
        <v>-2.8692926136023467E-3</v>
      </c>
      <c r="D248" s="43"/>
      <c r="E248" s="44">
        <v>45114</v>
      </c>
      <c r="F248" s="42">
        <v>4.2</v>
      </c>
      <c r="G248" s="42">
        <f t="shared" si="4"/>
        <v>4.2000000000000003E-2</v>
      </c>
      <c r="H248" s="43"/>
      <c r="I248" s="43"/>
      <c r="J248" s="75">
        <f t="shared" si="5"/>
        <v>-4.4869292613602348E-2</v>
      </c>
      <c r="K248" s="43"/>
      <c r="L248" s="43"/>
      <c r="M248" s="43"/>
      <c r="N248" s="43"/>
      <c r="O248" s="43"/>
      <c r="P248" s="43"/>
      <c r="Q248" s="43"/>
      <c r="R248" s="43"/>
      <c r="S248" s="43"/>
      <c r="T248" s="43"/>
      <c r="U248" s="43"/>
      <c r="V248" s="43"/>
      <c r="W248" s="43"/>
      <c r="X248" s="43"/>
      <c r="Y248" s="43"/>
      <c r="Z248" s="43"/>
    </row>
    <row r="249" spans="1:26">
      <c r="A249" s="44">
        <v>45113</v>
      </c>
      <c r="B249" s="42">
        <v>4411.59</v>
      </c>
      <c r="C249" s="46">
        <f t="shared" si="0"/>
        <v>-7.9540652874783013E-3</v>
      </c>
      <c r="D249" s="43"/>
      <c r="E249" s="44">
        <v>45084</v>
      </c>
      <c r="F249" s="42">
        <v>4.16</v>
      </c>
      <c r="G249" s="42">
        <f t="shared" si="4"/>
        <v>4.1599999999999998E-2</v>
      </c>
      <c r="H249" s="43"/>
      <c r="I249" s="43"/>
      <c r="J249" s="75">
        <f t="shared" si="5"/>
        <v>-4.9554065287478299E-2</v>
      </c>
      <c r="K249" s="43"/>
      <c r="L249" s="43"/>
      <c r="M249" s="43"/>
      <c r="N249" s="43"/>
      <c r="O249" s="43"/>
      <c r="P249" s="43"/>
      <c r="Q249" s="43"/>
      <c r="R249" s="43"/>
      <c r="S249" s="43"/>
      <c r="T249" s="43"/>
      <c r="U249" s="43"/>
      <c r="V249" s="43"/>
      <c r="W249" s="43"/>
      <c r="X249" s="43"/>
      <c r="Y249" s="43"/>
      <c r="Z249" s="43"/>
    </row>
    <row r="250" spans="1:26">
      <c r="A250" s="44">
        <v>45112</v>
      </c>
      <c r="B250" s="42">
        <v>4446.82</v>
      </c>
      <c r="C250" s="46">
        <f t="shared" si="0"/>
        <v>-1.9702536362673942E-3</v>
      </c>
      <c r="D250" s="43"/>
      <c r="E250" s="44">
        <v>45053</v>
      </c>
      <c r="F250" s="42">
        <v>4.09</v>
      </c>
      <c r="G250" s="42">
        <f t="shared" si="4"/>
        <v>4.0899999999999999E-2</v>
      </c>
      <c r="H250" s="43"/>
      <c r="I250" s="43"/>
      <c r="J250" s="75">
        <f t="shared" si="5"/>
        <v>-4.287025363626739E-2</v>
      </c>
      <c r="K250" s="43"/>
      <c r="L250" s="43"/>
      <c r="M250" s="43"/>
      <c r="N250" s="43"/>
      <c r="O250" s="43"/>
      <c r="P250" s="43"/>
      <c r="Q250" s="43"/>
      <c r="R250" s="43"/>
      <c r="S250" s="43"/>
      <c r="T250" s="43"/>
      <c r="U250" s="43"/>
      <c r="V250" s="43"/>
      <c r="W250" s="43"/>
      <c r="X250" s="43"/>
      <c r="Y250" s="43"/>
      <c r="Z250" s="43"/>
    </row>
    <row r="251" spans="1:26">
      <c r="A251" s="44">
        <v>45110</v>
      </c>
      <c r="B251" s="42">
        <v>4455.59</v>
      </c>
      <c r="C251" s="46">
        <f t="shared" si="0"/>
        <v>1.1700018289601843E-3</v>
      </c>
      <c r="D251" s="43"/>
      <c r="E251" s="44">
        <v>44992</v>
      </c>
      <c r="F251" s="42">
        <v>4</v>
      </c>
      <c r="G251" s="42">
        <f t="shared" si="4"/>
        <v>0.04</v>
      </c>
      <c r="H251" s="43"/>
      <c r="I251" s="43"/>
      <c r="J251" s="75">
        <f t="shared" si="5"/>
        <v>-3.8829998171039819E-2</v>
      </c>
      <c r="K251" s="43"/>
      <c r="L251" s="43"/>
      <c r="M251" s="43"/>
      <c r="N251" s="43"/>
      <c r="O251" s="43"/>
      <c r="P251" s="43"/>
      <c r="Q251" s="43"/>
      <c r="R251" s="43"/>
      <c r="S251" s="43"/>
      <c r="T251" s="43"/>
      <c r="U251" s="43"/>
      <c r="V251" s="43"/>
      <c r="W251" s="43"/>
      <c r="X251" s="43"/>
      <c r="Y251" s="43"/>
      <c r="Z251" s="43"/>
    </row>
    <row r="252" spans="1:26">
      <c r="A252" s="44">
        <v>45107</v>
      </c>
      <c r="B252" s="42">
        <v>4450.38</v>
      </c>
      <c r="C252" s="46">
        <f t="shared" si="0"/>
        <v>1.2194363266362706E-2</v>
      </c>
      <c r="D252" s="43"/>
      <c r="E252" s="44" t="s">
        <v>648</v>
      </c>
      <c r="F252" s="42">
        <v>3.98</v>
      </c>
      <c r="G252" s="42">
        <f t="shared" si="4"/>
        <v>3.9800000000000002E-2</v>
      </c>
      <c r="H252" s="43"/>
      <c r="I252" s="43"/>
      <c r="J252" s="75">
        <f t="shared" si="5"/>
        <v>-2.7605636733637296E-2</v>
      </c>
      <c r="K252" s="43"/>
      <c r="L252" s="43"/>
      <c r="M252" s="43"/>
      <c r="N252" s="43"/>
      <c r="O252" s="43"/>
      <c r="P252" s="43"/>
      <c r="Q252" s="43"/>
      <c r="R252" s="43"/>
      <c r="S252" s="43"/>
      <c r="T252" s="43"/>
      <c r="U252" s="43"/>
      <c r="V252" s="43"/>
      <c r="W252" s="43"/>
      <c r="X252" s="43"/>
      <c r="Y252" s="43"/>
      <c r="Z252" s="43"/>
    </row>
    <row r="253" spans="1:26">
      <c r="A253" s="44">
        <v>45106</v>
      </c>
      <c r="B253" s="42">
        <v>4396.4399999999996</v>
      </c>
      <c r="C253" s="46">
        <f t="shared" si="0"/>
        <v>4.4635502053141703E-3</v>
      </c>
      <c r="D253" s="43"/>
      <c r="E253" s="44" t="s">
        <v>651</v>
      </c>
      <c r="F253" s="42">
        <v>4.04</v>
      </c>
      <c r="G253" s="42">
        <f t="shared" si="4"/>
        <v>4.0399999999999998E-2</v>
      </c>
      <c r="H253" s="43"/>
      <c r="I253" s="43"/>
      <c r="J253" s="75">
        <f t="shared" si="5"/>
        <v>-3.5936449794685826E-2</v>
      </c>
      <c r="K253" s="43"/>
      <c r="L253" s="43"/>
      <c r="M253" s="43"/>
      <c r="N253" s="43"/>
      <c r="O253" s="43"/>
      <c r="P253" s="43"/>
      <c r="Q253" s="43"/>
      <c r="R253" s="43"/>
      <c r="S253" s="43"/>
      <c r="T253" s="43"/>
      <c r="U253" s="43"/>
      <c r="V253" s="43"/>
      <c r="W253" s="43"/>
      <c r="X253" s="43"/>
      <c r="Y253" s="43"/>
      <c r="Z253" s="43"/>
    </row>
    <row r="254" spans="1:26">
      <c r="A254" s="44">
        <v>45105</v>
      </c>
      <c r="B254" s="42">
        <v>4376.8599999999997</v>
      </c>
      <c r="C254" s="46">
        <f t="shared" si="0"/>
        <v>-3.5407246519950932E-4</v>
      </c>
      <c r="D254" s="43"/>
      <c r="E254" s="44" t="s">
        <v>654</v>
      </c>
      <c r="F254" s="42">
        <v>3.92</v>
      </c>
      <c r="G254" s="42">
        <f t="shared" si="4"/>
        <v>3.9199999999999999E-2</v>
      </c>
      <c r="H254" s="43"/>
      <c r="I254" s="43"/>
      <c r="J254" s="75">
        <f t="shared" si="5"/>
        <v>-3.9554072465199507E-2</v>
      </c>
      <c r="K254" s="43"/>
      <c r="L254" s="43"/>
      <c r="M254" s="43"/>
      <c r="N254" s="43"/>
      <c r="O254" s="43"/>
      <c r="P254" s="43"/>
      <c r="Q254" s="43"/>
      <c r="R254" s="43"/>
      <c r="S254" s="43"/>
      <c r="T254" s="43"/>
      <c r="U254" s="43"/>
      <c r="V254" s="43"/>
      <c r="W254" s="43"/>
      <c r="X254" s="43"/>
      <c r="Y254" s="43"/>
      <c r="Z254" s="43"/>
    </row>
    <row r="255" spans="1:26">
      <c r="A255" s="44">
        <v>45104</v>
      </c>
      <c r="B255" s="42">
        <v>4378.41</v>
      </c>
      <c r="C255" s="46">
        <f t="shared" si="0"/>
        <v>1.1390657230512101E-2</v>
      </c>
      <c r="D255" s="43"/>
      <c r="E255" s="44" t="s">
        <v>657</v>
      </c>
      <c r="F255" s="42">
        <v>3.96</v>
      </c>
      <c r="G255" s="42">
        <f t="shared" si="4"/>
        <v>3.9599999999999996E-2</v>
      </c>
      <c r="H255" s="43"/>
      <c r="I255" s="43"/>
      <c r="J255" s="75">
        <f t="shared" si="5"/>
        <v>-2.8209342769487895E-2</v>
      </c>
      <c r="K255" s="43"/>
      <c r="L255" s="43"/>
      <c r="M255" s="43"/>
      <c r="N255" s="43"/>
      <c r="O255" s="43"/>
      <c r="P255" s="43"/>
      <c r="Q255" s="43"/>
      <c r="R255" s="43"/>
      <c r="S255" s="43"/>
      <c r="T255" s="43"/>
      <c r="U255" s="43"/>
      <c r="V255" s="43"/>
      <c r="W255" s="43"/>
      <c r="X255" s="43"/>
      <c r="Y255" s="43"/>
      <c r="Z255" s="43"/>
    </row>
    <row r="256" spans="1:26">
      <c r="A256" s="44">
        <v>45103</v>
      </c>
      <c r="B256" s="42">
        <v>4328.82</v>
      </c>
      <c r="C256" s="46">
        <f t="shared" si="0"/>
        <v>-4.4968757892660969E-3</v>
      </c>
      <c r="D256" s="43"/>
      <c r="E256" s="44" t="s">
        <v>660</v>
      </c>
      <c r="F256" s="42">
        <v>3.94</v>
      </c>
      <c r="G256" s="42">
        <f t="shared" si="4"/>
        <v>3.9399999999999998E-2</v>
      </c>
      <c r="H256" s="43"/>
      <c r="I256" s="43"/>
      <c r="J256" s="75">
        <f t="shared" si="5"/>
        <v>-4.3896875789266092E-2</v>
      </c>
      <c r="K256" s="43"/>
      <c r="L256" s="43"/>
      <c r="M256" s="43"/>
      <c r="N256" s="43"/>
      <c r="O256" s="43"/>
      <c r="P256" s="43"/>
      <c r="Q256" s="43"/>
      <c r="R256" s="43"/>
      <c r="S256" s="43"/>
      <c r="T256" s="43"/>
      <c r="U256" s="43"/>
      <c r="V256" s="43"/>
      <c r="W256" s="43"/>
      <c r="X256" s="43"/>
      <c r="Y256" s="43"/>
      <c r="Z256" s="43"/>
    </row>
    <row r="257" spans="1:26">
      <c r="A257" s="44">
        <v>45100</v>
      </c>
      <c r="B257" s="42">
        <v>4348.33</v>
      </c>
      <c r="C257" s="46">
        <f t="shared" ref="C257:C511" si="6">LN(B257/B258)</f>
        <v>-7.688274822307147E-3</v>
      </c>
      <c r="D257" s="43"/>
      <c r="E257" s="44" t="s">
        <v>663</v>
      </c>
      <c r="F257" s="42">
        <v>3.94</v>
      </c>
      <c r="G257" s="42">
        <f t="shared" si="4"/>
        <v>3.9399999999999998E-2</v>
      </c>
      <c r="H257" s="43"/>
      <c r="I257" s="43"/>
      <c r="J257" s="75">
        <f t="shared" si="5"/>
        <v>-4.7088274822307145E-2</v>
      </c>
      <c r="K257" s="43"/>
      <c r="L257" s="43"/>
      <c r="M257" s="43"/>
      <c r="N257" s="43"/>
      <c r="O257" s="43"/>
      <c r="P257" s="43"/>
      <c r="Q257" s="43"/>
      <c r="R257" s="43"/>
      <c r="S257" s="43"/>
      <c r="T257" s="43"/>
      <c r="U257" s="43"/>
      <c r="V257" s="43"/>
      <c r="W257" s="43"/>
      <c r="X257" s="43"/>
      <c r="Y257" s="43"/>
      <c r="Z257" s="43"/>
    </row>
    <row r="258" spans="1:26">
      <c r="A258" s="44">
        <v>45099</v>
      </c>
      <c r="B258" s="42">
        <v>4381.8900000000003</v>
      </c>
      <c r="C258" s="46">
        <f t="shared" si="6"/>
        <v>3.7038857650539521E-3</v>
      </c>
      <c r="D258" s="43"/>
      <c r="E258" s="44" t="s">
        <v>666</v>
      </c>
      <c r="F258" s="42">
        <v>3.99</v>
      </c>
      <c r="G258" s="42">
        <f t="shared" si="4"/>
        <v>3.9900000000000005E-2</v>
      </c>
      <c r="H258" s="43"/>
      <c r="I258" s="43"/>
      <c r="J258" s="75">
        <f t="shared" si="5"/>
        <v>-3.619611423494605E-2</v>
      </c>
      <c r="K258" s="43"/>
      <c r="L258" s="43"/>
      <c r="M258" s="43"/>
      <c r="N258" s="43"/>
      <c r="O258" s="43"/>
      <c r="P258" s="43"/>
      <c r="Q258" s="43"/>
      <c r="R258" s="43"/>
      <c r="S258" s="43"/>
      <c r="T258" s="43"/>
      <c r="U258" s="43"/>
      <c r="V258" s="43"/>
      <c r="W258" s="43"/>
      <c r="X258" s="43"/>
      <c r="Y258" s="43"/>
      <c r="Z258" s="43"/>
    </row>
    <row r="259" spans="1:26">
      <c r="A259" s="44">
        <v>45098</v>
      </c>
      <c r="B259" s="42">
        <v>4365.6899999999996</v>
      </c>
      <c r="C259" s="46">
        <f t="shared" si="6"/>
        <v>-5.2590818461865788E-3</v>
      </c>
      <c r="D259" s="43"/>
      <c r="E259" s="44" t="s">
        <v>669</v>
      </c>
      <c r="F259" s="42">
        <v>3.92</v>
      </c>
      <c r="G259" s="42">
        <f t="shared" si="4"/>
        <v>3.9199999999999999E-2</v>
      </c>
      <c r="H259" s="43"/>
      <c r="I259" s="43"/>
      <c r="J259" s="75">
        <f t="shared" si="5"/>
        <v>-4.4459081846186577E-2</v>
      </c>
      <c r="K259" s="43"/>
      <c r="L259" s="43"/>
      <c r="M259" s="43"/>
      <c r="N259" s="43"/>
      <c r="O259" s="43"/>
      <c r="P259" s="43"/>
      <c r="Q259" s="43"/>
      <c r="R259" s="43"/>
      <c r="S259" s="43"/>
      <c r="T259" s="43"/>
      <c r="U259" s="43"/>
      <c r="V259" s="43"/>
      <c r="W259" s="43"/>
      <c r="X259" s="43"/>
      <c r="Y259" s="43"/>
      <c r="Z259" s="43"/>
    </row>
    <row r="260" spans="1:26">
      <c r="A260" s="44">
        <v>45097</v>
      </c>
      <c r="B260" s="42">
        <v>4388.71</v>
      </c>
      <c r="C260" s="46">
        <f t="shared" si="6"/>
        <v>-4.7463803686906532E-3</v>
      </c>
      <c r="D260" s="43"/>
      <c r="E260" s="44" t="s">
        <v>672</v>
      </c>
      <c r="F260" s="42">
        <v>3.94</v>
      </c>
      <c r="G260" s="42">
        <f t="shared" si="4"/>
        <v>3.9399999999999998E-2</v>
      </c>
      <c r="H260" s="43"/>
      <c r="I260" s="43"/>
      <c r="J260" s="75">
        <f t="shared" si="5"/>
        <v>-4.4146380368690653E-2</v>
      </c>
      <c r="K260" s="43"/>
      <c r="L260" s="43"/>
      <c r="M260" s="43"/>
      <c r="N260" s="43"/>
      <c r="O260" s="43"/>
      <c r="P260" s="43"/>
      <c r="Q260" s="43"/>
      <c r="R260" s="43"/>
      <c r="S260" s="43"/>
      <c r="T260" s="43"/>
      <c r="U260" s="43"/>
      <c r="V260" s="43"/>
      <c r="W260" s="43"/>
      <c r="X260" s="43"/>
      <c r="Y260" s="43"/>
      <c r="Z260" s="43"/>
    </row>
    <row r="261" spans="1:26">
      <c r="A261" s="44">
        <v>45093</v>
      </c>
      <c r="B261" s="42">
        <v>4409.59</v>
      </c>
      <c r="C261" s="46">
        <f t="shared" si="6"/>
        <v>-3.6783763376504303E-3</v>
      </c>
      <c r="D261" s="43"/>
      <c r="E261" s="44" t="s">
        <v>675</v>
      </c>
      <c r="F261" s="42">
        <v>3.98</v>
      </c>
      <c r="G261" s="42">
        <f t="shared" si="4"/>
        <v>3.9800000000000002E-2</v>
      </c>
      <c r="H261" s="43"/>
      <c r="I261" s="43"/>
      <c r="J261" s="75">
        <f t="shared" si="5"/>
        <v>-4.3478376337650435E-2</v>
      </c>
      <c r="K261" s="43"/>
      <c r="L261" s="43"/>
      <c r="M261" s="43"/>
      <c r="N261" s="43"/>
      <c r="O261" s="43"/>
      <c r="P261" s="43"/>
      <c r="Q261" s="43"/>
      <c r="R261" s="43"/>
      <c r="S261" s="43"/>
      <c r="T261" s="43"/>
      <c r="U261" s="43"/>
      <c r="V261" s="43"/>
      <c r="W261" s="43"/>
      <c r="X261" s="43"/>
      <c r="Y261" s="43"/>
      <c r="Z261" s="43"/>
    </row>
    <row r="262" spans="1:26">
      <c r="A262" s="44">
        <v>45092</v>
      </c>
      <c r="B262" s="42">
        <v>4425.84</v>
      </c>
      <c r="C262" s="46">
        <f t="shared" si="6"/>
        <v>1.2104580063652602E-2</v>
      </c>
      <c r="D262" s="43"/>
      <c r="E262" s="44" t="s">
        <v>678</v>
      </c>
      <c r="F262" s="42">
        <v>3.95</v>
      </c>
      <c r="G262" s="42">
        <f t="shared" si="4"/>
        <v>3.95E-2</v>
      </c>
      <c r="H262" s="43"/>
      <c r="I262" s="43"/>
      <c r="J262" s="75">
        <f t="shared" si="5"/>
        <v>-2.73954199363474E-2</v>
      </c>
      <c r="K262" s="43"/>
      <c r="L262" s="43"/>
      <c r="M262" s="43"/>
      <c r="N262" s="43"/>
      <c r="O262" s="43"/>
      <c r="P262" s="43"/>
      <c r="Q262" s="43"/>
      <c r="R262" s="43"/>
      <c r="S262" s="43"/>
      <c r="T262" s="43"/>
      <c r="U262" s="43"/>
      <c r="V262" s="43"/>
      <c r="W262" s="43"/>
      <c r="X262" s="43"/>
      <c r="Y262" s="43"/>
      <c r="Z262" s="43"/>
    </row>
    <row r="263" spans="1:26">
      <c r="A263" s="44">
        <v>45091</v>
      </c>
      <c r="B263" s="42">
        <v>4372.59</v>
      </c>
      <c r="C263" s="46">
        <f t="shared" si="6"/>
        <v>8.1907206921961594E-4</v>
      </c>
      <c r="D263" s="43"/>
      <c r="E263" s="44" t="s">
        <v>681</v>
      </c>
      <c r="F263" s="42">
        <v>4.0199999999999996</v>
      </c>
      <c r="G263" s="42">
        <f t="shared" si="4"/>
        <v>4.0199999999999993E-2</v>
      </c>
      <c r="H263" s="43"/>
      <c r="I263" s="43"/>
      <c r="J263" s="75">
        <f t="shared" si="5"/>
        <v>-3.9380927930780379E-2</v>
      </c>
      <c r="K263" s="43"/>
      <c r="L263" s="43"/>
      <c r="M263" s="43"/>
      <c r="N263" s="43"/>
      <c r="O263" s="43"/>
      <c r="P263" s="43"/>
      <c r="Q263" s="43"/>
      <c r="R263" s="43"/>
      <c r="S263" s="43"/>
      <c r="T263" s="43"/>
      <c r="U263" s="43"/>
      <c r="V263" s="43"/>
      <c r="W263" s="43"/>
      <c r="X263" s="43"/>
      <c r="Y263" s="43"/>
      <c r="Z263" s="43"/>
    </row>
    <row r="264" spans="1:26">
      <c r="A264" s="44">
        <v>45090</v>
      </c>
      <c r="B264" s="42">
        <v>4369.01</v>
      </c>
      <c r="C264" s="46">
        <f t="shared" si="6"/>
        <v>6.9086648833658285E-3</v>
      </c>
      <c r="D264" s="43"/>
      <c r="E264" s="44" t="s">
        <v>684</v>
      </c>
      <c r="F264" s="42">
        <v>4.0599999999999996</v>
      </c>
      <c r="G264" s="42">
        <f t="shared" si="4"/>
        <v>4.0599999999999997E-2</v>
      </c>
      <c r="H264" s="43"/>
      <c r="I264" s="43"/>
      <c r="J264" s="75">
        <f t="shared" si="5"/>
        <v>-3.369133511663417E-2</v>
      </c>
      <c r="K264" s="43"/>
      <c r="L264" s="43"/>
      <c r="M264" s="43"/>
      <c r="N264" s="43"/>
      <c r="O264" s="43"/>
      <c r="P264" s="43"/>
      <c r="Q264" s="43"/>
      <c r="R264" s="43"/>
      <c r="S264" s="43"/>
      <c r="T264" s="43"/>
      <c r="U264" s="43"/>
      <c r="V264" s="43"/>
      <c r="W264" s="43"/>
      <c r="X264" s="43"/>
      <c r="Y264" s="43"/>
      <c r="Z264" s="43"/>
    </row>
    <row r="265" spans="1:26">
      <c r="A265" s="44">
        <v>45089</v>
      </c>
      <c r="B265" s="42">
        <v>4338.93</v>
      </c>
      <c r="C265" s="46">
        <f t="shared" si="6"/>
        <v>9.2779026656844323E-3</v>
      </c>
      <c r="D265" s="43"/>
      <c r="E265" s="44">
        <v>45266</v>
      </c>
      <c r="F265" s="42">
        <v>3.98</v>
      </c>
      <c r="G265" s="42">
        <f t="shared" si="4"/>
        <v>3.9800000000000002E-2</v>
      </c>
      <c r="H265" s="43"/>
      <c r="I265" s="43"/>
      <c r="J265" s="75">
        <f t="shared" si="5"/>
        <v>-3.052209733431557E-2</v>
      </c>
      <c r="K265" s="43"/>
      <c r="L265" s="43"/>
      <c r="M265" s="43"/>
      <c r="N265" s="43"/>
      <c r="O265" s="43"/>
      <c r="P265" s="43"/>
      <c r="Q265" s="43"/>
      <c r="R265" s="43"/>
      <c r="S265" s="43"/>
      <c r="T265" s="43"/>
      <c r="U265" s="43"/>
      <c r="V265" s="43"/>
      <c r="W265" s="43"/>
      <c r="X265" s="43"/>
      <c r="Y265" s="43"/>
      <c r="Z265" s="43"/>
    </row>
    <row r="266" spans="1:26">
      <c r="A266" s="44">
        <v>45086</v>
      </c>
      <c r="B266" s="42">
        <v>4298.8599999999997</v>
      </c>
      <c r="C266" s="46">
        <f t="shared" si="6"/>
        <v>1.1474737636884458E-3</v>
      </c>
      <c r="D266" s="43"/>
      <c r="E266" s="44">
        <v>45175</v>
      </c>
      <c r="F266" s="42">
        <v>3.99</v>
      </c>
      <c r="G266" s="42">
        <f t="shared" si="4"/>
        <v>3.9900000000000005E-2</v>
      </c>
      <c r="H266" s="43"/>
      <c r="I266" s="43"/>
      <c r="J266" s="75">
        <f t="shared" si="5"/>
        <v>-3.8752526236311556E-2</v>
      </c>
      <c r="K266" s="43"/>
      <c r="L266" s="43"/>
      <c r="M266" s="43"/>
      <c r="N266" s="43"/>
      <c r="O266" s="43"/>
      <c r="P266" s="43"/>
      <c r="Q266" s="43"/>
      <c r="R266" s="43"/>
      <c r="S266" s="43"/>
      <c r="T266" s="43"/>
      <c r="U266" s="43"/>
      <c r="V266" s="43"/>
      <c r="W266" s="43"/>
      <c r="X266" s="43"/>
      <c r="Y266" s="43"/>
      <c r="Z266" s="43"/>
    </row>
    <row r="267" spans="1:26">
      <c r="A267" s="44">
        <v>45085</v>
      </c>
      <c r="B267" s="42">
        <v>4293.93</v>
      </c>
      <c r="C267" s="46">
        <f t="shared" si="6"/>
        <v>6.16953524709693E-3</v>
      </c>
      <c r="D267" s="43"/>
      <c r="E267" s="44">
        <v>45144</v>
      </c>
      <c r="F267" s="42">
        <v>3.99</v>
      </c>
      <c r="G267" s="42">
        <f t="shared" si="4"/>
        <v>3.9900000000000005E-2</v>
      </c>
      <c r="H267" s="43"/>
      <c r="I267" s="43"/>
      <c r="J267" s="75">
        <f t="shared" si="5"/>
        <v>-3.3730464752903075E-2</v>
      </c>
      <c r="K267" s="43"/>
      <c r="L267" s="43"/>
      <c r="M267" s="43"/>
      <c r="N267" s="43"/>
      <c r="O267" s="43"/>
      <c r="P267" s="43"/>
      <c r="Q267" s="43"/>
      <c r="R267" s="43"/>
      <c r="S267" s="43"/>
      <c r="T267" s="43"/>
      <c r="U267" s="43"/>
      <c r="V267" s="43"/>
      <c r="W267" s="43"/>
      <c r="X267" s="43"/>
      <c r="Y267" s="43"/>
      <c r="Z267" s="43"/>
    </row>
    <row r="268" spans="1:26">
      <c r="A268" s="44">
        <v>45084</v>
      </c>
      <c r="B268" s="42">
        <v>4267.5200000000004</v>
      </c>
      <c r="C268" s="46">
        <f t="shared" si="6"/>
        <v>-3.8192757067673886E-3</v>
      </c>
      <c r="D268" s="43"/>
      <c r="E268" s="44">
        <v>45113</v>
      </c>
      <c r="F268" s="42">
        <v>4.05</v>
      </c>
      <c r="G268" s="42">
        <f t="shared" si="4"/>
        <v>4.0500000000000001E-2</v>
      </c>
      <c r="H268" s="43"/>
      <c r="I268" s="43"/>
      <c r="J268" s="75">
        <f t="shared" si="5"/>
        <v>-4.4319275706767393E-2</v>
      </c>
      <c r="K268" s="43"/>
      <c r="L268" s="43"/>
      <c r="M268" s="43"/>
      <c r="N268" s="43"/>
      <c r="O268" s="43"/>
      <c r="P268" s="43"/>
      <c r="Q268" s="43"/>
      <c r="R268" s="43"/>
      <c r="S268" s="43"/>
      <c r="T268" s="43"/>
      <c r="U268" s="43"/>
      <c r="V268" s="43"/>
      <c r="W268" s="43"/>
      <c r="X268" s="43"/>
      <c r="Y268" s="43"/>
      <c r="Z268" s="43"/>
    </row>
    <row r="269" spans="1:26">
      <c r="A269" s="44">
        <v>45083</v>
      </c>
      <c r="B269" s="42">
        <v>4283.8500000000004</v>
      </c>
      <c r="C269" s="46">
        <f t="shared" si="6"/>
        <v>2.3511165774900327E-3</v>
      </c>
      <c r="D269" s="43"/>
      <c r="E269" s="44">
        <v>45083</v>
      </c>
      <c r="F269" s="42">
        <v>3.96</v>
      </c>
      <c r="G269" s="42">
        <f t="shared" si="4"/>
        <v>3.9599999999999996E-2</v>
      </c>
      <c r="H269" s="43"/>
      <c r="I269" s="43"/>
      <c r="J269" s="75">
        <f t="shared" si="5"/>
        <v>-3.7248883422509961E-2</v>
      </c>
      <c r="K269" s="43"/>
      <c r="L269" s="43"/>
      <c r="M269" s="43"/>
      <c r="N269" s="43"/>
      <c r="O269" s="43"/>
      <c r="P269" s="43"/>
      <c r="Q269" s="43"/>
      <c r="R269" s="43"/>
      <c r="S269" s="43"/>
      <c r="T269" s="43"/>
      <c r="U269" s="43"/>
      <c r="V269" s="43"/>
      <c r="W269" s="43"/>
      <c r="X269" s="43"/>
      <c r="Y269" s="43"/>
      <c r="Z269" s="43"/>
    </row>
    <row r="270" spans="1:26">
      <c r="A270" s="44">
        <v>45082</v>
      </c>
      <c r="B270" s="42">
        <v>4273.79</v>
      </c>
      <c r="C270" s="46">
        <f t="shared" si="6"/>
        <v>-2.0055732655681105E-3</v>
      </c>
      <c r="D270" s="43"/>
      <c r="E270" s="44">
        <v>45052</v>
      </c>
      <c r="F270" s="42">
        <v>3.98</v>
      </c>
      <c r="G270" s="42">
        <f t="shared" si="4"/>
        <v>3.9800000000000002E-2</v>
      </c>
      <c r="H270" s="43"/>
      <c r="I270" s="43"/>
      <c r="J270" s="75">
        <f t="shared" si="5"/>
        <v>-4.1805573265568115E-2</v>
      </c>
      <c r="K270" s="43"/>
      <c r="L270" s="43"/>
      <c r="M270" s="43"/>
      <c r="N270" s="43"/>
      <c r="O270" s="43"/>
      <c r="P270" s="43"/>
      <c r="Q270" s="43"/>
      <c r="R270" s="43"/>
      <c r="S270" s="43"/>
      <c r="T270" s="43"/>
      <c r="U270" s="43"/>
      <c r="V270" s="43"/>
      <c r="W270" s="43"/>
      <c r="X270" s="43"/>
      <c r="Y270" s="43"/>
      <c r="Z270" s="43"/>
    </row>
    <row r="271" spans="1:26">
      <c r="A271" s="44">
        <v>45079</v>
      </c>
      <c r="B271" s="42">
        <v>4282.37</v>
      </c>
      <c r="C271" s="46">
        <f t="shared" si="6"/>
        <v>1.442978965214366E-2</v>
      </c>
      <c r="D271" s="43"/>
      <c r="E271" s="44">
        <v>44963</v>
      </c>
      <c r="F271" s="42">
        <v>3.97</v>
      </c>
      <c r="G271" s="42">
        <f t="shared" si="4"/>
        <v>3.9699999999999999E-2</v>
      </c>
      <c r="H271" s="43"/>
      <c r="I271" s="43"/>
      <c r="J271" s="75">
        <f t="shared" si="5"/>
        <v>-2.5270210347856339E-2</v>
      </c>
      <c r="K271" s="43"/>
      <c r="L271" s="43"/>
      <c r="M271" s="43"/>
      <c r="N271" s="43"/>
      <c r="O271" s="43"/>
      <c r="P271" s="43"/>
      <c r="Q271" s="43"/>
      <c r="R271" s="43"/>
      <c r="S271" s="43"/>
      <c r="T271" s="43"/>
      <c r="U271" s="43"/>
      <c r="V271" s="43"/>
      <c r="W271" s="43"/>
      <c r="X271" s="43"/>
      <c r="Y271" s="43"/>
      <c r="Z271" s="43"/>
    </row>
    <row r="272" spans="1:26">
      <c r="A272" s="44">
        <v>45078</v>
      </c>
      <c r="B272" s="42">
        <v>4221.0200000000004</v>
      </c>
      <c r="C272" s="46">
        <f t="shared" si="6"/>
        <v>9.806229149665344E-3</v>
      </c>
      <c r="D272" s="43"/>
      <c r="E272" s="44">
        <v>44932</v>
      </c>
      <c r="F272" s="42">
        <v>3.92</v>
      </c>
      <c r="G272" s="42">
        <f t="shared" si="4"/>
        <v>3.9199999999999999E-2</v>
      </c>
      <c r="H272" s="43"/>
      <c r="I272" s="43"/>
      <c r="J272" s="75">
        <f t="shared" si="5"/>
        <v>-2.9393770850334656E-2</v>
      </c>
      <c r="K272" s="43"/>
      <c r="L272" s="43"/>
      <c r="M272" s="43"/>
      <c r="N272" s="43"/>
      <c r="O272" s="43"/>
      <c r="P272" s="43"/>
      <c r="Q272" s="43"/>
      <c r="R272" s="43"/>
      <c r="S272" s="43"/>
      <c r="T272" s="43"/>
      <c r="U272" s="43"/>
      <c r="V272" s="43"/>
      <c r="W272" s="43"/>
      <c r="X272" s="43"/>
      <c r="Y272" s="43"/>
      <c r="Z272" s="43"/>
    </row>
    <row r="273" spans="1:26">
      <c r="A273" s="44">
        <v>45077</v>
      </c>
      <c r="B273" s="42">
        <v>4179.83</v>
      </c>
      <c r="C273" s="46">
        <f t="shared" si="6"/>
        <v>-6.1273722329718457E-3</v>
      </c>
      <c r="D273" s="43"/>
      <c r="E273" s="44" t="s">
        <v>702</v>
      </c>
      <c r="F273" s="42">
        <v>3.95</v>
      </c>
      <c r="G273" s="42">
        <f t="shared" si="4"/>
        <v>3.95E-2</v>
      </c>
      <c r="H273" s="43"/>
      <c r="I273" s="43"/>
      <c r="J273" s="75">
        <f t="shared" si="5"/>
        <v>-4.562737223297185E-2</v>
      </c>
      <c r="K273" s="43"/>
      <c r="L273" s="43"/>
      <c r="M273" s="43"/>
      <c r="N273" s="43"/>
      <c r="O273" s="43"/>
      <c r="P273" s="43"/>
      <c r="Q273" s="43"/>
      <c r="R273" s="43"/>
      <c r="S273" s="43"/>
      <c r="T273" s="43"/>
      <c r="U273" s="43"/>
      <c r="V273" s="43"/>
      <c r="W273" s="43"/>
      <c r="X273" s="43"/>
      <c r="Y273" s="43"/>
      <c r="Z273" s="43"/>
    </row>
    <row r="274" spans="1:26">
      <c r="A274" s="44">
        <v>45076</v>
      </c>
      <c r="B274" s="42">
        <v>4205.5200000000004</v>
      </c>
      <c r="C274" s="46">
        <f t="shared" si="6"/>
        <v>1.6644929182328236E-5</v>
      </c>
      <c r="D274" s="43"/>
      <c r="E274" s="44" t="s">
        <v>705</v>
      </c>
      <c r="F274" s="42">
        <v>4</v>
      </c>
      <c r="G274" s="42">
        <f t="shared" si="4"/>
        <v>0.04</v>
      </c>
      <c r="H274" s="43"/>
      <c r="I274" s="43"/>
      <c r="J274" s="75">
        <f t="shared" si="5"/>
        <v>-3.9983355070817669E-2</v>
      </c>
      <c r="K274" s="43"/>
      <c r="L274" s="43"/>
      <c r="M274" s="43"/>
      <c r="N274" s="43"/>
      <c r="O274" s="43"/>
      <c r="P274" s="43"/>
      <c r="Q274" s="43"/>
      <c r="R274" s="43"/>
      <c r="S274" s="43"/>
      <c r="T274" s="43"/>
      <c r="U274" s="43"/>
      <c r="V274" s="43"/>
      <c r="W274" s="43"/>
      <c r="X274" s="43"/>
      <c r="Y274" s="43"/>
      <c r="Z274" s="43"/>
    </row>
    <row r="275" spans="1:26">
      <c r="A275" s="44">
        <v>45072</v>
      </c>
      <c r="B275" s="42">
        <v>4205.45</v>
      </c>
      <c r="C275" s="46">
        <f t="shared" si="6"/>
        <v>1.296458273531355E-2</v>
      </c>
      <c r="D275" s="43"/>
      <c r="E275" s="44" t="s">
        <v>708</v>
      </c>
      <c r="F275" s="42">
        <v>4.08</v>
      </c>
      <c r="G275" s="42">
        <f t="shared" si="4"/>
        <v>4.0800000000000003E-2</v>
      </c>
      <c r="H275" s="43"/>
      <c r="I275" s="43"/>
      <c r="J275" s="75">
        <f t="shared" si="5"/>
        <v>-2.7835417264686454E-2</v>
      </c>
      <c r="K275" s="43"/>
      <c r="L275" s="43"/>
      <c r="M275" s="43"/>
      <c r="N275" s="43"/>
      <c r="O275" s="43"/>
      <c r="P275" s="43"/>
      <c r="Q275" s="43"/>
      <c r="R275" s="43"/>
      <c r="S275" s="43"/>
      <c r="T275" s="43"/>
      <c r="U275" s="43"/>
      <c r="V275" s="43"/>
      <c r="W275" s="43"/>
      <c r="X275" s="43"/>
      <c r="Y275" s="43"/>
      <c r="Z275" s="43"/>
    </row>
    <row r="276" spans="1:26">
      <c r="A276" s="44">
        <v>45071</v>
      </c>
      <c r="B276" s="42">
        <v>4151.28</v>
      </c>
      <c r="C276" s="46">
        <f t="shared" si="6"/>
        <v>8.719564785563249E-3</v>
      </c>
      <c r="D276" s="43"/>
      <c r="E276" s="44" t="s">
        <v>710</v>
      </c>
      <c r="F276" s="42">
        <v>4.1100000000000003</v>
      </c>
      <c r="G276" s="42">
        <f t="shared" si="4"/>
        <v>4.1100000000000005E-2</v>
      </c>
      <c r="H276" s="43"/>
      <c r="I276" s="43"/>
      <c r="J276" s="75">
        <f t="shared" si="5"/>
        <v>-3.2380435214436759E-2</v>
      </c>
      <c r="K276" s="43"/>
      <c r="L276" s="43"/>
      <c r="M276" s="43"/>
      <c r="N276" s="43"/>
      <c r="O276" s="43"/>
      <c r="P276" s="43"/>
      <c r="Q276" s="43"/>
      <c r="R276" s="43"/>
      <c r="S276" s="43"/>
      <c r="T276" s="43"/>
      <c r="U276" s="43"/>
      <c r="V276" s="43"/>
      <c r="W276" s="43"/>
      <c r="X276" s="43"/>
      <c r="Y276" s="43"/>
      <c r="Z276" s="43"/>
    </row>
    <row r="277" spans="1:26">
      <c r="A277" s="44">
        <v>45070</v>
      </c>
      <c r="B277" s="42">
        <v>4115.24</v>
      </c>
      <c r="C277" s="46">
        <f t="shared" si="6"/>
        <v>-7.3455507858671458E-3</v>
      </c>
      <c r="D277" s="43"/>
      <c r="E277" s="44" t="s">
        <v>713</v>
      </c>
      <c r="F277" s="42">
        <v>4.0599999999999996</v>
      </c>
      <c r="G277" s="42">
        <f t="shared" si="4"/>
        <v>4.0599999999999997E-2</v>
      </c>
      <c r="H277" s="43"/>
      <c r="I277" s="43"/>
      <c r="J277" s="75">
        <f t="shared" si="5"/>
        <v>-4.7945550785867146E-2</v>
      </c>
      <c r="K277" s="43"/>
      <c r="L277" s="43"/>
      <c r="M277" s="43"/>
      <c r="N277" s="43"/>
      <c r="O277" s="43"/>
      <c r="P277" s="43"/>
      <c r="Q277" s="43"/>
      <c r="R277" s="43"/>
      <c r="S277" s="43"/>
      <c r="T277" s="43"/>
      <c r="U277" s="43"/>
      <c r="V277" s="43"/>
      <c r="W277" s="43"/>
      <c r="X277" s="43"/>
      <c r="Y277" s="43"/>
      <c r="Z277" s="43"/>
    </row>
    <row r="278" spans="1:26">
      <c r="A278" s="44">
        <v>45069</v>
      </c>
      <c r="B278" s="42">
        <v>4145.58</v>
      </c>
      <c r="C278" s="46">
        <f t="shared" si="6"/>
        <v>-1.1285515564489972E-2</v>
      </c>
      <c r="D278" s="43"/>
      <c r="E278" s="44" t="s">
        <v>716</v>
      </c>
      <c r="F278" s="42">
        <v>4.04</v>
      </c>
      <c r="G278" s="42">
        <f t="shared" si="4"/>
        <v>4.0399999999999998E-2</v>
      </c>
      <c r="H278" s="43"/>
      <c r="I278" s="43"/>
      <c r="J278" s="75">
        <f t="shared" si="5"/>
        <v>-5.168551556448997E-2</v>
      </c>
      <c r="K278" s="43"/>
      <c r="L278" s="43"/>
      <c r="M278" s="43"/>
      <c r="N278" s="43"/>
      <c r="O278" s="43"/>
      <c r="P278" s="43"/>
      <c r="Q278" s="43"/>
      <c r="R278" s="43"/>
      <c r="S278" s="43"/>
      <c r="T278" s="43"/>
      <c r="U278" s="43"/>
      <c r="V278" s="43"/>
      <c r="W278" s="43"/>
      <c r="X278" s="43"/>
      <c r="Y278" s="43"/>
      <c r="Z278" s="43"/>
    </row>
    <row r="279" spans="1:26">
      <c r="A279" s="44">
        <v>45068</v>
      </c>
      <c r="B279" s="42">
        <v>4192.63</v>
      </c>
      <c r="C279" s="46">
        <f t="shared" si="6"/>
        <v>1.550459714410593E-4</v>
      </c>
      <c r="D279" s="43"/>
      <c r="E279" s="44" t="s">
        <v>719</v>
      </c>
      <c r="F279" s="42">
        <v>4.05</v>
      </c>
      <c r="G279" s="42">
        <f t="shared" si="4"/>
        <v>4.0500000000000001E-2</v>
      </c>
      <c r="H279" s="43"/>
      <c r="I279" s="43"/>
      <c r="J279" s="75">
        <f t="shared" si="5"/>
        <v>-4.0344954028558942E-2</v>
      </c>
      <c r="K279" s="43"/>
      <c r="L279" s="43"/>
      <c r="M279" s="43"/>
      <c r="N279" s="43"/>
      <c r="O279" s="43"/>
      <c r="P279" s="43"/>
      <c r="Q279" s="43"/>
      <c r="R279" s="43"/>
      <c r="S279" s="43"/>
      <c r="T279" s="43"/>
      <c r="U279" s="43"/>
      <c r="V279" s="43"/>
      <c r="W279" s="43"/>
      <c r="X279" s="43"/>
      <c r="Y279" s="43"/>
      <c r="Z279" s="43"/>
    </row>
    <row r="280" spans="1:26">
      <c r="A280" s="44">
        <v>45065</v>
      </c>
      <c r="B280" s="42">
        <v>4191.9799999999996</v>
      </c>
      <c r="C280" s="46">
        <f t="shared" si="6"/>
        <v>-1.4469557460591439E-3</v>
      </c>
      <c r="D280" s="43"/>
      <c r="E280" s="44" t="s">
        <v>722</v>
      </c>
      <c r="F280" s="42">
        <v>4.03</v>
      </c>
      <c r="G280" s="42">
        <f t="shared" si="4"/>
        <v>4.0300000000000002E-2</v>
      </c>
      <c r="H280" s="43"/>
      <c r="I280" s="43"/>
      <c r="J280" s="75">
        <f t="shared" si="5"/>
        <v>-4.1746955746059147E-2</v>
      </c>
      <c r="K280" s="43"/>
      <c r="L280" s="43"/>
      <c r="M280" s="43"/>
      <c r="N280" s="43"/>
      <c r="O280" s="43"/>
      <c r="P280" s="43"/>
      <c r="Q280" s="43"/>
      <c r="R280" s="43"/>
      <c r="S280" s="43"/>
      <c r="T280" s="43"/>
      <c r="U280" s="43"/>
      <c r="V280" s="43"/>
      <c r="W280" s="43"/>
      <c r="X280" s="43"/>
      <c r="Y280" s="43"/>
      <c r="Z280" s="43"/>
    </row>
    <row r="281" spans="1:26">
      <c r="A281" s="44">
        <v>45064</v>
      </c>
      <c r="B281" s="42">
        <v>4198.05</v>
      </c>
      <c r="C281" s="46">
        <f t="shared" si="6"/>
        <v>9.4007742847056677E-3</v>
      </c>
      <c r="D281" s="43"/>
      <c r="E281" s="44" t="s">
        <v>725</v>
      </c>
      <c r="F281" s="42">
        <v>3.98</v>
      </c>
      <c r="G281" s="42">
        <f t="shared" si="4"/>
        <v>3.9800000000000002E-2</v>
      </c>
      <c r="H281" s="43"/>
      <c r="I281" s="43"/>
      <c r="J281" s="75">
        <f t="shared" si="5"/>
        <v>-3.0399225715294333E-2</v>
      </c>
      <c r="K281" s="43"/>
      <c r="L281" s="43"/>
      <c r="M281" s="43"/>
      <c r="N281" s="43"/>
      <c r="O281" s="43"/>
      <c r="P281" s="43"/>
      <c r="Q281" s="43"/>
      <c r="R281" s="43"/>
      <c r="S281" s="43"/>
      <c r="T281" s="43"/>
      <c r="U281" s="43"/>
      <c r="V281" s="43"/>
      <c r="W281" s="43"/>
      <c r="X281" s="43"/>
      <c r="Y281" s="43"/>
      <c r="Z281" s="43"/>
    </row>
    <row r="282" spans="1:26">
      <c r="A282" s="44">
        <v>45063</v>
      </c>
      <c r="B282" s="42">
        <v>4158.7700000000004</v>
      </c>
      <c r="C282" s="46">
        <f t="shared" si="6"/>
        <v>1.1820660164447881E-2</v>
      </c>
      <c r="D282" s="43"/>
      <c r="E282" s="44" t="s">
        <v>728</v>
      </c>
      <c r="F282" s="42">
        <v>3.93</v>
      </c>
      <c r="G282" s="42">
        <f t="shared" si="4"/>
        <v>3.9300000000000002E-2</v>
      </c>
      <c r="H282" s="43"/>
      <c r="I282" s="43"/>
      <c r="J282" s="75">
        <f t="shared" si="5"/>
        <v>-2.7479339835552119E-2</v>
      </c>
      <c r="K282" s="43"/>
      <c r="L282" s="43"/>
      <c r="M282" s="43"/>
      <c r="N282" s="43"/>
      <c r="O282" s="43"/>
      <c r="P282" s="43"/>
      <c r="Q282" s="43"/>
      <c r="R282" s="43"/>
      <c r="S282" s="43"/>
      <c r="T282" s="43"/>
      <c r="U282" s="43"/>
      <c r="V282" s="43"/>
      <c r="W282" s="43"/>
      <c r="X282" s="43"/>
      <c r="Y282" s="43"/>
      <c r="Z282" s="43"/>
    </row>
    <row r="283" spans="1:26">
      <c r="A283" s="44">
        <v>45062</v>
      </c>
      <c r="B283" s="42">
        <v>4109.8999999999996</v>
      </c>
      <c r="C283" s="46">
        <f t="shared" si="6"/>
        <v>-6.398135861993161E-3</v>
      </c>
      <c r="D283" s="43"/>
      <c r="E283" s="44" t="s">
        <v>730</v>
      </c>
      <c r="F283" s="42">
        <v>3.92</v>
      </c>
      <c r="G283" s="42">
        <f t="shared" si="4"/>
        <v>3.9199999999999999E-2</v>
      </c>
      <c r="H283" s="43"/>
      <c r="I283" s="43"/>
      <c r="J283" s="75">
        <f t="shared" si="5"/>
        <v>-4.5598135861993162E-2</v>
      </c>
      <c r="K283" s="43"/>
      <c r="L283" s="43"/>
      <c r="M283" s="43"/>
      <c r="N283" s="43"/>
      <c r="O283" s="43"/>
      <c r="P283" s="43"/>
      <c r="Q283" s="43"/>
      <c r="R283" s="43"/>
      <c r="S283" s="43"/>
      <c r="T283" s="43"/>
      <c r="U283" s="43"/>
      <c r="V283" s="43"/>
      <c r="W283" s="43"/>
      <c r="X283" s="43"/>
      <c r="Y283" s="43"/>
      <c r="Z283" s="43"/>
    </row>
    <row r="284" spans="1:26">
      <c r="A284" s="44">
        <v>45061</v>
      </c>
      <c r="B284" s="42">
        <v>4136.28</v>
      </c>
      <c r="C284" s="46">
        <f t="shared" si="6"/>
        <v>2.9538685652344835E-3</v>
      </c>
      <c r="D284" s="43"/>
      <c r="E284" s="44" t="s">
        <v>732</v>
      </c>
      <c r="F284" s="42">
        <v>3.88</v>
      </c>
      <c r="G284" s="42">
        <f t="shared" si="4"/>
        <v>3.8800000000000001E-2</v>
      </c>
      <c r="H284" s="43"/>
      <c r="I284" s="43"/>
      <c r="J284" s="75">
        <f t="shared" si="5"/>
        <v>-3.5846131434765519E-2</v>
      </c>
      <c r="K284" s="43"/>
      <c r="L284" s="43"/>
      <c r="M284" s="43"/>
      <c r="N284" s="43"/>
      <c r="O284" s="43"/>
      <c r="P284" s="43"/>
      <c r="Q284" s="43"/>
      <c r="R284" s="43"/>
      <c r="S284" s="43"/>
      <c r="T284" s="43"/>
      <c r="U284" s="43"/>
      <c r="V284" s="43"/>
      <c r="W284" s="43"/>
      <c r="X284" s="43"/>
      <c r="Y284" s="43"/>
      <c r="Z284" s="43"/>
    </row>
    <row r="285" spans="1:26">
      <c r="A285" s="44">
        <v>45058</v>
      </c>
      <c r="B285" s="42">
        <v>4124.08</v>
      </c>
      <c r="C285" s="46">
        <f t="shared" si="6"/>
        <v>-1.5845521626198357E-3</v>
      </c>
      <c r="D285" s="43"/>
      <c r="E285" s="44">
        <v>45265</v>
      </c>
      <c r="F285" s="42">
        <v>3.82</v>
      </c>
      <c r="G285" s="42">
        <f t="shared" si="4"/>
        <v>3.8199999999999998E-2</v>
      </c>
      <c r="H285" s="43"/>
      <c r="I285" s="43"/>
      <c r="J285" s="75">
        <f t="shared" si="5"/>
        <v>-3.9784552162619835E-2</v>
      </c>
      <c r="K285" s="43"/>
      <c r="L285" s="43"/>
      <c r="M285" s="43"/>
      <c r="N285" s="43"/>
      <c r="O285" s="43"/>
      <c r="P285" s="43"/>
      <c r="Q285" s="43"/>
      <c r="R285" s="43"/>
      <c r="S285" s="43"/>
      <c r="T285" s="43"/>
      <c r="U285" s="43"/>
      <c r="V285" s="43"/>
      <c r="W285" s="43"/>
      <c r="X285" s="43"/>
      <c r="Y285" s="43"/>
      <c r="Z285" s="43"/>
    </row>
    <row r="286" spans="1:26">
      <c r="A286" s="44">
        <v>45057</v>
      </c>
      <c r="B286" s="42">
        <v>4130.62</v>
      </c>
      <c r="C286" s="46">
        <f t="shared" si="6"/>
        <v>-1.6980602174566785E-3</v>
      </c>
      <c r="D286" s="43"/>
      <c r="E286" s="44">
        <v>45235</v>
      </c>
      <c r="F286" s="42">
        <v>3.77</v>
      </c>
      <c r="G286" s="42">
        <f t="shared" si="4"/>
        <v>3.7699999999999997E-2</v>
      </c>
      <c r="H286" s="43"/>
      <c r="I286" s="43"/>
      <c r="J286" s="75">
        <f t="shared" si="5"/>
        <v>-3.9398060217456676E-2</v>
      </c>
      <c r="K286" s="43"/>
      <c r="L286" s="43"/>
      <c r="M286" s="43"/>
      <c r="N286" s="43"/>
      <c r="O286" s="43"/>
      <c r="P286" s="43"/>
      <c r="Q286" s="43"/>
      <c r="R286" s="43"/>
      <c r="S286" s="43"/>
      <c r="T286" s="43"/>
      <c r="U286" s="43"/>
      <c r="V286" s="43"/>
      <c r="W286" s="43"/>
      <c r="X286" s="43"/>
      <c r="Y286" s="43"/>
      <c r="Z286" s="43"/>
    </row>
    <row r="287" spans="1:26">
      <c r="A287" s="44">
        <v>45056</v>
      </c>
      <c r="B287" s="42">
        <v>4137.6400000000003</v>
      </c>
      <c r="C287" s="46">
        <f t="shared" si="6"/>
        <v>4.4738902330266894E-3</v>
      </c>
      <c r="D287" s="43"/>
      <c r="E287" s="44">
        <v>45204</v>
      </c>
      <c r="F287" s="42">
        <v>3.84</v>
      </c>
      <c r="G287" s="42">
        <f t="shared" si="4"/>
        <v>3.8399999999999997E-2</v>
      </c>
      <c r="H287" s="43"/>
      <c r="I287" s="43"/>
      <c r="J287" s="75">
        <f t="shared" si="5"/>
        <v>-3.3926109766973307E-2</v>
      </c>
      <c r="K287" s="43"/>
      <c r="L287" s="43"/>
      <c r="M287" s="43"/>
      <c r="N287" s="43"/>
      <c r="O287" s="43"/>
      <c r="P287" s="43"/>
      <c r="Q287" s="43"/>
      <c r="R287" s="43"/>
      <c r="S287" s="43"/>
      <c r="T287" s="43"/>
      <c r="U287" s="43"/>
      <c r="V287" s="43"/>
      <c r="W287" s="43"/>
      <c r="X287" s="43"/>
      <c r="Y287" s="43"/>
      <c r="Z287" s="43"/>
    </row>
    <row r="288" spans="1:26">
      <c r="A288" s="44">
        <v>45055</v>
      </c>
      <c r="B288" s="42">
        <v>4119.17</v>
      </c>
      <c r="C288" s="46">
        <f t="shared" si="6"/>
        <v>-4.5898916638410408E-3</v>
      </c>
      <c r="D288" s="43"/>
      <c r="E288" s="44">
        <v>45174</v>
      </c>
      <c r="F288" s="42">
        <v>3.89</v>
      </c>
      <c r="G288" s="42">
        <f t="shared" si="4"/>
        <v>3.8900000000000004E-2</v>
      </c>
      <c r="H288" s="43"/>
      <c r="I288" s="43"/>
      <c r="J288" s="75">
        <f t="shared" si="5"/>
        <v>-4.3489891663841047E-2</v>
      </c>
      <c r="K288" s="43"/>
      <c r="L288" s="43"/>
      <c r="M288" s="43"/>
      <c r="N288" s="43"/>
      <c r="O288" s="43"/>
      <c r="P288" s="43"/>
      <c r="Q288" s="43"/>
      <c r="R288" s="43"/>
      <c r="S288" s="43"/>
      <c r="T288" s="43"/>
      <c r="U288" s="43"/>
      <c r="V288" s="43"/>
      <c r="W288" s="43"/>
      <c r="X288" s="43"/>
      <c r="Y288" s="43"/>
      <c r="Z288" s="43"/>
    </row>
    <row r="289" spans="1:26">
      <c r="A289" s="44">
        <v>45054</v>
      </c>
      <c r="B289" s="42">
        <v>4138.12</v>
      </c>
      <c r="C289" s="46">
        <f t="shared" si="6"/>
        <v>4.5199816586328297E-4</v>
      </c>
      <c r="D289" s="43"/>
      <c r="E289" s="44">
        <v>45143</v>
      </c>
      <c r="F289" s="42">
        <v>3.87</v>
      </c>
      <c r="G289" s="42">
        <f t="shared" si="4"/>
        <v>3.8699999999999998E-2</v>
      </c>
      <c r="H289" s="43"/>
      <c r="I289" s="43"/>
      <c r="J289" s="75">
        <f t="shared" si="5"/>
        <v>-3.8248001834136715E-2</v>
      </c>
      <c r="K289" s="43"/>
      <c r="L289" s="43"/>
      <c r="M289" s="43"/>
      <c r="N289" s="43"/>
      <c r="O289" s="43"/>
      <c r="P289" s="43"/>
      <c r="Q289" s="43"/>
      <c r="R289" s="43"/>
      <c r="S289" s="43"/>
      <c r="T289" s="43"/>
      <c r="U289" s="43"/>
      <c r="V289" s="43"/>
      <c r="W289" s="43"/>
      <c r="X289" s="43"/>
      <c r="Y289" s="43"/>
      <c r="Z289" s="43"/>
    </row>
    <row r="290" spans="1:26">
      <c r="A290" s="44">
        <v>45051</v>
      </c>
      <c r="B290" s="42">
        <v>4136.25</v>
      </c>
      <c r="C290" s="46">
        <f t="shared" si="6"/>
        <v>1.8306159168068423E-2</v>
      </c>
      <c r="D290" s="43"/>
      <c r="E290" s="44">
        <v>45051</v>
      </c>
      <c r="F290" s="42">
        <v>3.8</v>
      </c>
      <c r="G290" s="42">
        <f t="shared" si="4"/>
        <v>3.7999999999999999E-2</v>
      </c>
      <c r="H290" s="43"/>
      <c r="I290" s="43"/>
      <c r="J290" s="75">
        <f t="shared" si="5"/>
        <v>-1.9693840831931576E-2</v>
      </c>
      <c r="K290" s="43"/>
      <c r="L290" s="43"/>
      <c r="M290" s="43"/>
      <c r="N290" s="43"/>
      <c r="O290" s="43"/>
      <c r="P290" s="43"/>
      <c r="Q290" s="43"/>
      <c r="R290" s="43"/>
      <c r="S290" s="43"/>
      <c r="T290" s="43"/>
      <c r="U290" s="43"/>
      <c r="V290" s="43"/>
      <c r="W290" s="43"/>
      <c r="X290" s="43"/>
      <c r="Y290" s="43"/>
      <c r="Z290" s="43"/>
    </row>
    <row r="291" spans="1:26">
      <c r="A291" s="44">
        <v>45050</v>
      </c>
      <c r="B291" s="42">
        <v>4061.22</v>
      </c>
      <c r="C291" s="46">
        <f t="shared" si="6"/>
        <v>-7.2449062412514361E-3</v>
      </c>
      <c r="D291" s="43"/>
      <c r="E291" s="44">
        <v>45021</v>
      </c>
      <c r="F291" s="42">
        <v>3.75</v>
      </c>
      <c r="G291" s="42">
        <f t="shared" si="4"/>
        <v>3.7499999999999999E-2</v>
      </c>
      <c r="H291" s="43"/>
      <c r="I291" s="43"/>
      <c r="J291" s="75">
        <f t="shared" si="5"/>
        <v>-4.4744906241251436E-2</v>
      </c>
      <c r="K291" s="43"/>
      <c r="L291" s="43"/>
      <c r="M291" s="43"/>
      <c r="N291" s="43"/>
      <c r="O291" s="43"/>
      <c r="P291" s="43"/>
      <c r="Q291" s="43"/>
      <c r="R291" s="43"/>
      <c r="S291" s="43"/>
      <c r="T291" s="43"/>
      <c r="U291" s="43"/>
      <c r="V291" s="43"/>
      <c r="W291" s="43"/>
      <c r="X291" s="43"/>
      <c r="Y291" s="43"/>
      <c r="Z291" s="43"/>
    </row>
    <row r="292" spans="1:26">
      <c r="A292" s="44">
        <v>45049</v>
      </c>
      <c r="B292" s="42">
        <v>4090.75</v>
      </c>
      <c r="C292" s="46">
        <f t="shared" si="6"/>
        <v>-7.0228890905811598E-3</v>
      </c>
      <c r="D292" s="43"/>
      <c r="E292" s="44">
        <v>44990</v>
      </c>
      <c r="F292" s="42">
        <v>3.74</v>
      </c>
      <c r="G292" s="42">
        <f t="shared" si="4"/>
        <v>3.7400000000000003E-2</v>
      </c>
      <c r="H292" s="43"/>
      <c r="I292" s="43"/>
      <c r="J292" s="75">
        <f t="shared" si="5"/>
        <v>-4.4422889090581161E-2</v>
      </c>
      <c r="K292" s="43"/>
      <c r="L292" s="43"/>
      <c r="M292" s="43"/>
      <c r="N292" s="43"/>
      <c r="O292" s="43"/>
      <c r="P292" s="43"/>
      <c r="Q292" s="43"/>
      <c r="R292" s="43"/>
      <c r="S292" s="43"/>
      <c r="T292" s="43"/>
      <c r="U292" s="43"/>
      <c r="V292" s="43"/>
      <c r="W292" s="43"/>
      <c r="X292" s="43"/>
      <c r="Y292" s="43"/>
      <c r="Z292" s="43"/>
    </row>
    <row r="293" spans="1:26">
      <c r="A293" s="44">
        <v>45048</v>
      </c>
      <c r="B293" s="42">
        <v>4119.58</v>
      </c>
      <c r="C293" s="46">
        <f t="shared" si="6"/>
        <v>-1.1653897528004022E-2</v>
      </c>
      <c r="D293" s="43"/>
      <c r="E293" s="44">
        <v>44962</v>
      </c>
      <c r="F293" s="42">
        <v>3.76</v>
      </c>
      <c r="G293" s="42">
        <f t="shared" si="4"/>
        <v>3.7599999999999995E-2</v>
      </c>
      <c r="H293" s="43"/>
      <c r="I293" s="43"/>
      <c r="J293" s="75">
        <f t="shared" si="5"/>
        <v>-4.925389752800402E-2</v>
      </c>
      <c r="K293" s="43"/>
      <c r="L293" s="43"/>
      <c r="M293" s="43"/>
      <c r="N293" s="43"/>
      <c r="O293" s="43"/>
      <c r="P293" s="43"/>
      <c r="Q293" s="43"/>
      <c r="R293" s="43"/>
      <c r="S293" s="43"/>
      <c r="T293" s="43"/>
      <c r="U293" s="43"/>
      <c r="V293" s="43"/>
      <c r="W293" s="43"/>
      <c r="X293" s="43"/>
      <c r="Y293" s="43"/>
      <c r="Z293" s="43"/>
    </row>
    <row r="294" spans="1:26">
      <c r="A294" s="44">
        <v>45047</v>
      </c>
      <c r="B294" s="42">
        <v>4167.87</v>
      </c>
      <c r="C294" s="46">
        <f t="shared" si="6"/>
        <v>-3.8621384972729493E-4</v>
      </c>
      <c r="D294" s="43"/>
      <c r="E294" s="44">
        <v>44931</v>
      </c>
      <c r="F294" s="42">
        <v>3.89</v>
      </c>
      <c r="G294" s="42">
        <f t="shared" si="4"/>
        <v>3.8900000000000004E-2</v>
      </c>
      <c r="H294" s="43"/>
      <c r="I294" s="43"/>
      <c r="J294" s="75">
        <f t="shared" si="5"/>
        <v>-3.9286213849727296E-2</v>
      </c>
      <c r="K294" s="43"/>
      <c r="L294" s="43"/>
      <c r="M294" s="43"/>
      <c r="N294" s="43"/>
      <c r="O294" s="43"/>
      <c r="P294" s="43"/>
      <c r="Q294" s="43"/>
      <c r="R294" s="43"/>
      <c r="S294" s="43"/>
      <c r="T294" s="43"/>
      <c r="U294" s="43"/>
      <c r="V294" s="43"/>
      <c r="W294" s="43"/>
      <c r="X294" s="43"/>
      <c r="Y294" s="43"/>
      <c r="Z294" s="43"/>
    </row>
    <row r="295" spans="1:26">
      <c r="A295" s="44">
        <v>45044</v>
      </c>
      <c r="B295" s="42">
        <v>4169.4799999999996</v>
      </c>
      <c r="C295" s="46">
        <f t="shared" si="6"/>
        <v>8.2193596125703667E-3</v>
      </c>
      <c r="D295" s="43"/>
      <c r="E295" s="44" t="s">
        <v>754</v>
      </c>
      <c r="F295" s="42">
        <v>3.73</v>
      </c>
      <c r="G295" s="42">
        <f t="shared" si="4"/>
        <v>3.73E-2</v>
      </c>
      <c r="H295" s="43"/>
      <c r="I295" s="43"/>
      <c r="J295" s="75">
        <f t="shared" si="5"/>
        <v>-2.9080640387429635E-2</v>
      </c>
      <c r="K295" s="43"/>
      <c r="L295" s="43"/>
      <c r="M295" s="43"/>
      <c r="N295" s="43"/>
      <c r="O295" s="43"/>
      <c r="P295" s="43"/>
      <c r="Q295" s="43"/>
      <c r="R295" s="43"/>
      <c r="S295" s="43"/>
      <c r="T295" s="43"/>
      <c r="U295" s="43"/>
      <c r="V295" s="43"/>
      <c r="W295" s="43"/>
      <c r="X295" s="43"/>
      <c r="Y295" s="43"/>
      <c r="Z295" s="43"/>
    </row>
    <row r="296" spans="1:26">
      <c r="A296" s="44">
        <v>45043</v>
      </c>
      <c r="B296" s="42">
        <v>4135.3500000000004</v>
      </c>
      <c r="C296" s="46">
        <f t="shared" si="6"/>
        <v>1.9377167380002121E-2</v>
      </c>
      <c r="D296" s="43"/>
      <c r="E296" s="44" t="s">
        <v>757</v>
      </c>
      <c r="F296" s="42">
        <v>3.83</v>
      </c>
      <c r="G296" s="42">
        <f t="shared" si="4"/>
        <v>3.8300000000000001E-2</v>
      </c>
      <c r="H296" s="43"/>
      <c r="I296" s="43"/>
      <c r="J296" s="75">
        <f t="shared" si="5"/>
        <v>-1.892283261999788E-2</v>
      </c>
      <c r="K296" s="43"/>
      <c r="L296" s="43"/>
      <c r="M296" s="43"/>
      <c r="N296" s="43"/>
      <c r="O296" s="43"/>
      <c r="P296" s="43"/>
      <c r="Q296" s="43"/>
      <c r="R296" s="43"/>
      <c r="S296" s="43"/>
      <c r="T296" s="43"/>
      <c r="U296" s="43"/>
      <c r="V296" s="43"/>
      <c r="W296" s="43"/>
      <c r="X296" s="43"/>
      <c r="Y296" s="43"/>
      <c r="Z296" s="43"/>
    </row>
    <row r="297" spans="1:26">
      <c r="A297" s="44">
        <v>45042</v>
      </c>
      <c r="B297" s="42">
        <v>4055.99</v>
      </c>
      <c r="C297" s="46">
        <f t="shared" si="6"/>
        <v>-3.8486098771117832E-3</v>
      </c>
      <c r="D297" s="43"/>
      <c r="E297" s="44" t="s">
        <v>760</v>
      </c>
      <c r="F297" s="42">
        <v>3.75</v>
      </c>
      <c r="G297" s="42">
        <f t="shared" si="4"/>
        <v>3.7499999999999999E-2</v>
      </c>
      <c r="H297" s="43"/>
      <c r="I297" s="43"/>
      <c r="J297" s="75">
        <f t="shared" si="5"/>
        <v>-4.134860987711178E-2</v>
      </c>
      <c r="K297" s="43"/>
      <c r="L297" s="43"/>
      <c r="M297" s="43"/>
      <c r="N297" s="43"/>
      <c r="O297" s="43"/>
      <c r="P297" s="43"/>
      <c r="Q297" s="43"/>
      <c r="R297" s="43"/>
      <c r="S297" s="43"/>
      <c r="T297" s="43"/>
      <c r="U297" s="43"/>
      <c r="V297" s="43"/>
      <c r="W297" s="43"/>
      <c r="X297" s="43"/>
      <c r="Y297" s="43"/>
      <c r="Z297" s="43"/>
    </row>
    <row r="298" spans="1:26">
      <c r="A298" s="44">
        <v>45041</v>
      </c>
      <c r="B298" s="42">
        <v>4071.63</v>
      </c>
      <c r="C298" s="46">
        <f t="shared" si="6"/>
        <v>-1.5937145594967939E-2</v>
      </c>
      <c r="D298" s="43"/>
      <c r="E298" s="44" t="s">
        <v>762</v>
      </c>
      <c r="F298" s="42">
        <v>3.71</v>
      </c>
      <c r="G298" s="42">
        <f t="shared" si="4"/>
        <v>3.7100000000000001E-2</v>
      </c>
      <c r="H298" s="43"/>
      <c r="I298" s="43"/>
      <c r="J298" s="75">
        <f t="shared" si="5"/>
        <v>-5.3037145594967944E-2</v>
      </c>
      <c r="K298" s="43"/>
      <c r="L298" s="43"/>
      <c r="M298" s="43"/>
      <c r="N298" s="43"/>
      <c r="O298" s="43"/>
      <c r="P298" s="43"/>
      <c r="Q298" s="43"/>
      <c r="R298" s="43"/>
      <c r="S298" s="43"/>
      <c r="T298" s="43"/>
      <c r="U298" s="43"/>
      <c r="V298" s="43"/>
      <c r="W298" s="43"/>
      <c r="X298" s="43"/>
      <c r="Y298" s="43"/>
      <c r="Z298" s="43"/>
    </row>
    <row r="299" spans="1:26">
      <c r="A299" s="44">
        <v>45040</v>
      </c>
      <c r="B299" s="42">
        <v>4137.04</v>
      </c>
      <c r="C299" s="46">
        <f t="shared" si="6"/>
        <v>8.5121206122392508E-4</v>
      </c>
      <c r="D299" s="43"/>
      <c r="E299" s="44" t="s">
        <v>765</v>
      </c>
      <c r="F299" s="42">
        <v>3.8</v>
      </c>
      <c r="G299" s="42">
        <f t="shared" si="4"/>
        <v>3.7999999999999999E-2</v>
      </c>
      <c r="H299" s="43"/>
      <c r="I299" s="43"/>
      <c r="J299" s="75">
        <f t="shared" si="5"/>
        <v>-3.7148787938776073E-2</v>
      </c>
      <c r="K299" s="43"/>
      <c r="L299" s="43"/>
      <c r="M299" s="43"/>
      <c r="N299" s="43"/>
      <c r="O299" s="43"/>
      <c r="P299" s="43"/>
      <c r="Q299" s="43"/>
      <c r="R299" s="43"/>
      <c r="S299" s="43"/>
      <c r="T299" s="43"/>
      <c r="U299" s="43"/>
      <c r="V299" s="43"/>
      <c r="W299" s="43"/>
      <c r="X299" s="43"/>
      <c r="Y299" s="43"/>
      <c r="Z299" s="43"/>
    </row>
    <row r="300" spans="1:26">
      <c r="A300" s="44">
        <v>45037</v>
      </c>
      <c r="B300" s="42">
        <v>4133.5200000000004</v>
      </c>
      <c r="C300" s="46">
        <f t="shared" si="6"/>
        <v>9.0278599092536804E-4</v>
      </c>
      <c r="D300" s="43"/>
      <c r="E300" s="44" t="s">
        <v>768</v>
      </c>
      <c r="F300" s="42">
        <v>3.85</v>
      </c>
      <c r="G300" s="42">
        <f t="shared" si="4"/>
        <v>3.85E-2</v>
      </c>
      <c r="H300" s="43"/>
      <c r="I300" s="43"/>
      <c r="J300" s="75">
        <f t="shared" si="5"/>
        <v>-3.7597214009074634E-2</v>
      </c>
      <c r="K300" s="43"/>
      <c r="L300" s="43"/>
      <c r="M300" s="43"/>
      <c r="N300" s="43"/>
      <c r="O300" s="43"/>
      <c r="P300" s="43"/>
      <c r="Q300" s="43"/>
      <c r="R300" s="43"/>
      <c r="S300" s="43"/>
      <c r="T300" s="43"/>
      <c r="U300" s="43"/>
      <c r="V300" s="43"/>
      <c r="W300" s="43"/>
      <c r="X300" s="43"/>
      <c r="Y300" s="43"/>
      <c r="Z300" s="43"/>
    </row>
    <row r="301" spans="1:26">
      <c r="A301" s="44">
        <v>45036</v>
      </c>
      <c r="B301" s="42">
        <v>4129.79</v>
      </c>
      <c r="C301" s="46">
        <f t="shared" si="6"/>
        <v>-5.9703399458197028E-3</v>
      </c>
      <c r="D301" s="43"/>
      <c r="E301" s="44" t="s">
        <v>771</v>
      </c>
      <c r="F301" s="42">
        <v>3.82</v>
      </c>
      <c r="G301" s="42">
        <f t="shared" si="4"/>
        <v>3.8199999999999998E-2</v>
      </c>
      <c r="H301" s="43"/>
      <c r="I301" s="43"/>
      <c r="J301" s="75">
        <f t="shared" si="5"/>
        <v>-4.4170339945819703E-2</v>
      </c>
      <c r="K301" s="43"/>
      <c r="L301" s="43"/>
      <c r="M301" s="43"/>
      <c r="N301" s="43"/>
      <c r="O301" s="43"/>
      <c r="P301" s="43"/>
      <c r="Q301" s="43"/>
      <c r="R301" s="43"/>
      <c r="S301" s="43"/>
      <c r="T301" s="43"/>
      <c r="U301" s="43"/>
      <c r="V301" s="43"/>
      <c r="W301" s="43"/>
      <c r="X301" s="43"/>
      <c r="Y301" s="43"/>
      <c r="Z301" s="43"/>
    </row>
    <row r="302" spans="1:26">
      <c r="A302" s="44">
        <v>45035</v>
      </c>
      <c r="B302" s="42">
        <v>4154.5200000000004</v>
      </c>
      <c r="C302" s="46">
        <f t="shared" si="6"/>
        <v>-8.4242044291161936E-5</v>
      </c>
      <c r="D302" s="43"/>
      <c r="E302" s="44" t="s">
        <v>774</v>
      </c>
      <c r="F302" s="42">
        <v>3.86</v>
      </c>
      <c r="G302" s="42">
        <f t="shared" si="4"/>
        <v>3.8599999999999995E-2</v>
      </c>
      <c r="H302" s="43"/>
      <c r="I302" s="43"/>
      <c r="J302" s="75">
        <f t="shared" si="5"/>
        <v>-3.8684242044291155E-2</v>
      </c>
      <c r="K302" s="43"/>
      <c r="L302" s="43"/>
      <c r="M302" s="43"/>
      <c r="N302" s="43"/>
      <c r="O302" s="43"/>
      <c r="P302" s="43"/>
      <c r="Q302" s="43"/>
      <c r="R302" s="43"/>
      <c r="S302" s="43"/>
      <c r="T302" s="43"/>
      <c r="U302" s="43"/>
      <c r="V302" s="43"/>
      <c r="W302" s="43"/>
      <c r="X302" s="43"/>
      <c r="Y302" s="43"/>
      <c r="Z302" s="43"/>
    </row>
    <row r="303" spans="1:26">
      <c r="A303" s="44">
        <v>45034</v>
      </c>
      <c r="B303" s="42">
        <v>4154.87</v>
      </c>
      <c r="C303" s="46">
        <f t="shared" si="6"/>
        <v>8.547842551524592E-4</v>
      </c>
      <c r="D303" s="43"/>
      <c r="E303" s="44" t="s">
        <v>776</v>
      </c>
      <c r="F303" s="42">
        <v>3.85</v>
      </c>
      <c r="G303" s="42">
        <f t="shared" si="4"/>
        <v>3.85E-2</v>
      </c>
      <c r="H303" s="43"/>
      <c r="I303" s="43"/>
      <c r="J303" s="75">
        <f t="shared" si="5"/>
        <v>-3.7645215744847541E-2</v>
      </c>
      <c r="K303" s="43"/>
      <c r="L303" s="43"/>
      <c r="M303" s="43"/>
      <c r="N303" s="43"/>
      <c r="O303" s="43"/>
      <c r="P303" s="43"/>
      <c r="Q303" s="43"/>
      <c r="R303" s="43"/>
      <c r="S303" s="43"/>
      <c r="T303" s="43"/>
      <c r="U303" s="43"/>
      <c r="V303" s="43"/>
      <c r="W303" s="43"/>
      <c r="X303" s="43"/>
      <c r="Y303" s="43"/>
      <c r="Z303" s="43"/>
    </row>
    <row r="304" spans="1:26">
      <c r="A304" s="44">
        <v>45033</v>
      </c>
      <c r="B304" s="42">
        <v>4151.32</v>
      </c>
      <c r="C304" s="46">
        <f t="shared" si="6"/>
        <v>3.3007789687629755E-3</v>
      </c>
      <c r="D304" s="43"/>
      <c r="E304" s="44" t="s">
        <v>779</v>
      </c>
      <c r="F304" s="42">
        <v>3.87</v>
      </c>
      <c r="G304" s="42">
        <f t="shared" si="4"/>
        <v>3.8699999999999998E-2</v>
      </c>
      <c r="H304" s="43"/>
      <c r="I304" s="43"/>
      <c r="J304" s="75">
        <f t="shared" si="5"/>
        <v>-3.5399221031237021E-2</v>
      </c>
      <c r="K304" s="43"/>
      <c r="L304" s="43"/>
      <c r="M304" s="43"/>
      <c r="N304" s="43"/>
      <c r="O304" s="43"/>
      <c r="P304" s="43"/>
      <c r="Q304" s="43"/>
      <c r="R304" s="43"/>
      <c r="S304" s="43"/>
      <c r="T304" s="43"/>
      <c r="U304" s="43"/>
      <c r="V304" s="43"/>
      <c r="W304" s="43"/>
      <c r="X304" s="43"/>
      <c r="Y304" s="43"/>
      <c r="Z304" s="43"/>
    </row>
    <row r="305" spans="1:26">
      <c r="A305" s="44">
        <v>45030</v>
      </c>
      <c r="B305" s="42">
        <v>4137.6400000000003</v>
      </c>
      <c r="C305" s="46">
        <f t="shared" si="6"/>
        <v>-2.0714988104920951E-3</v>
      </c>
      <c r="D305" s="43"/>
      <c r="E305" s="44" t="s">
        <v>782</v>
      </c>
      <c r="F305" s="42">
        <v>3.8</v>
      </c>
      <c r="G305" s="42">
        <f t="shared" si="4"/>
        <v>3.7999999999999999E-2</v>
      </c>
      <c r="H305" s="43"/>
      <c r="I305" s="43"/>
      <c r="J305" s="75">
        <f t="shared" si="5"/>
        <v>-4.0071498810492094E-2</v>
      </c>
      <c r="K305" s="43"/>
      <c r="L305" s="43"/>
      <c r="M305" s="43"/>
      <c r="N305" s="43"/>
      <c r="O305" s="43"/>
      <c r="P305" s="43"/>
      <c r="Q305" s="43"/>
      <c r="R305" s="43"/>
      <c r="S305" s="43"/>
      <c r="T305" s="43"/>
      <c r="U305" s="43"/>
      <c r="V305" s="43"/>
      <c r="W305" s="43"/>
      <c r="X305" s="43"/>
      <c r="Y305" s="43"/>
      <c r="Z305" s="43"/>
    </row>
    <row r="306" spans="1:26">
      <c r="A306" s="44">
        <v>45029</v>
      </c>
      <c r="B306" s="42">
        <v>4146.22</v>
      </c>
      <c r="C306" s="46">
        <f t="shared" si="6"/>
        <v>1.3175446748330008E-2</v>
      </c>
      <c r="D306" s="43"/>
      <c r="E306" s="44" t="s">
        <v>785</v>
      </c>
      <c r="F306" s="42">
        <v>3.75</v>
      </c>
      <c r="G306" s="42">
        <f t="shared" si="4"/>
        <v>3.7499999999999999E-2</v>
      </c>
      <c r="H306" s="43"/>
      <c r="I306" s="43"/>
      <c r="J306" s="75">
        <f t="shared" si="5"/>
        <v>-2.4324553251669989E-2</v>
      </c>
      <c r="K306" s="43"/>
      <c r="L306" s="43"/>
      <c r="M306" s="43"/>
      <c r="N306" s="43"/>
      <c r="O306" s="43"/>
      <c r="P306" s="43"/>
      <c r="Q306" s="43"/>
      <c r="R306" s="43"/>
      <c r="S306" s="43"/>
      <c r="T306" s="43"/>
      <c r="U306" s="43"/>
      <c r="V306" s="43"/>
      <c r="W306" s="43"/>
      <c r="X306" s="43"/>
      <c r="Y306" s="43"/>
      <c r="Z306" s="43"/>
    </row>
    <row r="307" spans="1:26">
      <c r="A307" s="44">
        <v>45028</v>
      </c>
      <c r="B307" s="42">
        <v>4091.95</v>
      </c>
      <c r="C307" s="46">
        <f t="shared" si="6"/>
        <v>-4.1434586507983449E-3</v>
      </c>
      <c r="D307" s="43"/>
      <c r="E307" s="44">
        <v>45264</v>
      </c>
      <c r="F307" s="42">
        <v>3.71</v>
      </c>
      <c r="G307" s="42">
        <f t="shared" si="4"/>
        <v>3.7100000000000001E-2</v>
      </c>
      <c r="H307" s="43"/>
      <c r="I307" s="43"/>
      <c r="J307" s="75">
        <f t="shared" si="5"/>
        <v>-4.1243458650798343E-2</v>
      </c>
      <c r="K307" s="43"/>
      <c r="L307" s="43"/>
      <c r="M307" s="43"/>
      <c r="N307" s="43"/>
      <c r="O307" s="43"/>
      <c r="P307" s="43"/>
      <c r="Q307" s="43"/>
      <c r="R307" s="43"/>
      <c r="S307" s="43"/>
      <c r="T307" s="43"/>
      <c r="U307" s="43"/>
      <c r="V307" s="43"/>
      <c r="W307" s="43"/>
      <c r="X307" s="43"/>
      <c r="Y307" s="43"/>
      <c r="Z307" s="43"/>
    </row>
    <row r="308" spans="1:26">
      <c r="A308" s="44">
        <v>45027</v>
      </c>
      <c r="B308" s="42">
        <v>4108.9399999999996</v>
      </c>
      <c r="C308" s="46">
        <f t="shared" si="6"/>
        <v>-4.1372345026909729E-5</v>
      </c>
      <c r="D308" s="43"/>
      <c r="E308" s="44">
        <v>45234</v>
      </c>
      <c r="F308" s="42">
        <v>3.7</v>
      </c>
      <c r="G308" s="42">
        <f t="shared" si="4"/>
        <v>3.7000000000000005E-2</v>
      </c>
      <c r="H308" s="43"/>
      <c r="I308" s="43"/>
      <c r="J308" s="75">
        <f t="shared" si="5"/>
        <v>-3.7041372345026913E-2</v>
      </c>
      <c r="K308" s="43"/>
      <c r="L308" s="43"/>
      <c r="M308" s="43"/>
      <c r="N308" s="43"/>
      <c r="O308" s="43"/>
      <c r="P308" s="43"/>
      <c r="Q308" s="43"/>
      <c r="R308" s="43"/>
      <c r="S308" s="43"/>
      <c r="T308" s="43"/>
      <c r="U308" s="43"/>
      <c r="V308" s="43"/>
      <c r="W308" s="43"/>
      <c r="X308" s="43"/>
      <c r="Y308" s="43"/>
      <c r="Z308" s="43"/>
    </row>
    <row r="309" spans="1:26">
      <c r="A309" s="44">
        <v>45026</v>
      </c>
      <c r="B309" s="42">
        <v>4109.1099999999997</v>
      </c>
      <c r="C309" s="46">
        <f t="shared" si="6"/>
        <v>9.9584504701190541E-4</v>
      </c>
      <c r="D309" s="43"/>
      <c r="E309" s="44">
        <v>45203</v>
      </c>
      <c r="F309" s="42">
        <v>3.69</v>
      </c>
      <c r="G309" s="42">
        <f t="shared" si="4"/>
        <v>3.6900000000000002E-2</v>
      </c>
      <c r="H309" s="43"/>
      <c r="I309" s="43"/>
      <c r="J309" s="75">
        <f t="shared" si="5"/>
        <v>-3.5904154952988099E-2</v>
      </c>
      <c r="K309" s="43"/>
      <c r="L309" s="43"/>
      <c r="M309" s="43"/>
      <c r="N309" s="43"/>
      <c r="O309" s="43"/>
      <c r="P309" s="43"/>
      <c r="Q309" s="43"/>
      <c r="R309" s="43"/>
      <c r="S309" s="43"/>
      <c r="T309" s="43"/>
      <c r="U309" s="43"/>
      <c r="V309" s="43"/>
      <c r="W309" s="43"/>
      <c r="X309" s="43"/>
      <c r="Y309" s="43"/>
      <c r="Z309" s="43"/>
    </row>
    <row r="310" spans="1:26">
      <c r="A310" s="44">
        <v>45022</v>
      </c>
      <c r="B310" s="42">
        <v>4105.0200000000004</v>
      </c>
      <c r="C310" s="46">
        <f t="shared" si="6"/>
        <v>3.5727397253701647E-3</v>
      </c>
      <c r="D310" s="43"/>
      <c r="E310" s="44">
        <v>45081</v>
      </c>
      <c r="F310" s="42">
        <v>3.61</v>
      </c>
      <c r="G310" s="42">
        <f t="shared" si="4"/>
        <v>3.61E-2</v>
      </c>
      <c r="H310" s="43"/>
      <c r="I310" s="43"/>
      <c r="J310" s="75">
        <f t="shared" si="5"/>
        <v>-3.2527260274629835E-2</v>
      </c>
      <c r="K310" s="43"/>
      <c r="L310" s="43"/>
      <c r="M310" s="43"/>
      <c r="N310" s="43"/>
      <c r="O310" s="43"/>
      <c r="P310" s="43"/>
      <c r="Q310" s="43"/>
      <c r="R310" s="43"/>
      <c r="S310" s="43"/>
      <c r="T310" s="43"/>
      <c r="U310" s="43"/>
      <c r="V310" s="43"/>
      <c r="W310" s="43"/>
      <c r="X310" s="43"/>
      <c r="Y310" s="43"/>
      <c r="Z310" s="43"/>
    </row>
    <row r="311" spans="1:26">
      <c r="A311" s="44">
        <v>45021</v>
      </c>
      <c r="B311" s="42">
        <v>4090.38</v>
      </c>
      <c r="C311" s="46">
        <f t="shared" si="6"/>
        <v>-2.4954291924703361E-3</v>
      </c>
      <c r="D311" s="43"/>
      <c r="E311" s="44">
        <v>45050</v>
      </c>
      <c r="F311" s="42">
        <v>3.62</v>
      </c>
      <c r="G311" s="42">
        <f t="shared" si="4"/>
        <v>3.6200000000000003E-2</v>
      </c>
      <c r="H311" s="43"/>
      <c r="I311" s="43"/>
      <c r="J311" s="75">
        <f t="shared" si="5"/>
        <v>-3.8695429192470342E-2</v>
      </c>
      <c r="K311" s="43"/>
      <c r="L311" s="43"/>
      <c r="M311" s="43"/>
      <c r="N311" s="43"/>
      <c r="O311" s="43"/>
      <c r="P311" s="43"/>
      <c r="Q311" s="43"/>
      <c r="R311" s="43"/>
      <c r="S311" s="43"/>
      <c r="T311" s="43"/>
      <c r="U311" s="43"/>
      <c r="V311" s="43"/>
      <c r="W311" s="43"/>
      <c r="X311" s="43"/>
      <c r="Y311" s="43"/>
      <c r="Z311" s="43"/>
    </row>
    <row r="312" spans="1:26">
      <c r="A312" s="44">
        <v>45020</v>
      </c>
      <c r="B312" s="42">
        <v>4100.6000000000004</v>
      </c>
      <c r="C312" s="46">
        <f t="shared" si="6"/>
        <v>-5.8139203852082119E-3</v>
      </c>
      <c r="D312" s="43"/>
      <c r="E312" s="44">
        <v>45020</v>
      </c>
      <c r="F312" s="42">
        <v>3.67</v>
      </c>
      <c r="G312" s="42">
        <f t="shared" si="4"/>
        <v>3.6699999999999997E-2</v>
      </c>
      <c r="H312" s="43"/>
      <c r="I312" s="43"/>
      <c r="J312" s="75">
        <f t="shared" si="5"/>
        <v>-4.2513920385208209E-2</v>
      </c>
      <c r="K312" s="43"/>
      <c r="L312" s="43"/>
      <c r="M312" s="43"/>
      <c r="N312" s="43"/>
      <c r="O312" s="43"/>
      <c r="P312" s="43"/>
      <c r="Q312" s="43"/>
      <c r="R312" s="43"/>
      <c r="S312" s="43"/>
      <c r="T312" s="43"/>
      <c r="U312" s="43"/>
      <c r="V312" s="43"/>
      <c r="W312" s="43"/>
      <c r="X312" s="43"/>
      <c r="Y312" s="43"/>
      <c r="Z312" s="43"/>
    </row>
    <row r="313" spans="1:26">
      <c r="A313" s="44">
        <v>45019</v>
      </c>
      <c r="B313" s="42">
        <v>4124.51</v>
      </c>
      <c r="C313" s="46">
        <f t="shared" si="6"/>
        <v>3.6920936495169121E-3</v>
      </c>
      <c r="D313" s="43"/>
      <c r="E313" s="44">
        <v>44989</v>
      </c>
      <c r="F313" s="42">
        <v>3.72</v>
      </c>
      <c r="G313" s="42">
        <f t="shared" si="4"/>
        <v>3.7200000000000004E-2</v>
      </c>
      <c r="H313" s="43"/>
      <c r="I313" s="43"/>
      <c r="J313" s="75">
        <f t="shared" si="5"/>
        <v>-3.3507906350483091E-2</v>
      </c>
      <c r="K313" s="43"/>
      <c r="L313" s="43"/>
      <c r="M313" s="43"/>
      <c r="N313" s="43"/>
      <c r="O313" s="43"/>
      <c r="P313" s="43"/>
      <c r="Q313" s="43"/>
      <c r="R313" s="43"/>
      <c r="S313" s="43"/>
      <c r="T313" s="43"/>
      <c r="U313" s="43"/>
      <c r="V313" s="43"/>
      <c r="W313" s="43"/>
      <c r="X313" s="43"/>
      <c r="Y313" s="43"/>
      <c r="Z313" s="43"/>
    </row>
    <row r="314" spans="1:26">
      <c r="A314" s="44">
        <v>45016</v>
      </c>
      <c r="B314" s="42">
        <v>4109.3100000000004</v>
      </c>
      <c r="C314" s="46">
        <f t="shared" si="6"/>
        <v>1.4333332809426856E-2</v>
      </c>
      <c r="D314" s="43"/>
      <c r="E314" s="44" t="s">
        <v>802</v>
      </c>
      <c r="F314" s="42">
        <v>3.76</v>
      </c>
      <c r="G314" s="42">
        <f t="shared" si="4"/>
        <v>3.7599999999999995E-2</v>
      </c>
      <c r="H314" s="43"/>
      <c r="I314" s="43"/>
      <c r="J314" s="75">
        <f t="shared" si="5"/>
        <v>-2.3266667190573138E-2</v>
      </c>
      <c r="K314" s="43"/>
      <c r="L314" s="43"/>
      <c r="M314" s="43"/>
      <c r="N314" s="43"/>
      <c r="O314" s="43"/>
      <c r="P314" s="43"/>
      <c r="Q314" s="43"/>
      <c r="R314" s="43"/>
      <c r="S314" s="43"/>
      <c r="T314" s="43"/>
      <c r="U314" s="43"/>
      <c r="V314" s="43"/>
      <c r="W314" s="43"/>
      <c r="X314" s="43"/>
      <c r="Y314" s="43"/>
      <c r="Z314" s="43"/>
    </row>
    <row r="315" spans="1:26">
      <c r="A315" s="44">
        <v>45015</v>
      </c>
      <c r="B315" s="42">
        <v>4050.83</v>
      </c>
      <c r="C315" s="46">
        <f t="shared" si="6"/>
        <v>5.698994460609173E-3</v>
      </c>
      <c r="D315" s="43"/>
      <c r="E315" s="44" t="s">
        <v>805</v>
      </c>
      <c r="F315" s="42">
        <v>3.83</v>
      </c>
      <c r="G315" s="42">
        <f t="shared" si="4"/>
        <v>3.8300000000000001E-2</v>
      </c>
      <c r="H315" s="43"/>
      <c r="I315" s="43"/>
      <c r="J315" s="75">
        <f t="shared" si="5"/>
        <v>-3.2601005539390826E-2</v>
      </c>
      <c r="K315" s="43"/>
      <c r="L315" s="43"/>
      <c r="M315" s="43"/>
      <c r="N315" s="43"/>
      <c r="O315" s="43"/>
      <c r="P315" s="43"/>
      <c r="Q315" s="43"/>
      <c r="R315" s="43"/>
      <c r="S315" s="43"/>
      <c r="T315" s="43"/>
      <c r="U315" s="43"/>
      <c r="V315" s="43"/>
      <c r="W315" s="43"/>
      <c r="X315" s="43"/>
      <c r="Y315" s="43"/>
      <c r="Z315" s="43"/>
    </row>
    <row r="316" spans="1:26">
      <c r="A316" s="44">
        <v>45014</v>
      </c>
      <c r="B316" s="42">
        <v>4027.81</v>
      </c>
      <c r="C316" s="46">
        <f t="shared" si="6"/>
        <v>1.4136861145886559E-2</v>
      </c>
      <c r="D316" s="43"/>
      <c r="E316" s="44" t="s">
        <v>806</v>
      </c>
      <c r="F316" s="42">
        <v>3.86</v>
      </c>
      <c r="G316" s="42">
        <f t="shared" si="4"/>
        <v>3.8599999999999995E-2</v>
      </c>
      <c r="H316" s="43"/>
      <c r="I316" s="43"/>
      <c r="J316" s="75">
        <f t="shared" si="5"/>
        <v>-2.4463138854113435E-2</v>
      </c>
      <c r="K316" s="43"/>
      <c r="L316" s="43"/>
      <c r="M316" s="43"/>
      <c r="N316" s="43"/>
      <c r="O316" s="43"/>
      <c r="P316" s="43"/>
      <c r="Q316" s="43"/>
      <c r="R316" s="43"/>
      <c r="S316" s="43"/>
      <c r="T316" s="43"/>
      <c r="U316" s="43"/>
      <c r="V316" s="43"/>
      <c r="W316" s="43"/>
      <c r="X316" s="43"/>
      <c r="Y316" s="43"/>
      <c r="Z316" s="43"/>
    </row>
    <row r="317" spans="1:26">
      <c r="A317" s="44">
        <v>45013</v>
      </c>
      <c r="B317" s="42">
        <v>3971.27</v>
      </c>
      <c r="C317" s="46">
        <f t="shared" si="6"/>
        <v>-1.5750808409301009E-3</v>
      </c>
      <c r="D317" s="43"/>
      <c r="E317" s="44" t="s">
        <v>809</v>
      </c>
      <c r="F317" s="42">
        <v>3.85</v>
      </c>
      <c r="G317" s="42">
        <f t="shared" si="4"/>
        <v>3.85E-2</v>
      </c>
      <c r="H317" s="43"/>
      <c r="I317" s="43"/>
      <c r="J317" s="75">
        <f t="shared" si="5"/>
        <v>-4.0075080840930102E-2</v>
      </c>
      <c r="K317" s="43"/>
      <c r="L317" s="43"/>
      <c r="M317" s="43"/>
      <c r="N317" s="43"/>
      <c r="O317" s="43"/>
      <c r="P317" s="43"/>
      <c r="Q317" s="43"/>
      <c r="R317" s="43"/>
      <c r="S317" s="43"/>
      <c r="T317" s="43"/>
      <c r="U317" s="43"/>
      <c r="V317" s="43"/>
      <c r="W317" s="43"/>
      <c r="X317" s="43"/>
      <c r="Y317" s="43"/>
      <c r="Z317" s="43"/>
    </row>
    <row r="318" spans="1:26">
      <c r="A318" s="44">
        <v>45012</v>
      </c>
      <c r="B318" s="42">
        <v>3977.53</v>
      </c>
      <c r="C318" s="46">
        <f t="shared" si="6"/>
        <v>1.6455897389303137E-3</v>
      </c>
      <c r="D318" s="43"/>
      <c r="E318" s="44" t="s">
        <v>812</v>
      </c>
      <c r="F318" s="42">
        <v>3.85</v>
      </c>
      <c r="G318" s="42">
        <f t="shared" si="4"/>
        <v>3.85E-2</v>
      </c>
      <c r="H318" s="43"/>
      <c r="I318" s="43"/>
      <c r="J318" s="75">
        <f t="shared" si="5"/>
        <v>-3.6854410261069684E-2</v>
      </c>
      <c r="K318" s="43"/>
      <c r="L318" s="43"/>
      <c r="M318" s="43"/>
      <c r="N318" s="43"/>
      <c r="O318" s="43"/>
      <c r="P318" s="43"/>
      <c r="Q318" s="43"/>
      <c r="R318" s="43"/>
      <c r="S318" s="43"/>
      <c r="T318" s="43"/>
      <c r="U318" s="43"/>
      <c r="V318" s="43"/>
      <c r="W318" s="43"/>
      <c r="X318" s="43"/>
      <c r="Y318" s="43"/>
      <c r="Z318" s="43"/>
    </row>
    <row r="319" spans="1:26">
      <c r="A319" s="44">
        <v>45009</v>
      </c>
      <c r="B319" s="42">
        <v>3970.99</v>
      </c>
      <c r="C319" s="46">
        <f t="shared" si="6"/>
        <v>5.623958124210314E-3</v>
      </c>
      <c r="D319" s="43"/>
      <c r="E319" s="44" t="s">
        <v>815</v>
      </c>
      <c r="F319" s="42">
        <v>3.72</v>
      </c>
      <c r="G319" s="42">
        <f t="shared" si="4"/>
        <v>3.7200000000000004E-2</v>
      </c>
      <c r="H319" s="43"/>
      <c r="I319" s="43"/>
      <c r="J319" s="75">
        <f t="shared" si="5"/>
        <v>-3.157604187578969E-2</v>
      </c>
      <c r="K319" s="43"/>
      <c r="L319" s="43"/>
      <c r="M319" s="43"/>
      <c r="N319" s="43"/>
      <c r="O319" s="43"/>
      <c r="P319" s="43"/>
      <c r="Q319" s="43"/>
      <c r="R319" s="43"/>
      <c r="S319" s="43"/>
      <c r="T319" s="43"/>
      <c r="U319" s="43"/>
      <c r="V319" s="43"/>
      <c r="W319" s="43"/>
      <c r="X319" s="43"/>
      <c r="Y319" s="43"/>
      <c r="Z319" s="43"/>
    </row>
    <row r="320" spans="1:26">
      <c r="A320" s="44">
        <v>45008</v>
      </c>
      <c r="B320" s="42">
        <v>3948.72</v>
      </c>
      <c r="C320" s="46">
        <f t="shared" si="6"/>
        <v>2.9800838470393862E-3</v>
      </c>
      <c r="D320" s="43"/>
      <c r="E320" s="44" t="s">
        <v>818</v>
      </c>
      <c r="F320" s="42">
        <v>3.73</v>
      </c>
      <c r="G320" s="42">
        <f t="shared" si="4"/>
        <v>3.73E-2</v>
      </c>
      <c r="H320" s="43"/>
      <c r="I320" s="43"/>
      <c r="J320" s="75">
        <f t="shared" si="5"/>
        <v>-3.4319916152960615E-2</v>
      </c>
      <c r="K320" s="43"/>
      <c r="L320" s="43"/>
      <c r="M320" s="43"/>
      <c r="N320" s="43"/>
      <c r="O320" s="43"/>
      <c r="P320" s="43"/>
      <c r="Q320" s="43"/>
      <c r="R320" s="43"/>
      <c r="S320" s="43"/>
      <c r="T320" s="43"/>
      <c r="U320" s="43"/>
      <c r="V320" s="43"/>
      <c r="W320" s="43"/>
      <c r="X320" s="43"/>
      <c r="Y320" s="43"/>
      <c r="Z320" s="43"/>
    </row>
    <row r="321" spans="1:26">
      <c r="A321" s="44">
        <v>45007</v>
      </c>
      <c r="B321" s="42">
        <v>3936.97</v>
      </c>
      <c r="C321" s="46">
        <f t="shared" si="6"/>
        <v>-1.6600211922495948E-2</v>
      </c>
      <c r="D321" s="43"/>
      <c r="E321" s="44" t="s">
        <v>821</v>
      </c>
      <c r="F321" s="42">
        <v>3.78</v>
      </c>
      <c r="G321" s="42">
        <f t="shared" si="4"/>
        <v>3.78E-2</v>
      </c>
      <c r="H321" s="43"/>
      <c r="I321" s="43"/>
      <c r="J321" s="75">
        <f t="shared" si="5"/>
        <v>-5.4400211922495945E-2</v>
      </c>
      <c r="K321" s="43"/>
      <c r="L321" s="43"/>
      <c r="M321" s="43"/>
      <c r="N321" s="43"/>
      <c r="O321" s="43"/>
      <c r="P321" s="43"/>
      <c r="Q321" s="43"/>
      <c r="R321" s="43"/>
      <c r="S321" s="43"/>
      <c r="T321" s="43"/>
      <c r="U321" s="43"/>
      <c r="V321" s="43"/>
      <c r="W321" s="43"/>
      <c r="X321" s="43"/>
      <c r="Y321" s="43"/>
      <c r="Z321" s="43"/>
    </row>
    <row r="322" spans="1:26">
      <c r="A322" s="44">
        <v>45006</v>
      </c>
      <c r="B322" s="42">
        <v>4002.87</v>
      </c>
      <c r="C322" s="46">
        <f t="shared" si="6"/>
        <v>1.289863554198477E-2</v>
      </c>
      <c r="D322" s="43"/>
      <c r="E322" s="44" t="s">
        <v>824</v>
      </c>
      <c r="F322" s="42">
        <v>3.84</v>
      </c>
      <c r="G322" s="42">
        <f t="shared" si="4"/>
        <v>3.8399999999999997E-2</v>
      </c>
      <c r="H322" s="43"/>
      <c r="I322" s="43"/>
      <c r="J322" s="75">
        <f t="shared" si="5"/>
        <v>-2.5501364458015228E-2</v>
      </c>
      <c r="K322" s="43"/>
      <c r="L322" s="43"/>
      <c r="M322" s="43"/>
      <c r="N322" s="43"/>
      <c r="O322" s="43"/>
      <c r="P322" s="43"/>
      <c r="Q322" s="43"/>
      <c r="R322" s="43"/>
      <c r="S322" s="43"/>
      <c r="T322" s="43"/>
      <c r="U322" s="43"/>
      <c r="V322" s="43"/>
      <c r="W322" s="43"/>
      <c r="X322" s="43"/>
      <c r="Y322" s="43"/>
      <c r="Z322" s="43"/>
    </row>
    <row r="323" spans="1:26">
      <c r="A323" s="44">
        <v>45005</v>
      </c>
      <c r="B323" s="42">
        <v>3951.57</v>
      </c>
      <c r="C323" s="46">
        <f t="shared" si="6"/>
        <v>8.878824909597214E-3</v>
      </c>
      <c r="D323" s="43"/>
      <c r="E323" s="44" t="s">
        <v>827</v>
      </c>
      <c r="F323" s="42">
        <v>3.76</v>
      </c>
      <c r="G323" s="42">
        <f t="shared" si="4"/>
        <v>3.7599999999999995E-2</v>
      </c>
      <c r="H323" s="43"/>
      <c r="I323" s="43"/>
      <c r="J323" s="75">
        <f t="shared" si="5"/>
        <v>-2.8721175090402781E-2</v>
      </c>
      <c r="K323" s="43"/>
      <c r="L323" s="43"/>
      <c r="M323" s="43"/>
      <c r="N323" s="43"/>
      <c r="O323" s="43"/>
      <c r="P323" s="43"/>
      <c r="Q323" s="43"/>
      <c r="R323" s="43"/>
      <c r="S323" s="43"/>
      <c r="T323" s="43"/>
      <c r="U323" s="43"/>
      <c r="V323" s="43"/>
      <c r="W323" s="43"/>
      <c r="X323" s="43"/>
      <c r="Y323" s="43"/>
      <c r="Z323" s="43"/>
    </row>
    <row r="324" spans="1:26">
      <c r="A324" s="44">
        <v>45002</v>
      </c>
      <c r="B324" s="42">
        <v>3916.64</v>
      </c>
      <c r="C324" s="46">
        <f t="shared" si="6"/>
        <v>-1.1080586449227313E-2</v>
      </c>
      <c r="D324" s="43"/>
      <c r="E324" s="44" t="s">
        <v>830</v>
      </c>
      <c r="F324" s="42">
        <v>3.7</v>
      </c>
      <c r="G324" s="42">
        <f t="shared" si="4"/>
        <v>3.7000000000000005E-2</v>
      </c>
      <c r="H324" s="43"/>
      <c r="I324" s="43"/>
      <c r="J324" s="75">
        <f t="shared" si="5"/>
        <v>-4.8080586449227317E-2</v>
      </c>
      <c r="K324" s="43"/>
      <c r="L324" s="43"/>
      <c r="M324" s="43"/>
      <c r="N324" s="43"/>
      <c r="O324" s="43"/>
      <c r="P324" s="43"/>
      <c r="Q324" s="43"/>
      <c r="R324" s="43"/>
      <c r="S324" s="43"/>
      <c r="T324" s="43"/>
      <c r="U324" s="43"/>
      <c r="V324" s="43"/>
      <c r="W324" s="43"/>
      <c r="X324" s="43"/>
      <c r="Y324" s="43"/>
      <c r="Z324" s="43"/>
    </row>
    <row r="325" spans="1:26">
      <c r="A325" s="44">
        <v>45001</v>
      </c>
      <c r="B325" s="42">
        <v>3960.28</v>
      </c>
      <c r="C325" s="46">
        <f t="shared" si="6"/>
        <v>1.7409551286964531E-2</v>
      </c>
      <c r="D325" s="43"/>
      <c r="E325" s="44" t="s">
        <v>833</v>
      </c>
      <c r="F325" s="42">
        <v>3.8</v>
      </c>
      <c r="G325" s="42">
        <f t="shared" si="4"/>
        <v>3.7999999999999999E-2</v>
      </c>
      <c r="H325" s="43"/>
      <c r="I325" s="43"/>
      <c r="J325" s="75">
        <f t="shared" si="5"/>
        <v>-2.0590448713035468E-2</v>
      </c>
      <c r="K325" s="43"/>
      <c r="L325" s="43"/>
      <c r="M325" s="43"/>
      <c r="N325" s="43"/>
      <c r="O325" s="43"/>
      <c r="P325" s="43"/>
      <c r="Q325" s="43"/>
      <c r="R325" s="43"/>
      <c r="S325" s="43"/>
      <c r="T325" s="43"/>
      <c r="U325" s="43"/>
      <c r="V325" s="43"/>
      <c r="W325" s="43"/>
      <c r="X325" s="43"/>
      <c r="Y325" s="43"/>
      <c r="Z325" s="43"/>
    </row>
    <row r="326" spans="1:26">
      <c r="A326" s="44">
        <v>45000</v>
      </c>
      <c r="B326" s="42">
        <v>3891.93</v>
      </c>
      <c r="C326" s="46">
        <f t="shared" si="6"/>
        <v>-7.0053363982352087E-3</v>
      </c>
      <c r="D326" s="43"/>
      <c r="E326" s="44" t="s">
        <v>836</v>
      </c>
      <c r="F326" s="42">
        <v>3.76</v>
      </c>
      <c r="G326" s="42">
        <f t="shared" si="4"/>
        <v>3.7599999999999995E-2</v>
      </c>
      <c r="H326" s="43"/>
      <c r="I326" s="43"/>
      <c r="J326" s="75">
        <f t="shared" si="5"/>
        <v>-4.4605336398235204E-2</v>
      </c>
      <c r="K326" s="43"/>
      <c r="L326" s="43"/>
      <c r="M326" s="43"/>
      <c r="N326" s="43"/>
      <c r="O326" s="43"/>
      <c r="P326" s="43"/>
      <c r="Q326" s="43"/>
      <c r="R326" s="43"/>
      <c r="S326" s="43"/>
      <c r="T326" s="43"/>
      <c r="U326" s="43"/>
      <c r="V326" s="43"/>
      <c r="W326" s="43"/>
      <c r="X326" s="43"/>
      <c r="Y326" s="43"/>
      <c r="Z326" s="43"/>
    </row>
    <row r="327" spans="1:26">
      <c r="A327" s="44">
        <v>44999</v>
      </c>
      <c r="B327" s="42">
        <v>3919.29</v>
      </c>
      <c r="C327" s="46">
        <f t="shared" si="6"/>
        <v>1.6342380801371525E-2</v>
      </c>
      <c r="D327" s="43"/>
      <c r="E327" s="44" t="s">
        <v>839</v>
      </c>
      <c r="F327" s="42">
        <v>3.85</v>
      </c>
      <c r="G327" s="42">
        <f t="shared" si="4"/>
        <v>3.85E-2</v>
      </c>
      <c r="H327" s="43"/>
      <c r="I327" s="43"/>
      <c r="J327" s="75">
        <f t="shared" si="5"/>
        <v>-2.2157619198628475E-2</v>
      </c>
      <c r="K327" s="43"/>
      <c r="L327" s="43"/>
      <c r="M327" s="43"/>
      <c r="N327" s="43"/>
      <c r="O327" s="43"/>
      <c r="P327" s="43"/>
      <c r="Q327" s="43"/>
      <c r="R327" s="43"/>
      <c r="S327" s="43"/>
      <c r="T327" s="43"/>
      <c r="U327" s="43"/>
      <c r="V327" s="43"/>
      <c r="W327" s="43"/>
      <c r="X327" s="43"/>
      <c r="Y327" s="43"/>
      <c r="Z327" s="43"/>
    </row>
    <row r="328" spans="1:26">
      <c r="A328" s="44">
        <v>44998</v>
      </c>
      <c r="B328" s="42">
        <v>3855.76</v>
      </c>
      <c r="C328" s="46">
        <f t="shared" si="6"/>
        <v>-1.5108816132590817E-3</v>
      </c>
      <c r="D328" s="43"/>
      <c r="E328" s="44" t="s">
        <v>842</v>
      </c>
      <c r="F328" s="42">
        <v>3.78</v>
      </c>
      <c r="G328" s="42">
        <f t="shared" si="4"/>
        <v>3.78E-2</v>
      </c>
      <c r="H328" s="43"/>
      <c r="I328" s="43"/>
      <c r="J328" s="75">
        <f t="shared" si="5"/>
        <v>-3.9310881613259081E-2</v>
      </c>
      <c r="K328" s="43"/>
      <c r="L328" s="43"/>
      <c r="M328" s="43"/>
      <c r="N328" s="43"/>
      <c r="O328" s="43"/>
      <c r="P328" s="43"/>
      <c r="Q328" s="43"/>
      <c r="R328" s="43"/>
      <c r="S328" s="43"/>
      <c r="T328" s="43"/>
      <c r="U328" s="43"/>
      <c r="V328" s="43"/>
      <c r="W328" s="43"/>
      <c r="X328" s="43"/>
      <c r="Y328" s="43"/>
      <c r="Z328" s="43"/>
    </row>
    <row r="329" spans="1:26">
      <c r="A329" s="44">
        <v>44995</v>
      </c>
      <c r="B329" s="42">
        <v>3861.59</v>
      </c>
      <c r="C329" s="46">
        <f t="shared" si="6"/>
        <v>-1.4583974750190179E-2</v>
      </c>
      <c r="D329" s="43"/>
      <c r="E329" s="44">
        <v>45202</v>
      </c>
      <c r="F329" s="42">
        <v>3.83</v>
      </c>
      <c r="G329" s="42">
        <f t="shared" si="4"/>
        <v>3.8300000000000001E-2</v>
      </c>
      <c r="H329" s="43"/>
      <c r="I329" s="43"/>
      <c r="J329" s="75">
        <f t="shared" si="5"/>
        <v>-5.2883974750190181E-2</v>
      </c>
      <c r="K329" s="43"/>
      <c r="L329" s="43"/>
      <c r="M329" s="43"/>
      <c r="N329" s="43"/>
      <c r="O329" s="43"/>
      <c r="P329" s="43"/>
      <c r="Q329" s="43"/>
      <c r="R329" s="43"/>
      <c r="S329" s="43"/>
      <c r="T329" s="43"/>
      <c r="U329" s="43"/>
      <c r="V329" s="43"/>
      <c r="W329" s="43"/>
      <c r="X329" s="43"/>
      <c r="Y329" s="43"/>
      <c r="Z329" s="43"/>
    </row>
    <row r="330" spans="1:26">
      <c r="A330" s="44">
        <v>44994</v>
      </c>
      <c r="B330" s="42">
        <v>3918.32</v>
      </c>
      <c r="C330" s="46">
        <f t="shared" si="6"/>
        <v>-1.8631872945282475E-2</v>
      </c>
      <c r="D330" s="43"/>
      <c r="E330" s="44">
        <v>45172</v>
      </c>
      <c r="F330" s="42">
        <v>4.03</v>
      </c>
      <c r="G330" s="42">
        <f t="shared" si="4"/>
        <v>4.0300000000000002E-2</v>
      </c>
      <c r="H330" s="43"/>
      <c r="I330" s="43"/>
      <c r="J330" s="75">
        <f t="shared" si="5"/>
        <v>-5.8931872945282474E-2</v>
      </c>
      <c r="K330" s="43"/>
      <c r="L330" s="43"/>
      <c r="M330" s="43"/>
      <c r="N330" s="43"/>
      <c r="O330" s="43"/>
      <c r="P330" s="43"/>
      <c r="Q330" s="43"/>
      <c r="R330" s="43"/>
      <c r="S330" s="43"/>
      <c r="T330" s="43"/>
      <c r="U330" s="43"/>
      <c r="V330" s="43"/>
      <c r="W330" s="43"/>
      <c r="X330" s="43"/>
      <c r="Y330" s="43"/>
      <c r="Z330" s="43"/>
    </row>
    <row r="331" spans="1:26">
      <c r="A331" s="44">
        <v>44993</v>
      </c>
      <c r="B331" s="42">
        <v>3992.01</v>
      </c>
      <c r="C331" s="46">
        <f t="shared" si="6"/>
        <v>1.4138210863556078E-3</v>
      </c>
      <c r="D331" s="43"/>
      <c r="E331" s="44">
        <v>45141</v>
      </c>
      <c r="F331" s="42">
        <v>4.05</v>
      </c>
      <c r="G331" s="42">
        <f t="shared" si="4"/>
        <v>4.0500000000000001E-2</v>
      </c>
      <c r="H331" s="43"/>
      <c r="I331" s="43"/>
      <c r="J331" s="75">
        <f t="shared" si="5"/>
        <v>-3.9086178913644395E-2</v>
      </c>
      <c r="K331" s="43"/>
      <c r="L331" s="43"/>
      <c r="M331" s="43"/>
      <c r="N331" s="43"/>
      <c r="O331" s="43"/>
      <c r="P331" s="43"/>
      <c r="Q331" s="43"/>
      <c r="R331" s="43"/>
      <c r="S331" s="43"/>
      <c r="T331" s="43"/>
      <c r="U331" s="43"/>
      <c r="V331" s="43"/>
      <c r="W331" s="43"/>
      <c r="X331" s="43"/>
      <c r="Y331" s="43"/>
      <c r="Z331" s="43"/>
    </row>
    <row r="332" spans="1:26">
      <c r="A332" s="44">
        <v>44992</v>
      </c>
      <c r="B332" s="42">
        <v>3986.37</v>
      </c>
      <c r="C332" s="46">
        <f t="shared" si="6"/>
        <v>-1.5445639173959797E-2</v>
      </c>
      <c r="D332" s="43"/>
      <c r="E332" s="44">
        <v>45110</v>
      </c>
      <c r="F332" s="42">
        <v>4.05</v>
      </c>
      <c r="G332" s="42">
        <f t="shared" si="4"/>
        <v>4.0500000000000001E-2</v>
      </c>
      <c r="H332" s="43"/>
      <c r="I332" s="43"/>
      <c r="J332" s="75">
        <f t="shared" si="5"/>
        <v>-5.5945639173959796E-2</v>
      </c>
      <c r="K332" s="43"/>
      <c r="L332" s="43"/>
      <c r="M332" s="43"/>
      <c r="N332" s="43"/>
      <c r="O332" s="43"/>
      <c r="P332" s="43"/>
      <c r="Q332" s="43"/>
      <c r="R332" s="43"/>
      <c r="S332" s="43"/>
      <c r="T332" s="43"/>
      <c r="U332" s="43"/>
      <c r="V332" s="43"/>
      <c r="W332" s="43"/>
      <c r="X332" s="43"/>
      <c r="Y332" s="43"/>
      <c r="Z332" s="43"/>
    </row>
    <row r="333" spans="1:26">
      <c r="A333" s="44">
        <v>44991</v>
      </c>
      <c r="B333" s="42">
        <v>4048.42</v>
      </c>
      <c r="C333" s="46">
        <f t="shared" si="6"/>
        <v>6.8692352399550452E-4</v>
      </c>
      <c r="D333" s="43"/>
      <c r="E333" s="44">
        <v>45080</v>
      </c>
      <c r="F333" s="42">
        <v>4.08</v>
      </c>
      <c r="G333" s="42">
        <f t="shared" si="4"/>
        <v>4.0800000000000003E-2</v>
      </c>
      <c r="H333" s="43"/>
      <c r="I333" s="43"/>
      <c r="J333" s="75">
        <f t="shared" si="5"/>
        <v>-4.0113076476004497E-2</v>
      </c>
      <c r="K333" s="43"/>
      <c r="L333" s="43"/>
      <c r="M333" s="43"/>
      <c r="N333" s="43"/>
      <c r="O333" s="43"/>
      <c r="P333" s="43"/>
      <c r="Q333" s="43"/>
      <c r="R333" s="43"/>
      <c r="S333" s="43"/>
      <c r="T333" s="43"/>
      <c r="U333" s="43"/>
      <c r="V333" s="43"/>
      <c r="W333" s="43"/>
      <c r="X333" s="43"/>
      <c r="Y333" s="43"/>
      <c r="Z333" s="43"/>
    </row>
    <row r="334" spans="1:26">
      <c r="A334" s="44">
        <v>44988</v>
      </c>
      <c r="B334" s="42">
        <v>4045.64</v>
      </c>
      <c r="C334" s="46">
        <f t="shared" si="6"/>
        <v>1.6018800257414187E-2</v>
      </c>
      <c r="D334" s="43"/>
      <c r="E334" s="44">
        <v>44988</v>
      </c>
      <c r="F334" s="42">
        <v>4.0599999999999996</v>
      </c>
      <c r="G334" s="42">
        <f t="shared" si="4"/>
        <v>4.0599999999999997E-2</v>
      </c>
      <c r="H334" s="43"/>
      <c r="I334" s="43"/>
      <c r="J334" s="75">
        <f t="shared" si="5"/>
        <v>-2.458119974258581E-2</v>
      </c>
      <c r="K334" s="43"/>
      <c r="L334" s="43"/>
      <c r="M334" s="43"/>
      <c r="N334" s="43"/>
      <c r="O334" s="43"/>
      <c r="P334" s="43"/>
      <c r="Q334" s="43"/>
      <c r="R334" s="43"/>
      <c r="S334" s="43"/>
      <c r="T334" s="43"/>
      <c r="U334" s="43"/>
      <c r="V334" s="43"/>
      <c r="W334" s="43"/>
      <c r="X334" s="43"/>
      <c r="Y334" s="43"/>
      <c r="Z334" s="43"/>
    </row>
    <row r="335" spans="1:26">
      <c r="A335" s="44">
        <v>44987</v>
      </c>
      <c r="B335" s="42">
        <v>3981.35</v>
      </c>
      <c r="C335" s="46">
        <f t="shared" si="6"/>
        <v>7.5535420169248321E-3</v>
      </c>
      <c r="D335" s="43"/>
      <c r="E335" s="44">
        <v>44960</v>
      </c>
      <c r="F335" s="42">
        <v>4.1900000000000004</v>
      </c>
      <c r="G335" s="42">
        <f t="shared" si="4"/>
        <v>4.1900000000000007E-2</v>
      </c>
      <c r="H335" s="43"/>
      <c r="I335" s="43"/>
      <c r="J335" s="75">
        <f t="shared" si="5"/>
        <v>-3.4346457983075174E-2</v>
      </c>
      <c r="K335" s="43"/>
      <c r="L335" s="43"/>
      <c r="M335" s="43"/>
      <c r="N335" s="43"/>
      <c r="O335" s="43"/>
      <c r="P335" s="43"/>
      <c r="Q335" s="43"/>
      <c r="R335" s="43"/>
      <c r="S335" s="43"/>
      <c r="T335" s="43"/>
      <c r="U335" s="43"/>
      <c r="V335" s="43"/>
      <c r="W335" s="43"/>
      <c r="X335" s="43"/>
      <c r="Y335" s="43"/>
      <c r="Z335" s="43"/>
    </row>
    <row r="336" spans="1:26">
      <c r="A336" s="44">
        <v>44986</v>
      </c>
      <c r="B336" s="42">
        <v>3951.39</v>
      </c>
      <c r="C336" s="46">
        <f t="shared" si="6"/>
        <v>-4.7364616152703798E-3</v>
      </c>
      <c r="D336" s="43"/>
      <c r="E336" s="44">
        <v>44929</v>
      </c>
      <c r="F336" s="42">
        <v>4.13</v>
      </c>
      <c r="G336" s="42">
        <f t="shared" si="4"/>
        <v>4.1299999999999996E-2</v>
      </c>
      <c r="H336" s="43"/>
      <c r="I336" s="43"/>
      <c r="J336" s="75">
        <f t="shared" si="5"/>
        <v>-4.6036461615270377E-2</v>
      </c>
      <c r="K336" s="43"/>
      <c r="L336" s="43"/>
      <c r="M336" s="43"/>
      <c r="N336" s="43"/>
      <c r="O336" s="43"/>
      <c r="P336" s="43"/>
      <c r="Q336" s="43"/>
      <c r="R336" s="43"/>
      <c r="S336" s="43"/>
      <c r="T336" s="43"/>
      <c r="U336" s="43"/>
      <c r="V336" s="43"/>
      <c r="W336" s="43"/>
      <c r="X336" s="43"/>
      <c r="Y336" s="43"/>
      <c r="Z336" s="43"/>
    </row>
    <row r="337" spans="1:26">
      <c r="A337" s="44">
        <v>44985</v>
      </c>
      <c r="B337" s="42">
        <v>3970.15</v>
      </c>
      <c r="C337" s="46">
        <f t="shared" si="6"/>
        <v>-3.0405976856194583E-3</v>
      </c>
      <c r="D337" s="43"/>
      <c r="E337" s="44" t="s">
        <v>858</v>
      </c>
      <c r="F337" s="42">
        <v>4.0599999999999996</v>
      </c>
      <c r="G337" s="42">
        <f t="shared" si="4"/>
        <v>4.0599999999999997E-2</v>
      </c>
      <c r="H337" s="43"/>
      <c r="I337" s="43"/>
      <c r="J337" s="75">
        <f t="shared" si="5"/>
        <v>-4.3640597685619453E-2</v>
      </c>
      <c r="K337" s="43"/>
      <c r="L337" s="43"/>
      <c r="M337" s="43"/>
      <c r="N337" s="43"/>
      <c r="O337" s="43"/>
      <c r="P337" s="43"/>
      <c r="Q337" s="43"/>
      <c r="R337" s="43"/>
      <c r="S337" s="43"/>
      <c r="T337" s="43"/>
      <c r="U337" s="43"/>
      <c r="V337" s="43"/>
      <c r="W337" s="43"/>
      <c r="X337" s="43"/>
      <c r="Y337" s="43"/>
      <c r="Z337" s="43"/>
    </row>
    <row r="338" spans="1:26">
      <c r="A338" s="44">
        <v>44984</v>
      </c>
      <c r="B338" s="42">
        <v>3982.24</v>
      </c>
      <c r="C338" s="46">
        <f t="shared" si="6"/>
        <v>3.0683048311681872E-3</v>
      </c>
      <c r="D338" s="43"/>
      <c r="E338" s="44" t="s">
        <v>861</v>
      </c>
      <c r="F338" s="42">
        <v>4.07</v>
      </c>
      <c r="G338" s="42">
        <f t="shared" si="4"/>
        <v>4.07E-2</v>
      </c>
      <c r="H338" s="43"/>
      <c r="I338" s="43"/>
      <c r="J338" s="75">
        <f t="shared" si="5"/>
        <v>-3.7631695168831816E-2</v>
      </c>
      <c r="K338" s="43"/>
      <c r="L338" s="43"/>
      <c r="M338" s="43"/>
      <c r="N338" s="43"/>
      <c r="O338" s="43"/>
      <c r="P338" s="43"/>
      <c r="Q338" s="43"/>
      <c r="R338" s="43"/>
      <c r="S338" s="43"/>
      <c r="T338" s="43"/>
      <c r="U338" s="43"/>
      <c r="V338" s="43"/>
      <c r="W338" s="43"/>
      <c r="X338" s="43"/>
      <c r="Y338" s="43"/>
      <c r="Z338" s="43"/>
    </row>
    <row r="339" spans="1:26">
      <c r="A339" s="44">
        <v>44981</v>
      </c>
      <c r="B339" s="42">
        <v>3970.04</v>
      </c>
      <c r="C339" s="46">
        <f t="shared" si="6"/>
        <v>-1.0593457421727142E-2</v>
      </c>
      <c r="D339" s="43"/>
      <c r="E339" s="44" t="s">
        <v>864</v>
      </c>
      <c r="F339" s="42">
        <v>4.08</v>
      </c>
      <c r="G339" s="42">
        <f t="shared" si="4"/>
        <v>4.0800000000000003E-2</v>
      </c>
      <c r="H339" s="43"/>
      <c r="I339" s="43"/>
      <c r="J339" s="75">
        <f t="shared" si="5"/>
        <v>-5.1393457421727143E-2</v>
      </c>
      <c r="K339" s="43"/>
      <c r="L339" s="43"/>
      <c r="M339" s="43"/>
      <c r="N339" s="43"/>
      <c r="O339" s="43"/>
      <c r="P339" s="43"/>
      <c r="Q339" s="43"/>
      <c r="R339" s="43"/>
      <c r="S339" s="43"/>
      <c r="T339" s="43"/>
      <c r="U339" s="43"/>
      <c r="V339" s="43"/>
      <c r="W339" s="43"/>
      <c r="X339" s="43"/>
      <c r="Y339" s="43"/>
      <c r="Z339" s="43"/>
    </row>
    <row r="340" spans="1:26">
      <c r="A340" s="44">
        <v>44980</v>
      </c>
      <c r="B340" s="42">
        <v>4012.32</v>
      </c>
      <c r="C340" s="46">
        <f t="shared" si="6"/>
        <v>5.3152734602749932E-3</v>
      </c>
      <c r="D340" s="43"/>
      <c r="E340" s="44" t="s">
        <v>867</v>
      </c>
      <c r="F340" s="42">
        <v>4.01</v>
      </c>
      <c r="G340" s="42">
        <f t="shared" si="4"/>
        <v>4.0099999999999997E-2</v>
      </c>
      <c r="H340" s="43"/>
      <c r="I340" s="43"/>
      <c r="J340" s="75">
        <f t="shared" si="5"/>
        <v>-3.4784726539725003E-2</v>
      </c>
      <c r="K340" s="43"/>
      <c r="L340" s="43"/>
      <c r="M340" s="43"/>
      <c r="N340" s="43"/>
      <c r="O340" s="43"/>
      <c r="P340" s="43"/>
      <c r="Q340" s="43"/>
      <c r="R340" s="43"/>
      <c r="S340" s="43"/>
      <c r="T340" s="43"/>
      <c r="U340" s="43"/>
      <c r="V340" s="43"/>
      <c r="W340" s="43"/>
      <c r="X340" s="43"/>
      <c r="Y340" s="43"/>
      <c r="Z340" s="43"/>
    </row>
    <row r="341" spans="1:26">
      <c r="A341" s="44">
        <v>44979</v>
      </c>
      <c r="B341" s="42">
        <v>3991.05</v>
      </c>
      <c r="C341" s="46">
        <f t="shared" si="6"/>
        <v>-1.5747857327715093E-3</v>
      </c>
      <c r="D341" s="43"/>
      <c r="E341" s="44" t="s">
        <v>870</v>
      </c>
      <c r="F341" s="42">
        <v>4.0599999999999996</v>
      </c>
      <c r="G341" s="42">
        <f t="shared" si="4"/>
        <v>4.0599999999999997E-2</v>
      </c>
      <c r="H341" s="43"/>
      <c r="I341" s="43"/>
      <c r="J341" s="75">
        <f t="shared" si="5"/>
        <v>-4.2174785732771509E-2</v>
      </c>
      <c r="K341" s="43"/>
      <c r="L341" s="43"/>
      <c r="M341" s="43"/>
      <c r="N341" s="43"/>
      <c r="O341" s="43"/>
      <c r="P341" s="43"/>
      <c r="Q341" s="43"/>
      <c r="R341" s="43"/>
      <c r="S341" s="43"/>
      <c r="T341" s="43"/>
      <c r="U341" s="43"/>
      <c r="V341" s="43"/>
      <c r="W341" s="43"/>
      <c r="X341" s="43"/>
      <c r="Y341" s="43"/>
      <c r="Z341" s="43"/>
    </row>
    <row r="342" spans="1:26">
      <c r="A342" s="44">
        <v>44978</v>
      </c>
      <c r="B342" s="42">
        <v>3997.34</v>
      </c>
      <c r="C342" s="46">
        <f t="shared" si="6"/>
        <v>-2.0244784414123935E-2</v>
      </c>
      <c r="D342" s="43"/>
      <c r="E342" s="44" t="s">
        <v>873</v>
      </c>
      <c r="F342" s="42">
        <v>4.0999999999999996</v>
      </c>
      <c r="G342" s="42">
        <f t="shared" si="4"/>
        <v>4.0999999999999995E-2</v>
      </c>
      <c r="H342" s="43"/>
      <c r="I342" s="43"/>
      <c r="J342" s="75">
        <f t="shared" si="5"/>
        <v>-6.1244784414123926E-2</v>
      </c>
      <c r="K342" s="43"/>
      <c r="L342" s="43"/>
      <c r="M342" s="43"/>
      <c r="N342" s="43"/>
      <c r="O342" s="43"/>
      <c r="P342" s="43"/>
      <c r="Q342" s="43"/>
      <c r="R342" s="43"/>
      <c r="S342" s="43"/>
      <c r="T342" s="43"/>
      <c r="U342" s="43"/>
      <c r="V342" s="43"/>
      <c r="W342" s="43"/>
      <c r="X342" s="43"/>
      <c r="Y342" s="43"/>
      <c r="Z342" s="43"/>
    </row>
    <row r="343" spans="1:26">
      <c r="A343" s="44">
        <v>44974</v>
      </c>
      <c r="B343" s="42">
        <v>4079.09</v>
      </c>
      <c r="C343" s="46">
        <f t="shared" si="6"/>
        <v>-2.7712852059047503E-3</v>
      </c>
      <c r="D343" s="43"/>
      <c r="E343" s="44" t="s">
        <v>876</v>
      </c>
      <c r="F343" s="42">
        <v>3.99</v>
      </c>
      <c r="G343" s="42">
        <f t="shared" si="4"/>
        <v>3.9900000000000005E-2</v>
      </c>
      <c r="H343" s="43"/>
      <c r="I343" s="43"/>
      <c r="J343" s="75">
        <f t="shared" si="5"/>
        <v>-4.2671285205904755E-2</v>
      </c>
      <c r="K343" s="43"/>
      <c r="L343" s="43"/>
      <c r="M343" s="43"/>
      <c r="N343" s="43"/>
      <c r="O343" s="43"/>
      <c r="P343" s="43"/>
      <c r="Q343" s="43"/>
      <c r="R343" s="43"/>
      <c r="S343" s="43"/>
      <c r="T343" s="43"/>
      <c r="U343" s="43"/>
      <c r="V343" s="43"/>
      <c r="W343" s="43"/>
      <c r="X343" s="43"/>
      <c r="Y343" s="43"/>
      <c r="Z343" s="43"/>
    </row>
    <row r="344" spans="1:26">
      <c r="A344" s="44">
        <v>44973</v>
      </c>
      <c r="B344" s="42">
        <v>4090.41</v>
      </c>
      <c r="C344" s="46">
        <f t="shared" si="6"/>
        <v>-1.3884644172642286E-2</v>
      </c>
      <c r="D344" s="43"/>
      <c r="E344" s="44" t="s">
        <v>879</v>
      </c>
      <c r="F344" s="42">
        <v>4.0199999999999996</v>
      </c>
      <c r="G344" s="42">
        <f t="shared" si="4"/>
        <v>4.0199999999999993E-2</v>
      </c>
      <c r="H344" s="43"/>
      <c r="I344" s="43"/>
      <c r="J344" s="75">
        <f t="shared" si="5"/>
        <v>-5.4084644172642277E-2</v>
      </c>
      <c r="K344" s="43"/>
      <c r="L344" s="43"/>
      <c r="M344" s="43"/>
      <c r="N344" s="43"/>
      <c r="O344" s="43"/>
      <c r="P344" s="43"/>
      <c r="Q344" s="43"/>
      <c r="R344" s="43"/>
      <c r="S344" s="43"/>
      <c r="T344" s="43"/>
      <c r="U344" s="43"/>
      <c r="V344" s="43"/>
      <c r="W344" s="43"/>
      <c r="X344" s="43"/>
      <c r="Y344" s="43"/>
      <c r="Z344" s="43"/>
    </row>
    <row r="345" spans="1:26">
      <c r="A345" s="44">
        <v>44972</v>
      </c>
      <c r="B345" s="42">
        <v>4147.6000000000004</v>
      </c>
      <c r="C345" s="46">
        <f t="shared" si="6"/>
        <v>2.7692856551893739E-3</v>
      </c>
      <c r="D345" s="43"/>
      <c r="E345" s="44" t="s">
        <v>882</v>
      </c>
      <c r="F345" s="42">
        <v>3.95</v>
      </c>
      <c r="G345" s="42">
        <f t="shared" si="4"/>
        <v>3.95E-2</v>
      </c>
      <c r="H345" s="43"/>
      <c r="I345" s="43"/>
      <c r="J345" s="75">
        <f t="shared" si="5"/>
        <v>-3.6730714344810629E-2</v>
      </c>
      <c r="K345" s="43"/>
      <c r="L345" s="43"/>
      <c r="M345" s="43"/>
      <c r="N345" s="43"/>
      <c r="O345" s="43"/>
      <c r="P345" s="43"/>
      <c r="Q345" s="43"/>
      <c r="R345" s="43"/>
      <c r="S345" s="43"/>
      <c r="T345" s="43"/>
      <c r="U345" s="43"/>
      <c r="V345" s="43"/>
      <c r="W345" s="43"/>
      <c r="X345" s="43"/>
      <c r="Y345" s="43"/>
      <c r="Z345" s="43"/>
    </row>
    <row r="346" spans="1:26">
      <c r="A346" s="44">
        <v>44971</v>
      </c>
      <c r="B346" s="42">
        <v>4136.13</v>
      </c>
      <c r="C346" s="46">
        <f t="shared" si="6"/>
        <v>-2.8041608128225108E-4</v>
      </c>
      <c r="D346" s="43"/>
      <c r="E346" s="44" t="s">
        <v>885</v>
      </c>
      <c r="F346" s="42">
        <v>3.9</v>
      </c>
      <c r="G346" s="42">
        <f t="shared" si="4"/>
        <v>3.9E-2</v>
      </c>
      <c r="H346" s="43"/>
      <c r="I346" s="43"/>
      <c r="J346" s="75">
        <f t="shared" si="5"/>
        <v>-3.928041608128225E-2</v>
      </c>
      <c r="K346" s="43"/>
      <c r="L346" s="43"/>
      <c r="M346" s="43"/>
      <c r="N346" s="43"/>
      <c r="O346" s="43"/>
      <c r="P346" s="43"/>
      <c r="Q346" s="43"/>
      <c r="R346" s="43"/>
      <c r="S346" s="43"/>
      <c r="T346" s="43"/>
      <c r="U346" s="43"/>
      <c r="V346" s="43"/>
      <c r="W346" s="43"/>
      <c r="X346" s="43"/>
      <c r="Y346" s="43"/>
      <c r="Z346" s="43"/>
    </row>
    <row r="347" spans="1:26">
      <c r="A347" s="44">
        <v>44970</v>
      </c>
      <c r="B347" s="42">
        <v>4137.29</v>
      </c>
      <c r="C347" s="46">
        <f t="shared" si="6"/>
        <v>1.1383550959928976E-2</v>
      </c>
      <c r="D347" s="43"/>
      <c r="E347" s="44" t="s">
        <v>888</v>
      </c>
      <c r="F347" s="42">
        <v>3.88</v>
      </c>
      <c r="G347" s="42">
        <f t="shared" si="4"/>
        <v>3.8800000000000001E-2</v>
      </c>
      <c r="H347" s="43"/>
      <c r="I347" s="43"/>
      <c r="J347" s="75">
        <f t="shared" si="5"/>
        <v>-2.7416449040071025E-2</v>
      </c>
      <c r="K347" s="43"/>
      <c r="L347" s="43"/>
      <c r="M347" s="43"/>
      <c r="N347" s="43"/>
      <c r="O347" s="43"/>
      <c r="P347" s="43"/>
      <c r="Q347" s="43"/>
      <c r="R347" s="43"/>
      <c r="S347" s="43"/>
      <c r="T347" s="43"/>
      <c r="U347" s="43"/>
      <c r="V347" s="43"/>
      <c r="W347" s="43"/>
      <c r="X347" s="43"/>
      <c r="Y347" s="43"/>
      <c r="Z347" s="43"/>
    </row>
    <row r="348" spans="1:26">
      <c r="A348" s="44">
        <v>44967</v>
      </c>
      <c r="B348" s="42">
        <v>4090.46</v>
      </c>
      <c r="C348" s="46">
        <f t="shared" si="6"/>
        <v>2.1928652588764841E-3</v>
      </c>
      <c r="D348" s="43"/>
      <c r="E348" s="44">
        <v>45201</v>
      </c>
      <c r="F348" s="42">
        <v>3.92</v>
      </c>
      <c r="G348" s="42">
        <f t="shared" si="4"/>
        <v>3.9199999999999999E-2</v>
      </c>
      <c r="H348" s="43"/>
      <c r="I348" s="43"/>
      <c r="J348" s="75">
        <f t="shared" si="5"/>
        <v>-3.7007134741123514E-2</v>
      </c>
      <c r="K348" s="43"/>
      <c r="L348" s="43"/>
      <c r="M348" s="43"/>
      <c r="N348" s="43"/>
      <c r="O348" s="43"/>
      <c r="P348" s="43"/>
      <c r="Q348" s="43"/>
      <c r="R348" s="43"/>
      <c r="S348" s="43"/>
      <c r="T348" s="43"/>
      <c r="U348" s="43"/>
      <c r="V348" s="43"/>
      <c r="W348" s="43"/>
      <c r="X348" s="43"/>
      <c r="Y348" s="43"/>
      <c r="Z348" s="43"/>
    </row>
    <row r="349" spans="1:26">
      <c r="A349" s="44">
        <v>44966</v>
      </c>
      <c r="B349" s="42">
        <v>4081.5</v>
      </c>
      <c r="C349" s="46">
        <f t="shared" si="6"/>
        <v>-8.869043032445954E-3</v>
      </c>
      <c r="D349" s="43"/>
      <c r="E349" s="44">
        <v>45171</v>
      </c>
      <c r="F349" s="42">
        <v>3.85</v>
      </c>
      <c r="G349" s="42">
        <f t="shared" si="4"/>
        <v>3.85E-2</v>
      </c>
      <c r="H349" s="43"/>
      <c r="I349" s="43"/>
      <c r="J349" s="75">
        <f t="shared" si="5"/>
        <v>-4.7369043032445955E-2</v>
      </c>
      <c r="K349" s="43"/>
      <c r="L349" s="43"/>
      <c r="M349" s="43"/>
      <c r="N349" s="43"/>
      <c r="O349" s="43"/>
      <c r="P349" s="43"/>
      <c r="Q349" s="43"/>
      <c r="R349" s="43"/>
      <c r="S349" s="43"/>
      <c r="T349" s="43"/>
      <c r="U349" s="43"/>
      <c r="V349" s="43"/>
      <c r="W349" s="43"/>
      <c r="X349" s="43"/>
      <c r="Y349" s="43"/>
      <c r="Z349" s="43"/>
    </row>
    <row r="350" spans="1:26">
      <c r="A350" s="44">
        <v>44965</v>
      </c>
      <c r="B350" s="42">
        <v>4117.8599999999997</v>
      </c>
      <c r="C350" s="46">
        <f t="shared" si="6"/>
        <v>-1.1142539811002886E-2</v>
      </c>
      <c r="D350" s="43"/>
      <c r="E350" s="44">
        <v>45140</v>
      </c>
      <c r="F350" s="42">
        <v>3.81</v>
      </c>
      <c r="G350" s="42">
        <f t="shared" si="4"/>
        <v>3.8100000000000002E-2</v>
      </c>
      <c r="H350" s="43"/>
      <c r="I350" s="43"/>
      <c r="J350" s="75">
        <f t="shared" si="5"/>
        <v>-4.9242539811002892E-2</v>
      </c>
      <c r="K350" s="43"/>
      <c r="L350" s="43"/>
      <c r="M350" s="43"/>
      <c r="N350" s="43"/>
      <c r="O350" s="43"/>
      <c r="P350" s="43"/>
      <c r="Q350" s="43"/>
      <c r="R350" s="43"/>
      <c r="S350" s="43"/>
      <c r="T350" s="43"/>
      <c r="U350" s="43"/>
      <c r="V350" s="43"/>
      <c r="W350" s="43"/>
      <c r="X350" s="43"/>
      <c r="Y350" s="43"/>
      <c r="Z350" s="43"/>
    </row>
    <row r="351" spans="1:26">
      <c r="A351" s="44">
        <v>44964</v>
      </c>
      <c r="B351" s="42">
        <v>4164</v>
      </c>
      <c r="C351" s="46">
        <f t="shared" si="6"/>
        <v>1.2790383040919152E-2</v>
      </c>
      <c r="D351" s="43"/>
      <c r="E351" s="44">
        <v>45109</v>
      </c>
      <c r="F351" s="42">
        <v>3.82</v>
      </c>
      <c r="G351" s="42">
        <f t="shared" si="4"/>
        <v>3.8199999999999998E-2</v>
      </c>
      <c r="H351" s="43"/>
      <c r="I351" s="43"/>
      <c r="J351" s="75">
        <f t="shared" si="5"/>
        <v>-2.5409616959080845E-2</v>
      </c>
      <c r="K351" s="43"/>
      <c r="L351" s="43"/>
      <c r="M351" s="43"/>
      <c r="N351" s="43"/>
      <c r="O351" s="43"/>
      <c r="P351" s="43"/>
      <c r="Q351" s="43"/>
      <c r="R351" s="43"/>
      <c r="S351" s="43"/>
      <c r="T351" s="43"/>
      <c r="U351" s="43"/>
      <c r="V351" s="43"/>
      <c r="W351" s="43"/>
      <c r="X351" s="43"/>
      <c r="Y351" s="43"/>
      <c r="Z351" s="43"/>
    </row>
    <row r="352" spans="1:26">
      <c r="A352" s="44">
        <v>44963</v>
      </c>
      <c r="B352" s="42">
        <v>4111.08</v>
      </c>
      <c r="C352" s="46">
        <f t="shared" si="6"/>
        <v>-6.1594169191690872E-3</v>
      </c>
      <c r="D352" s="43"/>
      <c r="E352" s="44">
        <v>45079</v>
      </c>
      <c r="F352" s="42">
        <v>3.77</v>
      </c>
      <c r="G352" s="42">
        <f t="shared" si="4"/>
        <v>3.7699999999999997E-2</v>
      </c>
      <c r="H352" s="43"/>
      <c r="I352" s="43"/>
      <c r="J352" s="75">
        <f t="shared" si="5"/>
        <v>-4.3859416919169086E-2</v>
      </c>
      <c r="K352" s="43"/>
      <c r="L352" s="43"/>
      <c r="M352" s="43"/>
      <c r="N352" s="43"/>
      <c r="O352" s="43"/>
      <c r="P352" s="43"/>
      <c r="Q352" s="43"/>
      <c r="R352" s="43"/>
      <c r="S352" s="43"/>
      <c r="T352" s="43"/>
      <c r="U352" s="43"/>
      <c r="V352" s="43"/>
      <c r="W352" s="43"/>
      <c r="X352" s="43"/>
      <c r="Y352" s="43"/>
      <c r="Z352" s="43"/>
    </row>
    <row r="353" spans="1:26">
      <c r="A353" s="44">
        <v>44960</v>
      </c>
      <c r="B353" s="42">
        <v>4136.4799999999996</v>
      </c>
      <c r="C353" s="46">
        <f t="shared" si="6"/>
        <v>-1.0408643989373002E-2</v>
      </c>
      <c r="D353" s="43"/>
      <c r="E353" s="44">
        <v>44987</v>
      </c>
      <c r="F353" s="42">
        <v>3.72</v>
      </c>
      <c r="G353" s="42">
        <f t="shared" si="4"/>
        <v>3.7200000000000004E-2</v>
      </c>
      <c r="H353" s="43"/>
      <c r="I353" s="43"/>
      <c r="J353" s="75">
        <f t="shared" si="5"/>
        <v>-4.7608643989373006E-2</v>
      </c>
      <c r="K353" s="43"/>
      <c r="L353" s="43"/>
      <c r="M353" s="43"/>
      <c r="N353" s="43"/>
      <c r="O353" s="43"/>
      <c r="P353" s="43"/>
      <c r="Q353" s="43"/>
      <c r="R353" s="43"/>
      <c r="S353" s="43"/>
      <c r="T353" s="43"/>
      <c r="U353" s="43"/>
      <c r="V353" s="43"/>
      <c r="W353" s="43"/>
      <c r="X353" s="43"/>
      <c r="Y353" s="43"/>
      <c r="Z353" s="43"/>
    </row>
    <row r="354" spans="1:26">
      <c r="A354" s="44">
        <v>44959</v>
      </c>
      <c r="B354" s="42">
        <v>4179.76</v>
      </c>
      <c r="C354" s="46">
        <f t="shared" si="6"/>
        <v>1.4592431217642185E-2</v>
      </c>
      <c r="D354" s="43"/>
      <c r="E354" s="44">
        <v>44959</v>
      </c>
      <c r="F354" s="42">
        <v>3.63</v>
      </c>
      <c r="G354" s="42">
        <f t="shared" si="4"/>
        <v>3.6299999999999999E-2</v>
      </c>
      <c r="H354" s="43"/>
      <c r="I354" s="43"/>
      <c r="J354" s="75">
        <f t="shared" si="5"/>
        <v>-2.1707568782357814E-2</v>
      </c>
      <c r="K354" s="43"/>
      <c r="L354" s="43"/>
      <c r="M354" s="43"/>
      <c r="N354" s="43"/>
      <c r="O354" s="43"/>
      <c r="P354" s="43"/>
      <c r="Q354" s="43"/>
      <c r="R354" s="43"/>
      <c r="S354" s="43"/>
      <c r="T354" s="43"/>
      <c r="U354" s="43"/>
      <c r="V354" s="43"/>
      <c r="W354" s="43"/>
      <c r="X354" s="43"/>
      <c r="Y354" s="43"/>
      <c r="Z354" s="43"/>
    </row>
    <row r="355" spans="1:26">
      <c r="A355" s="44">
        <v>44958</v>
      </c>
      <c r="B355" s="42">
        <v>4119.21</v>
      </c>
      <c r="C355" s="46">
        <f t="shared" si="6"/>
        <v>1.0398089735210484E-2</v>
      </c>
      <c r="D355" s="43"/>
      <c r="E355" s="44">
        <v>44928</v>
      </c>
      <c r="F355" s="42">
        <v>3.62</v>
      </c>
      <c r="G355" s="42">
        <f t="shared" si="4"/>
        <v>3.6200000000000003E-2</v>
      </c>
      <c r="H355" s="43"/>
      <c r="I355" s="43"/>
      <c r="J355" s="75">
        <f t="shared" si="5"/>
        <v>-2.5801910264789521E-2</v>
      </c>
      <c r="K355" s="43"/>
      <c r="L355" s="43"/>
      <c r="M355" s="43"/>
      <c r="N355" s="43"/>
      <c r="O355" s="43"/>
      <c r="P355" s="43"/>
      <c r="Q355" s="43"/>
      <c r="R355" s="43"/>
      <c r="S355" s="43"/>
      <c r="T355" s="43"/>
      <c r="U355" s="43"/>
      <c r="V355" s="43"/>
      <c r="W355" s="43"/>
      <c r="X355" s="43"/>
      <c r="Y355" s="43"/>
      <c r="Z355" s="43"/>
    </row>
    <row r="356" spans="1:26">
      <c r="A356" s="44">
        <v>44957</v>
      </c>
      <c r="B356" s="42">
        <v>4076.6</v>
      </c>
      <c r="C356" s="46">
        <f t="shared" si="6"/>
        <v>1.4536285322318165E-2</v>
      </c>
      <c r="D356" s="43"/>
      <c r="E356" s="44" t="s">
        <v>906</v>
      </c>
      <c r="F356" s="42">
        <v>3.74</v>
      </c>
      <c r="G356" s="42">
        <f t="shared" si="4"/>
        <v>3.7400000000000003E-2</v>
      </c>
      <c r="H356" s="43"/>
      <c r="I356" s="43"/>
      <c r="J356" s="75">
        <f t="shared" si="5"/>
        <v>-2.2863714677681838E-2</v>
      </c>
      <c r="K356" s="43"/>
      <c r="L356" s="43"/>
      <c r="M356" s="43"/>
      <c r="N356" s="43"/>
      <c r="O356" s="43"/>
      <c r="P356" s="43"/>
      <c r="Q356" s="43"/>
      <c r="R356" s="43"/>
      <c r="S356" s="43"/>
      <c r="T356" s="43"/>
      <c r="U356" s="43"/>
      <c r="V356" s="43"/>
      <c r="W356" s="43"/>
      <c r="X356" s="43"/>
      <c r="Y356" s="43"/>
      <c r="Z356" s="43"/>
    </row>
    <row r="357" spans="1:26">
      <c r="A357" s="44">
        <v>44956</v>
      </c>
      <c r="B357" s="42">
        <v>4017.77</v>
      </c>
      <c r="C357" s="46">
        <f t="shared" si="6"/>
        <v>-1.3053559781991077E-2</v>
      </c>
      <c r="D357" s="43"/>
      <c r="E357" s="44" t="s">
        <v>909</v>
      </c>
      <c r="F357" s="42">
        <v>3.75</v>
      </c>
      <c r="G357" s="42">
        <f t="shared" si="4"/>
        <v>3.7499999999999999E-2</v>
      </c>
      <c r="H357" s="43"/>
      <c r="I357" s="43"/>
      <c r="J357" s="75">
        <f t="shared" si="5"/>
        <v>-5.0553559781991074E-2</v>
      </c>
      <c r="K357" s="43"/>
      <c r="L357" s="43"/>
      <c r="M357" s="43"/>
      <c r="N357" s="43"/>
      <c r="O357" s="43"/>
      <c r="P357" s="43"/>
      <c r="Q357" s="43"/>
      <c r="R357" s="43"/>
      <c r="S357" s="43"/>
      <c r="T357" s="43"/>
      <c r="U357" s="43"/>
      <c r="V357" s="43"/>
      <c r="W357" s="43"/>
      <c r="X357" s="43"/>
      <c r="Y357" s="43"/>
      <c r="Z357" s="43"/>
    </row>
    <row r="358" spans="1:26">
      <c r="A358" s="44">
        <v>44953</v>
      </c>
      <c r="B358" s="42">
        <v>4070.56</v>
      </c>
      <c r="C358" s="46">
        <f t="shared" si="6"/>
        <v>2.4917027916841637E-3</v>
      </c>
      <c r="D358" s="43"/>
      <c r="E358" s="44" t="s">
        <v>912</v>
      </c>
      <c r="F358" s="42">
        <v>3.72</v>
      </c>
      <c r="G358" s="42">
        <f t="shared" si="4"/>
        <v>3.7200000000000004E-2</v>
      </c>
      <c r="H358" s="43"/>
      <c r="I358" s="43"/>
      <c r="J358" s="75">
        <f t="shared" si="5"/>
        <v>-3.4708297208315843E-2</v>
      </c>
      <c r="K358" s="43"/>
      <c r="L358" s="43"/>
      <c r="M358" s="43"/>
      <c r="N358" s="43"/>
      <c r="O358" s="43"/>
      <c r="P358" s="43"/>
      <c r="Q358" s="43"/>
      <c r="R358" s="43"/>
      <c r="S358" s="43"/>
      <c r="T358" s="43"/>
      <c r="U358" s="43"/>
      <c r="V358" s="43"/>
      <c r="W358" s="43"/>
      <c r="X358" s="43"/>
      <c r="Y358" s="43"/>
      <c r="Z358" s="43"/>
    </row>
    <row r="359" spans="1:26">
      <c r="A359" s="44">
        <v>44952</v>
      </c>
      <c r="B359" s="42">
        <v>4060.43</v>
      </c>
      <c r="C359" s="46">
        <f t="shared" si="6"/>
        <v>1.0947717569977039E-2</v>
      </c>
      <c r="D359" s="43"/>
      <c r="E359" s="44" t="s">
        <v>915</v>
      </c>
      <c r="F359" s="42">
        <v>3.71</v>
      </c>
      <c r="G359" s="42">
        <f t="shared" si="4"/>
        <v>3.7100000000000001E-2</v>
      </c>
      <c r="H359" s="43"/>
      <c r="I359" s="43"/>
      <c r="J359" s="75">
        <f t="shared" si="5"/>
        <v>-2.6152282430022961E-2</v>
      </c>
      <c r="K359" s="43"/>
      <c r="L359" s="43"/>
      <c r="M359" s="43"/>
      <c r="N359" s="43"/>
      <c r="O359" s="43"/>
      <c r="P359" s="43"/>
      <c r="Q359" s="43"/>
      <c r="R359" s="43"/>
      <c r="S359" s="43"/>
      <c r="T359" s="43"/>
      <c r="U359" s="43"/>
      <c r="V359" s="43"/>
      <c r="W359" s="43"/>
      <c r="X359" s="43"/>
      <c r="Y359" s="43"/>
      <c r="Z359" s="43"/>
    </row>
    <row r="360" spans="1:26">
      <c r="A360" s="44">
        <v>44951</v>
      </c>
      <c r="B360" s="42">
        <v>4016.22</v>
      </c>
      <c r="C360" s="46">
        <f t="shared" si="6"/>
        <v>-1.8174643434897735E-4</v>
      </c>
      <c r="D360" s="43"/>
      <c r="E360" s="44" t="s">
        <v>918</v>
      </c>
      <c r="F360" s="42">
        <v>3.7</v>
      </c>
      <c r="G360" s="42">
        <f t="shared" si="4"/>
        <v>3.7000000000000005E-2</v>
      </c>
      <c r="H360" s="43"/>
      <c r="I360" s="43"/>
      <c r="J360" s="75">
        <f t="shared" si="5"/>
        <v>-3.7181746434348982E-2</v>
      </c>
      <c r="K360" s="43"/>
      <c r="L360" s="43"/>
      <c r="M360" s="43"/>
      <c r="N360" s="43"/>
      <c r="O360" s="43"/>
      <c r="P360" s="43"/>
      <c r="Q360" s="43"/>
      <c r="R360" s="43"/>
      <c r="S360" s="43"/>
      <c r="T360" s="43"/>
      <c r="U360" s="43"/>
      <c r="V360" s="43"/>
      <c r="W360" s="43"/>
      <c r="X360" s="43"/>
      <c r="Y360" s="43"/>
      <c r="Z360" s="43"/>
    </row>
    <row r="361" spans="1:26">
      <c r="A361" s="44">
        <v>44950</v>
      </c>
      <c r="B361" s="42">
        <v>4016.95</v>
      </c>
      <c r="C361" s="46">
        <f t="shared" si="6"/>
        <v>-7.1172963252109358E-4</v>
      </c>
      <c r="D361" s="43"/>
      <c r="E361" s="44" t="s">
        <v>921</v>
      </c>
      <c r="F361" s="42">
        <v>3.7</v>
      </c>
      <c r="G361" s="42">
        <f t="shared" si="4"/>
        <v>3.7000000000000005E-2</v>
      </c>
      <c r="H361" s="43"/>
      <c r="I361" s="43"/>
      <c r="J361" s="75">
        <f t="shared" si="5"/>
        <v>-3.7711729632521097E-2</v>
      </c>
      <c r="K361" s="43"/>
      <c r="L361" s="43"/>
      <c r="M361" s="43"/>
      <c r="N361" s="43"/>
      <c r="O361" s="43"/>
      <c r="P361" s="43"/>
      <c r="Q361" s="43"/>
      <c r="R361" s="43"/>
      <c r="S361" s="43"/>
      <c r="T361" s="43"/>
      <c r="U361" s="43"/>
      <c r="V361" s="43"/>
      <c r="W361" s="43"/>
      <c r="X361" s="43"/>
      <c r="Y361" s="43"/>
      <c r="Z361" s="43"/>
    </row>
    <row r="362" spans="1:26">
      <c r="A362" s="44">
        <v>44949</v>
      </c>
      <c r="B362" s="42">
        <v>4019.81</v>
      </c>
      <c r="C362" s="46">
        <f t="shared" si="6"/>
        <v>1.1811328415709267E-2</v>
      </c>
      <c r="D362" s="43"/>
      <c r="E362" s="44" t="s">
        <v>924</v>
      </c>
      <c r="F362" s="42">
        <v>3.76</v>
      </c>
      <c r="G362" s="42">
        <f t="shared" si="4"/>
        <v>3.7599999999999995E-2</v>
      </c>
      <c r="H362" s="43"/>
      <c r="I362" s="43"/>
      <c r="J362" s="75">
        <f t="shared" si="5"/>
        <v>-2.5788671584290726E-2</v>
      </c>
      <c r="K362" s="43"/>
      <c r="L362" s="43"/>
      <c r="M362" s="43"/>
      <c r="N362" s="43"/>
      <c r="O362" s="43"/>
      <c r="P362" s="43"/>
      <c r="Q362" s="43"/>
      <c r="R362" s="43"/>
      <c r="S362" s="43"/>
      <c r="T362" s="43"/>
      <c r="U362" s="43"/>
      <c r="V362" s="43"/>
      <c r="W362" s="43"/>
      <c r="X362" s="43"/>
      <c r="Y362" s="43"/>
      <c r="Z362" s="43"/>
    </row>
    <row r="363" spans="1:26">
      <c r="A363" s="44">
        <v>44946</v>
      </c>
      <c r="B363" s="42">
        <v>3972.61</v>
      </c>
      <c r="C363" s="46">
        <f t="shared" si="6"/>
        <v>1.8741671559172491E-2</v>
      </c>
      <c r="D363" s="43"/>
      <c r="E363" s="44" t="s">
        <v>927</v>
      </c>
      <c r="F363" s="42">
        <v>3.73</v>
      </c>
      <c r="G363" s="42">
        <f t="shared" si="4"/>
        <v>3.73E-2</v>
      </c>
      <c r="H363" s="43"/>
      <c r="I363" s="43"/>
      <c r="J363" s="75">
        <f t="shared" si="5"/>
        <v>-1.8558328440827509E-2</v>
      </c>
      <c r="K363" s="43"/>
      <c r="L363" s="43"/>
      <c r="M363" s="43"/>
      <c r="N363" s="43"/>
      <c r="O363" s="43"/>
      <c r="P363" s="43"/>
      <c r="Q363" s="43"/>
      <c r="R363" s="43"/>
      <c r="S363" s="43"/>
      <c r="T363" s="43"/>
      <c r="U363" s="43"/>
      <c r="V363" s="43"/>
      <c r="W363" s="43"/>
      <c r="X363" s="43"/>
      <c r="Y363" s="43"/>
      <c r="Z363" s="43"/>
    </row>
    <row r="364" spans="1:26">
      <c r="A364" s="44">
        <v>44945</v>
      </c>
      <c r="B364" s="42">
        <v>3898.85</v>
      </c>
      <c r="C364" s="46">
        <f t="shared" si="6"/>
        <v>-7.6676696075208299E-3</v>
      </c>
      <c r="D364" s="43"/>
      <c r="E364" s="44" t="s">
        <v>930</v>
      </c>
      <c r="F364" s="42">
        <v>3.65</v>
      </c>
      <c r="G364" s="42">
        <f t="shared" si="4"/>
        <v>3.6499999999999998E-2</v>
      </c>
      <c r="H364" s="43"/>
      <c r="I364" s="43"/>
      <c r="J364" s="75">
        <f t="shared" si="5"/>
        <v>-4.4167669607520825E-2</v>
      </c>
      <c r="K364" s="43"/>
      <c r="L364" s="43"/>
      <c r="M364" s="43"/>
      <c r="N364" s="43"/>
      <c r="O364" s="43"/>
      <c r="P364" s="43"/>
      <c r="Q364" s="43"/>
      <c r="R364" s="43"/>
      <c r="S364" s="43"/>
      <c r="T364" s="43"/>
      <c r="U364" s="43"/>
      <c r="V364" s="43"/>
      <c r="W364" s="43"/>
      <c r="X364" s="43"/>
      <c r="Y364" s="43"/>
      <c r="Z364" s="43"/>
    </row>
    <row r="365" spans="1:26">
      <c r="A365" s="44">
        <v>44944</v>
      </c>
      <c r="B365" s="42">
        <v>3928.86</v>
      </c>
      <c r="C365" s="46">
        <f t="shared" si="6"/>
        <v>-1.5685001660276407E-2</v>
      </c>
      <c r="D365" s="43"/>
      <c r="E365" s="44" t="s">
        <v>933</v>
      </c>
      <c r="F365" s="42">
        <v>3.62</v>
      </c>
      <c r="G365" s="42">
        <f t="shared" si="4"/>
        <v>3.6200000000000003E-2</v>
      </c>
      <c r="H365" s="43"/>
      <c r="I365" s="43"/>
      <c r="J365" s="75">
        <f t="shared" si="5"/>
        <v>-5.188500166027641E-2</v>
      </c>
      <c r="K365" s="43"/>
      <c r="L365" s="43"/>
      <c r="M365" s="43"/>
      <c r="N365" s="43"/>
      <c r="O365" s="43"/>
      <c r="P365" s="43"/>
      <c r="Q365" s="43"/>
      <c r="R365" s="43"/>
      <c r="S365" s="43"/>
      <c r="T365" s="43"/>
      <c r="U365" s="43"/>
      <c r="V365" s="43"/>
      <c r="W365" s="43"/>
      <c r="X365" s="43"/>
      <c r="Y365" s="43"/>
      <c r="Z365" s="43"/>
    </row>
    <row r="366" spans="1:26">
      <c r="A366" s="44">
        <v>44943</v>
      </c>
      <c r="B366" s="42">
        <v>3990.97</v>
      </c>
      <c r="C366" s="46">
        <f t="shared" si="6"/>
        <v>-2.0325261125498277E-3</v>
      </c>
      <c r="D366" s="43"/>
      <c r="E366" s="44" t="s">
        <v>936</v>
      </c>
      <c r="F366" s="42">
        <v>3.76</v>
      </c>
      <c r="G366" s="42">
        <f t="shared" si="4"/>
        <v>3.7599999999999995E-2</v>
      </c>
      <c r="H366" s="43"/>
      <c r="I366" s="43"/>
      <c r="J366" s="75">
        <f t="shared" si="5"/>
        <v>-3.9632526112549825E-2</v>
      </c>
      <c r="K366" s="43"/>
      <c r="L366" s="43"/>
      <c r="M366" s="43"/>
      <c r="N366" s="43"/>
      <c r="O366" s="43"/>
      <c r="P366" s="43"/>
      <c r="Q366" s="43"/>
      <c r="R366" s="43"/>
      <c r="S366" s="43"/>
      <c r="T366" s="43"/>
      <c r="U366" s="43"/>
      <c r="V366" s="43"/>
      <c r="W366" s="43"/>
      <c r="X366" s="43"/>
      <c r="Y366" s="43"/>
      <c r="Z366" s="43"/>
    </row>
    <row r="367" spans="1:26">
      <c r="A367" s="44">
        <v>44939</v>
      </c>
      <c r="B367" s="42">
        <v>3999.09</v>
      </c>
      <c r="C367" s="46">
        <f t="shared" si="6"/>
        <v>3.988850553225138E-3</v>
      </c>
      <c r="D367" s="43"/>
      <c r="E367" s="44" t="s">
        <v>939</v>
      </c>
      <c r="F367" s="42">
        <v>3.73</v>
      </c>
      <c r="G367" s="42">
        <f t="shared" si="4"/>
        <v>3.73E-2</v>
      </c>
      <c r="H367" s="43"/>
      <c r="I367" s="43"/>
      <c r="J367" s="75">
        <f t="shared" si="5"/>
        <v>-3.3311149446774865E-2</v>
      </c>
      <c r="K367" s="43"/>
      <c r="L367" s="43"/>
      <c r="M367" s="43"/>
      <c r="N367" s="43"/>
      <c r="O367" s="43"/>
      <c r="P367" s="43"/>
      <c r="Q367" s="43"/>
      <c r="R367" s="43"/>
      <c r="S367" s="43"/>
      <c r="T367" s="43"/>
      <c r="U367" s="43"/>
      <c r="V367" s="43"/>
      <c r="W367" s="43"/>
      <c r="X367" s="43"/>
      <c r="Y367" s="43"/>
      <c r="Z367" s="43"/>
    </row>
    <row r="368" spans="1:26">
      <c r="A368" s="44">
        <v>44938</v>
      </c>
      <c r="B368" s="42">
        <v>3983.17</v>
      </c>
      <c r="C368" s="46">
        <f t="shared" si="6"/>
        <v>3.4101315868827887E-3</v>
      </c>
      <c r="D368" s="43"/>
      <c r="E368" s="44">
        <v>45261</v>
      </c>
      <c r="F368" s="42">
        <v>3.69</v>
      </c>
      <c r="G368" s="42">
        <f t="shared" si="4"/>
        <v>3.6900000000000002E-2</v>
      </c>
      <c r="H368" s="43"/>
      <c r="I368" s="43"/>
      <c r="J368" s="75">
        <f t="shared" si="5"/>
        <v>-3.3489868413117213E-2</v>
      </c>
      <c r="K368" s="43"/>
      <c r="L368" s="43"/>
      <c r="M368" s="43"/>
      <c r="N368" s="43"/>
      <c r="O368" s="43"/>
      <c r="P368" s="43"/>
      <c r="Q368" s="43"/>
      <c r="R368" s="43"/>
      <c r="S368" s="43"/>
      <c r="T368" s="43"/>
      <c r="U368" s="43"/>
      <c r="V368" s="43"/>
      <c r="W368" s="43"/>
      <c r="X368" s="43"/>
      <c r="Y368" s="43"/>
      <c r="Z368" s="43"/>
    </row>
    <row r="369" spans="1:26">
      <c r="A369" s="44">
        <v>44937</v>
      </c>
      <c r="B369" s="42">
        <v>3969.61</v>
      </c>
      <c r="C369" s="46">
        <f t="shared" si="6"/>
        <v>1.2767544131228952E-2</v>
      </c>
      <c r="D369" s="43"/>
      <c r="E369" s="44">
        <v>45231</v>
      </c>
      <c r="F369" s="42">
        <v>3.8</v>
      </c>
      <c r="G369" s="42">
        <f t="shared" si="4"/>
        <v>3.7999999999999999E-2</v>
      </c>
      <c r="H369" s="43"/>
      <c r="I369" s="43"/>
      <c r="J369" s="75">
        <f t="shared" si="5"/>
        <v>-2.5232455868771049E-2</v>
      </c>
      <c r="K369" s="43"/>
      <c r="L369" s="43"/>
      <c r="M369" s="43"/>
      <c r="N369" s="43"/>
      <c r="O369" s="43"/>
      <c r="P369" s="43"/>
      <c r="Q369" s="43"/>
      <c r="R369" s="43"/>
      <c r="S369" s="43"/>
      <c r="T369" s="43"/>
      <c r="U369" s="43"/>
      <c r="V369" s="43"/>
      <c r="W369" s="43"/>
      <c r="X369" s="43"/>
      <c r="Y369" s="43"/>
      <c r="Z369" s="43"/>
    </row>
    <row r="370" spans="1:26">
      <c r="A370" s="44">
        <v>44936</v>
      </c>
      <c r="B370" s="42">
        <v>3919.25</v>
      </c>
      <c r="C370" s="46">
        <f t="shared" si="6"/>
        <v>6.9540205524518915E-3</v>
      </c>
      <c r="D370" s="43"/>
      <c r="E370" s="44">
        <v>45200</v>
      </c>
      <c r="F370" s="42">
        <v>3.87</v>
      </c>
      <c r="G370" s="42">
        <f t="shared" si="4"/>
        <v>3.8699999999999998E-2</v>
      </c>
      <c r="H370" s="43"/>
      <c r="I370" s="43"/>
      <c r="J370" s="75">
        <f t="shared" si="5"/>
        <v>-3.1745979447548103E-2</v>
      </c>
      <c r="K370" s="43"/>
      <c r="L370" s="43"/>
      <c r="M370" s="43"/>
      <c r="N370" s="43"/>
      <c r="O370" s="43"/>
      <c r="P370" s="43"/>
      <c r="Q370" s="43"/>
      <c r="R370" s="43"/>
      <c r="S370" s="43"/>
      <c r="T370" s="43"/>
      <c r="U370" s="43"/>
      <c r="V370" s="43"/>
      <c r="W370" s="43"/>
      <c r="X370" s="43"/>
      <c r="Y370" s="43"/>
      <c r="Z370" s="43"/>
    </row>
    <row r="371" spans="1:26">
      <c r="A371" s="44">
        <v>44935</v>
      </c>
      <c r="B371" s="42">
        <v>3892.09</v>
      </c>
      <c r="C371" s="46">
        <f t="shared" si="6"/>
        <v>-7.6792985049440666E-4</v>
      </c>
      <c r="D371" s="43"/>
      <c r="E371" s="44">
        <v>45170</v>
      </c>
      <c r="F371" s="42">
        <v>3.78</v>
      </c>
      <c r="G371" s="42">
        <f t="shared" si="4"/>
        <v>3.78E-2</v>
      </c>
      <c r="H371" s="43"/>
      <c r="I371" s="43"/>
      <c r="J371" s="75">
        <f t="shared" si="5"/>
        <v>-3.8567929850494405E-2</v>
      </c>
      <c r="K371" s="43"/>
      <c r="L371" s="43"/>
      <c r="M371" s="43"/>
      <c r="N371" s="43"/>
      <c r="O371" s="43"/>
      <c r="P371" s="43"/>
      <c r="Q371" s="43"/>
      <c r="R371" s="43"/>
      <c r="S371" s="43"/>
      <c r="T371" s="43"/>
      <c r="U371" s="43"/>
      <c r="V371" s="43"/>
      <c r="W371" s="43"/>
      <c r="X371" s="43"/>
      <c r="Y371" s="43"/>
      <c r="Z371" s="43"/>
    </row>
    <row r="372" spans="1:26">
      <c r="A372" s="44">
        <v>44932</v>
      </c>
      <c r="B372" s="42">
        <v>3895.08</v>
      </c>
      <c r="C372" s="46">
        <f t="shared" si="6"/>
        <v>2.2583841176026541E-2</v>
      </c>
      <c r="D372" s="43"/>
      <c r="E372" s="44">
        <v>45078</v>
      </c>
      <c r="F372" s="42">
        <v>3.8</v>
      </c>
      <c r="G372" s="42">
        <f t="shared" si="4"/>
        <v>3.7999999999999999E-2</v>
      </c>
      <c r="H372" s="43"/>
      <c r="I372" s="43"/>
      <c r="J372" s="75">
        <f t="shared" si="5"/>
        <v>-1.5416158823973458E-2</v>
      </c>
      <c r="K372" s="43"/>
      <c r="L372" s="43"/>
      <c r="M372" s="43"/>
      <c r="N372" s="43"/>
      <c r="O372" s="43"/>
      <c r="P372" s="43"/>
      <c r="Q372" s="43"/>
      <c r="R372" s="43"/>
      <c r="S372" s="43"/>
      <c r="T372" s="43"/>
      <c r="U372" s="43"/>
      <c r="V372" s="43"/>
      <c r="W372" s="43"/>
      <c r="X372" s="43"/>
      <c r="Y372" s="43"/>
      <c r="Z372" s="43"/>
    </row>
    <row r="373" spans="1:26">
      <c r="A373" s="44">
        <v>44931</v>
      </c>
      <c r="B373" s="42">
        <v>3808.1</v>
      </c>
      <c r="C373" s="46">
        <f t="shared" si="6"/>
        <v>-1.1713902384519219E-2</v>
      </c>
      <c r="D373" s="43"/>
      <c r="E373" s="44">
        <v>45047</v>
      </c>
      <c r="F373" s="42">
        <v>3.92</v>
      </c>
      <c r="G373" s="42">
        <f t="shared" si="4"/>
        <v>3.9199999999999999E-2</v>
      </c>
      <c r="H373" s="43"/>
      <c r="I373" s="43"/>
      <c r="J373" s="75">
        <f t="shared" si="5"/>
        <v>-5.0913902384519219E-2</v>
      </c>
      <c r="K373" s="43"/>
      <c r="L373" s="43"/>
      <c r="M373" s="43"/>
      <c r="N373" s="43"/>
      <c r="O373" s="43"/>
      <c r="P373" s="43"/>
      <c r="Q373" s="43"/>
      <c r="R373" s="43"/>
      <c r="S373" s="43"/>
      <c r="T373" s="43"/>
      <c r="U373" s="43"/>
      <c r="V373" s="43"/>
      <c r="W373" s="43"/>
      <c r="X373" s="43"/>
      <c r="Y373" s="43"/>
      <c r="Z373" s="43"/>
    </row>
    <row r="374" spans="1:26">
      <c r="A374" s="44">
        <v>44930</v>
      </c>
      <c r="B374" s="42">
        <v>3852.97</v>
      </c>
      <c r="C374" s="46">
        <f t="shared" si="6"/>
        <v>7.5106740753847724E-3</v>
      </c>
      <c r="D374" s="43"/>
      <c r="E374" s="44">
        <v>45017</v>
      </c>
      <c r="F374" s="42">
        <v>3.93</v>
      </c>
      <c r="G374" s="42">
        <f t="shared" si="4"/>
        <v>3.9300000000000002E-2</v>
      </c>
      <c r="H374" s="43"/>
      <c r="I374" s="43"/>
      <c r="J374" s="75">
        <f t="shared" si="5"/>
        <v>-3.1789325924615232E-2</v>
      </c>
      <c r="K374" s="43"/>
      <c r="L374" s="43"/>
      <c r="M374" s="43"/>
      <c r="N374" s="43"/>
      <c r="O374" s="43"/>
      <c r="P374" s="43"/>
      <c r="Q374" s="43"/>
      <c r="R374" s="43"/>
      <c r="S374" s="43"/>
      <c r="T374" s="43"/>
      <c r="U374" s="43"/>
      <c r="V374" s="43"/>
      <c r="W374" s="43"/>
      <c r="X374" s="43"/>
      <c r="Y374" s="43"/>
      <c r="Z374" s="43"/>
    </row>
    <row r="375" spans="1:26">
      <c r="A375" s="44">
        <v>44929</v>
      </c>
      <c r="B375" s="42">
        <v>3824.14</v>
      </c>
      <c r="C375" s="46">
        <f t="shared" si="6"/>
        <v>-4.0085443908070935E-3</v>
      </c>
      <c r="D375" s="43"/>
      <c r="E375" s="44">
        <v>44986</v>
      </c>
      <c r="F375" s="42">
        <v>4.0199999999999996</v>
      </c>
      <c r="G375" s="42">
        <f t="shared" si="4"/>
        <v>4.0199999999999993E-2</v>
      </c>
      <c r="H375" s="43"/>
      <c r="I375" s="43"/>
      <c r="J375" s="75">
        <f t="shared" si="5"/>
        <v>-4.4208544390807084E-2</v>
      </c>
      <c r="K375" s="43"/>
      <c r="L375" s="43"/>
      <c r="M375" s="43"/>
      <c r="N375" s="43"/>
      <c r="O375" s="43"/>
      <c r="P375" s="43"/>
      <c r="Q375" s="43"/>
      <c r="R375" s="43"/>
      <c r="S375" s="43"/>
      <c r="T375" s="43"/>
      <c r="U375" s="43"/>
      <c r="V375" s="43"/>
      <c r="W375" s="43"/>
      <c r="X375" s="43"/>
      <c r="Y375" s="43"/>
      <c r="Z375" s="43"/>
    </row>
    <row r="376" spans="1:26">
      <c r="A376" s="44">
        <v>44925</v>
      </c>
      <c r="B376" s="42">
        <v>3839.5</v>
      </c>
      <c r="C376" s="46">
        <f t="shared" si="6"/>
        <v>-2.5439680351095257E-3</v>
      </c>
      <c r="D376" s="43"/>
      <c r="E376" s="44" t="s">
        <v>956</v>
      </c>
      <c r="F376" s="42">
        <v>4.1100000000000003</v>
      </c>
      <c r="G376" s="42">
        <f t="shared" si="4"/>
        <v>4.1100000000000005E-2</v>
      </c>
      <c r="H376" s="43"/>
      <c r="I376" s="43"/>
      <c r="J376" s="75">
        <f t="shared" si="5"/>
        <v>-4.3643968035109532E-2</v>
      </c>
      <c r="K376" s="43"/>
      <c r="L376" s="43"/>
      <c r="M376" s="43"/>
      <c r="N376" s="43"/>
      <c r="O376" s="43"/>
      <c r="P376" s="43"/>
      <c r="Q376" s="43"/>
      <c r="R376" s="43"/>
      <c r="S376" s="43"/>
      <c r="T376" s="43"/>
      <c r="U376" s="43"/>
      <c r="V376" s="43"/>
      <c r="W376" s="43"/>
      <c r="X376" s="43"/>
      <c r="Y376" s="43"/>
      <c r="Z376" s="43"/>
    </row>
    <row r="377" spans="1:26">
      <c r="A377" s="44">
        <v>44924</v>
      </c>
      <c r="B377" s="42">
        <v>3849.28</v>
      </c>
      <c r="C377" s="46">
        <f t="shared" si="6"/>
        <v>1.7310618960093668E-2</v>
      </c>
      <c r="D377" s="43"/>
      <c r="E377" s="44" t="s">
        <v>959</v>
      </c>
      <c r="F377" s="42">
        <v>4.0599999999999996</v>
      </c>
      <c r="G377" s="42">
        <f t="shared" si="4"/>
        <v>4.0599999999999997E-2</v>
      </c>
      <c r="H377" s="43"/>
      <c r="I377" s="43"/>
      <c r="J377" s="75">
        <f t="shared" si="5"/>
        <v>-2.328938103990633E-2</v>
      </c>
      <c r="K377" s="43"/>
      <c r="L377" s="43"/>
      <c r="M377" s="43"/>
      <c r="N377" s="43"/>
      <c r="O377" s="43"/>
      <c r="P377" s="43"/>
      <c r="Q377" s="43"/>
      <c r="R377" s="43"/>
      <c r="S377" s="43"/>
      <c r="T377" s="43"/>
      <c r="U377" s="43"/>
      <c r="V377" s="43"/>
      <c r="W377" s="43"/>
      <c r="X377" s="43"/>
      <c r="Y377" s="43"/>
      <c r="Z377" s="43"/>
    </row>
    <row r="378" spans="1:26">
      <c r="A378" s="44">
        <v>44923</v>
      </c>
      <c r="B378" s="42">
        <v>3783.22</v>
      </c>
      <c r="C378" s="46">
        <f t="shared" si="6"/>
        <v>-1.209346269904926E-2</v>
      </c>
      <c r="D378" s="43"/>
      <c r="E378" s="44" t="s">
        <v>962</v>
      </c>
      <c r="F378" s="42">
        <v>4.1100000000000003</v>
      </c>
      <c r="G378" s="42">
        <f t="shared" si="4"/>
        <v>4.1100000000000005E-2</v>
      </c>
      <c r="H378" s="43"/>
      <c r="I378" s="43"/>
      <c r="J378" s="75">
        <f t="shared" si="5"/>
        <v>-5.3193462699049267E-2</v>
      </c>
      <c r="K378" s="43"/>
      <c r="L378" s="43"/>
      <c r="M378" s="43"/>
      <c r="N378" s="43"/>
      <c r="O378" s="43"/>
      <c r="P378" s="43"/>
      <c r="Q378" s="43"/>
      <c r="R378" s="43"/>
      <c r="S378" s="43"/>
      <c r="T378" s="43"/>
      <c r="U378" s="43"/>
      <c r="V378" s="43"/>
      <c r="W378" s="43"/>
      <c r="X378" s="43"/>
      <c r="Y378" s="43"/>
      <c r="Z378" s="43"/>
    </row>
    <row r="379" spans="1:26">
      <c r="A379" s="44">
        <v>44922</v>
      </c>
      <c r="B379" s="42">
        <v>3829.25</v>
      </c>
      <c r="C379" s="46">
        <f t="shared" si="6"/>
        <v>-4.0578262550561321E-3</v>
      </c>
      <c r="D379" s="43"/>
      <c r="E379" s="44" t="s">
        <v>965</v>
      </c>
      <c r="F379" s="42">
        <v>4.07</v>
      </c>
      <c r="G379" s="42">
        <f t="shared" si="4"/>
        <v>4.07E-2</v>
      </c>
      <c r="H379" s="43"/>
      <c r="I379" s="43"/>
      <c r="J379" s="75">
        <f t="shared" si="5"/>
        <v>-4.475782625505613E-2</v>
      </c>
      <c r="K379" s="43"/>
      <c r="L379" s="43"/>
      <c r="M379" s="43"/>
      <c r="N379" s="43"/>
      <c r="O379" s="43"/>
      <c r="P379" s="43"/>
      <c r="Q379" s="43"/>
      <c r="R379" s="43"/>
      <c r="S379" s="43"/>
      <c r="T379" s="43"/>
      <c r="U379" s="43"/>
      <c r="V379" s="43"/>
      <c r="W379" s="43"/>
      <c r="X379" s="43"/>
      <c r="Y379" s="43"/>
      <c r="Z379" s="43"/>
    </row>
    <row r="380" spans="1:26">
      <c r="A380" s="44">
        <v>44918</v>
      </c>
      <c r="B380" s="42">
        <v>3844.82</v>
      </c>
      <c r="C380" s="46">
        <f t="shared" si="6"/>
        <v>5.8509063889847814E-3</v>
      </c>
      <c r="D380" s="43"/>
      <c r="E380" s="44" t="s">
        <v>968</v>
      </c>
      <c r="F380" s="42">
        <v>3.97</v>
      </c>
      <c r="G380" s="42">
        <f t="shared" si="4"/>
        <v>3.9699999999999999E-2</v>
      </c>
      <c r="H380" s="43"/>
      <c r="I380" s="43"/>
      <c r="J380" s="75">
        <f t="shared" si="5"/>
        <v>-3.3849093611015221E-2</v>
      </c>
      <c r="K380" s="43"/>
      <c r="L380" s="43"/>
      <c r="M380" s="43"/>
      <c r="N380" s="43"/>
      <c r="O380" s="43"/>
      <c r="P380" s="43"/>
      <c r="Q380" s="43"/>
      <c r="R380" s="43"/>
      <c r="S380" s="43"/>
      <c r="T380" s="43"/>
      <c r="U380" s="43"/>
      <c r="V380" s="43"/>
      <c r="W380" s="43"/>
      <c r="X380" s="43"/>
      <c r="Y380" s="43"/>
      <c r="Z380" s="43"/>
    </row>
    <row r="381" spans="1:26">
      <c r="A381" s="44">
        <v>44917</v>
      </c>
      <c r="B381" s="42">
        <v>3822.39</v>
      </c>
      <c r="C381" s="46">
        <f t="shared" si="6"/>
        <v>-1.4557129502374849E-2</v>
      </c>
      <c r="D381" s="43"/>
      <c r="E381" s="44" t="s">
        <v>971</v>
      </c>
      <c r="F381" s="42">
        <v>3.88</v>
      </c>
      <c r="G381" s="42">
        <f t="shared" si="4"/>
        <v>3.8800000000000001E-2</v>
      </c>
      <c r="H381" s="43"/>
      <c r="I381" s="43"/>
      <c r="J381" s="75">
        <f t="shared" si="5"/>
        <v>-5.3357129502374853E-2</v>
      </c>
      <c r="K381" s="43"/>
      <c r="L381" s="43"/>
      <c r="M381" s="43"/>
      <c r="N381" s="43"/>
      <c r="O381" s="43"/>
      <c r="P381" s="43"/>
      <c r="Q381" s="43"/>
      <c r="R381" s="43"/>
      <c r="S381" s="43"/>
      <c r="T381" s="43"/>
      <c r="U381" s="43"/>
      <c r="V381" s="43"/>
      <c r="W381" s="43"/>
      <c r="X381" s="43"/>
      <c r="Y381" s="43"/>
      <c r="Z381" s="43"/>
    </row>
    <row r="382" spans="1:26">
      <c r="A382" s="44">
        <v>44916</v>
      </c>
      <c r="B382" s="42">
        <v>3878.44</v>
      </c>
      <c r="C382" s="46">
        <f t="shared" si="6"/>
        <v>1.4758594440961796E-2</v>
      </c>
      <c r="D382" s="43"/>
      <c r="E382" s="44" t="s">
        <v>974</v>
      </c>
      <c r="F382" s="42">
        <v>3.9</v>
      </c>
      <c r="G382" s="42">
        <f t="shared" si="4"/>
        <v>3.9E-2</v>
      </c>
      <c r="H382" s="43"/>
      <c r="I382" s="43"/>
      <c r="J382" s="75">
        <f t="shared" si="5"/>
        <v>-2.4241405559038205E-2</v>
      </c>
      <c r="K382" s="43"/>
      <c r="L382" s="43"/>
      <c r="M382" s="43"/>
      <c r="N382" s="43"/>
      <c r="O382" s="43"/>
      <c r="P382" s="43"/>
      <c r="Q382" s="43"/>
      <c r="R382" s="43"/>
      <c r="S382" s="43"/>
      <c r="T382" s="43"/>
      <c r="U382" s="43"/>
      <c r="V382" s="43"/>
      <c r="W382" s="43"/>
      <c r="X382" s="43"/>
      <c r="Y382" s="43"/>
      <c r="Z382" s="43"/>
    </row>
    <row r="383" spans="1:26">
      <c r="A383" s="44">
        <v>44915</v>
      </c>
      <c r="B383" s="42">
        <v>3821.62</v>
      </c>
      <c r="C383" s="46">
        <f t="shared" si="6"/>
        <v>1.036747011419641E-3</v>
      </c>
      <c r="D383" s="43"/>
      <c r="E383" s="44" t="s">
        <v>977</v>
      </c>
      <c r="F383" s="42">
        <v>3.9</v>
      </c>
      <c r="G383" s="42">
        <f t="shared" si="4"/>
        <v>3.9E-2</v>
      </c>
      <c r="H383" s="43"/>
      <c r="I383" s="43"/>
      <c r="J383" s="75">
        <f t="shared" si="5"/>
        <v>-3.7963252988580359E-2</v>
      </c>
      <c r="K383" s="43"/>
      <c r="L383" s="43"/>
      <c r="M383" s="43"/>
      <c r="N383" s="43"/>
      <c r="O383" s="43"/>
      <c r="P383" s="43"/>
      <c r="Q383" s="43"/>
      <c r="R383" s="43"/>
      <c r="S383" s="43"/>
      <c r="T383" s="43"/>
      <c r="U383" s="43"/>
      <c r="V383" s="43"/>
      <c r="W383" s="43"/>
      <c r="X383" s="43"/>
      <c r="Y383" s="43"/>
      <c r="Z383" s="43"/>
    </row>
    <row r="384" spans="1:26">
      <c r="A384" s="44">
        <v>44914</v>
      </c>
      <c r="B384" s="42">
        <v>3817.66</v>
      </c>
      <c r="C384" s="46">
        <f t="shared" si="6"/>
        <v>-9.0482780342915972E-3</v>
      </c>
      <c r="D384" s="43"/>
      <c r="E384" s="44" t="s">
        <v>980</v>
      </c>
      <c r="F384" s="42">
        <v>3.78</v>
      </c>
      <c r="G384" s="42">
        <f t="shared" si="4"/>
        <v>3.78E-2</v>
      </c>
      <c r="H384" s="43"/>
      <c r="I384" s="43"/>
      <c r="J384" s="75">
        <f t="shared" si="5"/>
        <v>-4.6848278034291597E-2</v>
      </c>
      <c r="K384" s="43"/>
      <c r="L384" s="43"/>
      <c r="M384" s="43"/>
      <c r="N384" s="43"/>
      <c r="O384" s="43"/>
      <c r="P384" s="43"/>
      <c r="Q384" s="43"/>
      <c r="R384" s="43"/>
      <c r="S384" s="43"/>
      <c r="T384" s="43"/>
      <c r="U384" s="43"/>
      <c r="V384" s="43"/>
      <c r="W384" s="43"/>
      <c r="X384" s="43"/>
      <c r="Y384" s="43"/>
      <c r="Z384" s="43"/>
    </row>
    <row r="385" spans="1:26">
      <c r="A385" s="44">
        <v>44911</v>
      </c>
      <c r="B385" s="42">
        <v>3852.36</v>
      </c>
      <c r="C385" s="46">
        <f t="shared" si="6"/>
        <v>-1.1200267830704025E-2</v>
      </c>
      <c r="D385" s="43"/>
      <c r="E385" s="44" t="s">
        <v>983</v>
      </c>
      <c r="F385" s="42">
        <v>3.69</v>
      </c>
      <c r="G385" s="42">
        <f t="shared" si="4"/>
        <v>3.6900000000000002E-2</v>
      </c>
      <c r="H385" s="43"/>
      <c r="I385" s="43"/>
      <c r="J385" s="75">
        <f t="shared" si="5"/>
        <v>-4.8100267830704029E-2</v>
      </c>
      <c r="K385" s="43"/>
      <c r="L385" s="43"/>
      <c r="M385" s="43"/>
      <c r="N385" s="43"/>
      <c r="O385" s="43"/>
      <c r="P385" s="43"/>
      <c r="Q385" s="43"/>
      <c r="R385" s="43"/>
      <c r="S385" s="43"/>
      <c r="T385" s="43"/>
      <c r="U385" s="43"/>
      <c r="V385" s="43"/>
      <c r="W385" s="43"/>
      <c r="X385" s="43"/>
      <c r="Y385" s="43"/>
      <c r="Z385" s="43"/>
    </row>
    <row r="386" spans="1:26">
      <c r="A386" s="44">
        <v>44910</v>
      </c>
      <c r="B386" s="42">
        <v>3895.75</v>
      </c>
      <c r="C386" s="46">
        <f t="shared" si="6"/>
        <v>-2.5237460791963953E-2</v>
      </c>
      <c r="D386" s="43"/>
      <c r="E386" s="44" t="s">
        <v>986</v>
      </c>
      <c r="F386" s="42">
        <v>3.64</v>
      </c>
      <c r="G386" s="42">
        <f t="shared" si="4"/>
        <v>3.6400000000000002E-2</v>
      </c>
      <c r="H386" s="43"/>
      <c r="I386" s="43"/>
      <c r="J386" s="75">
        <f t="shared" si="5"/>
        <v>-6.1637460791963958E-2</v>
      </c>
      <c r="K386" s="43"/>
      <c r="L386" s="43"/>
      <c r="M386" s="43"/>
      <c r="N386" s="43"/>
      <c r="O386" s="43"/>
      <c r="P386" s="43"/>
      <c r="Q386" s="43"/>
      <c r="R386" s="43"/>
      <c r="S386" s="43"/>
      <c r="T386" s="43"/>
      <c r="U386" s="43"/>
      <c r="V386" s="43"/>
      <c r="W386" s="43"/>
      <c r="X386" s="43"/>
      <c r="Y386" s="43"/>
      <c r="Z386" s="43"/>
    </row>
    <row r="387" spans="1:26">
      <c r="A387" s="44">
        <v>44909</v>
      </c>
      <c r="B387" s="42">
        <v>3995.32</v>
      </c>
      <c r="C387" s="46">
        <f t="shared" si="6"/>
        <v>-6.0711580284131088E-3</v>
      </c>
      <c r="D387" s="43"/>
      <c r="E387" s="44" t="s">
        <v>989</v>
      </c>
      <c r="F387" s="42">
        <v>3.69</v>
      </c>
      <c r="G387" s="42">
        <f t="shared" si="4"/>
        <v>3.6900000000000002E-2</v>
      </c>
      <c r="H387" s="43"/>
      <c r="I387" s="43"/>
      <c r="J387" s="75">
        <f t="shared" si="5"/>
        <v>-4.2971158028413114E-2</v>
      </c>
      <c r="K387" s="43"/>
      <c r="L387" s="43"/>
      <c r="M387" s="43"/>
      <c r="N387" s="43"/>
      <c r="O387" s="43"/>
      <c r="P387" s="43"/>
      <c r="Q387" s="43"/>
      <c r="R387" s="43"/>
      <c r="S387" s="43"/>
      <c r="T387" s="43"/>
      <c r="U387" s="43"/>
      <c r="V387" s="43"/>
      <c r="W387" s="43"/>
      <c r="X387" s="43"/>
      <c r="Y387" s="43"/>
      <c r="Z387" s="43"/>
    </row>
    <row r="388" spans="1:26">
      <c r="A388" s="44">
        <v>44908</v>
      </c>
      <c r="B388" s="42">
        <v>4019.65</v>
      </c>
      <c r="C388" s="46">
        <f t="shared" si="6"/>
        <v>7.2632622332616968E-3</v>
      </c>
      <c r="D388" s="43"/>
      <c r="E388" s="44" t="s">
        <v>991</v>
      </c>
      <c r="F388" s="42">
        <v>3.7</v>
      </c>
      <c r="G388" s="42">
        <f t="shared" si="4"/>
        <v>3.7000000000000005E-2</v>
      </c>
      <c r="H388" s="43"/>
      <c r="I388" s="43"/>
      <c r="J388" s="75">
        <f t="shared" si="5"/>
        <v>-2.9736737766738307E-2</v>
      </c>
      <c r="K388" s="43"/>
      <c r="L388" s="43"/>
      <c r="M388" s="43"/>
      <c r="N388" s="43"/>
      <c r="O388" s="43"/>
      <c r="P388" s="43"/>
      <c r="Q388" s="43"/>
      <c r="R388" s="43"/>
      <c r="S388" s="43"/>
      <c r="T388" s="43"/>
      <c r="U388" s="43"/>
      <c r="V388" s="43"/>
      <c r="W388" s="43"/>
      <c r="X388" s="43"/>
      <c r="Y388" s="43"/>
      <c r="Z388" s="43"/>
    </row>
    <row r="389" spans="1:26">
      <c r="A389" s="44">
        <v>44907</v>
      </c>
      <c r="B389" s="42">
        <v>3990.56</v>
      </c>
      <c r="C389" s="46">
        <f t="shared" si="6"/>
        <v>1.4178262831053962E-2</v>
      </c>
      <c r="D389" s="43"/>
      <c r="E389" s="44">
        <v>44907</v>
      </c>
      <c r="F389" s="42">
        <v>3.78</v>
      </c>
      <c r="G389" s="42">
        <f t="shared" si="4"/>
        <v>3.78E-2</v>
      </c>
      <c r="H389" s="43"/>
      <c r="I389" s="43"/>
      <c r="J389" s="75">
        <f t="shared" si="5"/>
        <v>-2.3621737168946038E-2</v>
      </c>
      <c r="K389" s="43"/>
      <c r="L389" s="43"/>
      <c r="M389" s="43"/>
      <c r="N389" s="43"/>
      <c r="O389" s="43"/>
      <c r="P389" s="43"/>
      <c r="Q389" s="43"/>
      <c r="R389" s="43"/>
      <c r="S389" s="43"/>
      <c r="T389" s="43"/>
      <c r="U389" s="43"/>
      <c r="V389" s="43"/>
      <c r="W389" s="43"/>
      <c r="X389" s="43"/>
      <c r="Y389" s="43"/>
      <c r="Z389" s="43"/>
    </row>
    <row r="390" spans="1:26">
      <c r="A390" s="44">
        <v>44904</v>
      </c>
      <c r="B390" s="42">
        <v>3934.38</v>
      </c>
      <c r="C390" s="46">
        <f t="shared" si="6"/>
        <v>-7.3766872148234497E-3</v>
      </c>
      <c r="D390" s="43"/>
      <c r="E390" s="44">
        <v>44816</v>
      </c>
      <c r="F390" s="42">
        <v>3.76</v>
      </c>
      <c r="G390" s="42">
        <f t="shared" si="4"/>
        <v>3.7599999999999995E-2</v>
      </c>
      <c r="H390" s="43"/>
      <c r="I390" s="43"/>
      <c r="J390" s="75">
        <f t="shared" si="5"/>
        <v>-4.4976687214823445E-2</v>
      </c>
      <c r="K390" s="43"/>
      <c r="L390" s="43"/>
      <c r="M390" s="43"/>
      <c r="N390" s="43"/>
      <c r="O390" s="43"/>
      <c r="P390" s="43"/>
      <c r="Q390" s="43"/>
      <c r="R390" s="43"/>
      <c r="S390" s="43"/>
      <c r="T390" s="43"/>
      <c r="U390" s="43"/>
      <c r="V390" s="43"/>
      <c r="W390" s="43"/>
      <c r="X390" s="43"/>
      <c r="Y390" s="43"/>
      <c r="Z390" s="43"/>
    </row>
    <row r="391" spans="1:26">
      <c r="A391" s="44">
        <v>44903</v>
      </c>
      <c r="B391" s="42">
        <v>3963.51</v>
      </c>
      <c r="C391" s="46">
        <f t="shared" si="6"/>
        <v>7.493612090724109E-3</v>
      </c>
      <c r="D391" s="43"/>
      <c r="E391" s="44">
        <v>44785</v>
      </c>
      <c r="F391" s="42">
        <v>3.66</v>
      </c>
      <c r="G391" s="42">
        <f t="shared" si="4"/>
        <v>3.6600000000000001E-2</v>
      </c>
      <c r="H391" s="43"/>
      <c r="I391" s="43"/>
      <c r="J391" s="75">
        <f t="shared" si="5"/>
        <v>-2.9106387909275892E-2</v>
      </c>
      <c r="K391" s="43"/>
      <c r="L391" s="43"/>
      <c r="M391" s="43"/>
      <c r="N391" s="43"/>
      <c r="O391" s="43"/>
      <c r="P391" s="43"/>
      <c r="Q391" s="43"/>
      <c r="R391" s="43"/>
      <c r="S391" s="43"/>
      <c r="T391" s="43"/>
      <c r="U391" s="43"/>
      <c r="V391" s="43"/>
      <c r="W391" s="43"/>
      <c r="X391" s="43"/>
      <c r="Y391" s="43"/>
      <c r="Z391" s="43"/>
    </row>
    <row r="392" spans="1:26">
      <c r="A392" s="44">
        <v>44902</v>
      </c>
      <c r="B392" s="42">
        <v>3933.92</v>
      </c>
      <c r="C392" s="46">
        <f t="shared" si="6"/>
        <v>-1.8640849162627044E-3</v>
      </c>
      <c r="D392" s="43"/>
      <c r="E392" s="44">
        <v>44754</v>
      </c>
      <c r="F392" s="42">
        <v>3.62</v>
      </c>
      <c r="G392" s="42">
        <f t="shared" si="4"/>
        <v>3.6200000000000003E-2</v>
      </c>
      <c r="H392" s="43"/>
      <c r="I392" s="43"/>
      <c r="J392" s="75">
        <f t="shared" si="5"/>
        <v>-3.806408491626271E-2</v>
      </c>
      <c r="K392" s="43"/>
      <c r="L392" s="43"/>
      <c r="M392" s="43"/>
      <c r="N392" s="43"/>
      <c r="O392" s="43"/>
      <c r="P392" s="43"/>
      <c r="Q392" s="43"/>
      <c r="R392" s="43"/>
      <c r="S392" s="43"/>
      <c r="T392" s="43"/>
      <c r="U392" s="43"/>
      <c r="V392" s="43"/>
      <c r="W392" s="43"/>
      <c r="X392" s="43"/>
      <c r="Y392" s="43"/>
      <c r="Z392" s="43"/>
    </row>
    <row r="393" spans="1:26">
      <c r="A393" s="44">
        <v>44901</v>
      </c>
      <c r="B393" s="42">
        <v>3941.26</v>
      </c>
      <c r="C393" s="46">
        <f t="shared" si="6"/>
        <v>-1.4503849921748772E-2</v>
      </c>
      <c r="D393" s="43"/>
      <c r="E393" s="44">
        <v>44724</v>
      </c>
      <c r="F393" s="42">
        <v>3.72</v>
      </c>
      <c r="G393" s="42">
        <f t="shared" si="4"/>
        <v>3.7200000000000004E-2</v>
      </c>
      <c r="H393" s="43"/>
      <c r="I393" s="43"/>
      <c r="J393" s="75">
        <f t="shared" si="5"/>
        <v>-5.1703849921748778E-2</v>
      </c>
      <c r="K393" s="43"/>
      <c r="L393" s="43"/>
      <c r="M393" s="43"/>
      <c r="N393" s="43"/>
      <c r="O393" s="43"/>
      <c r="P393" s="43"/>
      <c r="Q393" s="43"/>
      <c r="R393" s="43"/>
      <c r="S393" s="43"/>
      <c r="T393" s="43"/>
      <c r="U393" s="43"/>
      <c r="V393" s="43"/>
      <c r="W393" s="43"/>
      <c r="X393" s="43"/>
      <c r="Y393" s="43"/>
      <c r="Z393" s="43"/>
    </row>
    <row r="394" spans="1:26">
      <c r="A394" s="44">
        <v>44900</v>
      </c>
      <c r="B394" s="42">
        <v>3998.84</v>
      </c>
      <c r="C394" s="46">
        <f t="shared" si="6"/>
        <v>-1.8056283602075441E-2</v>
      </c>
      <c r="D394" s="43"/>
      <c r="E394" s="44">
        <v>44693</v>
      </c>
      <c r="F394" s="42">
        <v>3.81</v>
      </c>
      <c r="G394" s="42">
        <f t="shared" si="4"/>
        <v>3.8100000000000002E-2</v>
      </c>
      <c r="H394" s="43"/>
      <c r="I394" s="43"/>
      <c r="J394" s="75">
        <f t="shared" si="5"/>
        <v>-5.6156283602075446E-2</v>
      </c>
      <c r="K394" s="43"/>
      <c r="L394" s="43"/>
      <c r="M394" s="43"/>
      <c r="N394" s="43"/>
      <c r="O394" s="43"/>
      <c r="P394" s="43"/>
      <c r="Q394" s="43"/>
      <c r="R394" s="43"/>
      <c r="S394" s="43"/>
      <c r="T394" s="43"/>
      <c r="U394" s="43"/>
      <c r="V394" s="43"/>
      <c r="W394" s="43"/>
      <c r="X394" s="43"/>
      <c r="Y394" s="43"/>
      <c r="Z394" s="43"/>
    </row>
    <row r="395" spans="1:26">
      <c r="A395" s="44">
        <v>44897</v>
      </c>
      <c r="B395" s="42">
        <v>4071.7</v>
      </c>
      <c r="C395" s="46">
        <f t="shared" si="6"/>
        <v>-1.1953459028422096E-3</v>
      </c>
      <c r="D395" s="43"/>
      <c r="E395" s="44">
        <v>44604</v>
      </c>
      <c r="F395" s="42">
        <v>3.76</v>
      </c>
      <c r="G395" s="42">
        <f t="shared" si="4"/>
        <v>3.7599999999999995E-2</v>
      </c>
      <c r="H395" s="43"/>
      <c r="I395" s="43"/>
      <c r="J395" s="75">
        <f t="shared" si="5"/>
        <v>-3.8795345902842206E-2</v>
      </c>
      <c r="K395" s="43"/>
      <c r="L395" s="43"/>
      <c r="M395" s="43"/>
      <c r="N395" s="43"/>
      <c r="O395" s="43"/>
      <c r="P395" s="43"/>
      <c r="Q395" s="43"/>
      <c r="R395" s="43"/>
      <c r="S395" s="43"/>
      <c r="T395" s="43"/>
      <c r="U395" s="43"/>
      <c r="V395" s="43"/>
      <c r="W395" s="43"/>
      <c r="X395" s="43"/>
      <c r="Y395" s="43"/>
      <c r="Z395" s="43"/>
    </row>
    <row r="396" spans="1:26">
      <c r="A396" s="44">
        <v>44896</v>
      </c>
      <c r="B396" s="42">
        <v>4076.57</v>
      </c>
      <c r="C396" s="46">
        <f t="shared" si="6"/>
        <v>-8.6800027027179102E-4</v>
      </c>
      <c r="D396" s="43"/>
      <c r="E396" s="44">
        <v>44573</v>
      </c>
      <c r="F396" s="42">
        <v>3.82</v>
      </c>
      <c r="G396" s="42">
        <f t="shared" si="4"/>
        <v>3.8199999999999998E-2</v>
      </c>
      <c r="H396" s="43"/>
      <c r="I396" s="43"/>
      <c r="J396" s="75">
        <f t="shared" si="5"/>
        <v>-3.906800027027179E-2</v>
      </c>
      <c r="K396" s="43"/>
      <c r="L396" s="43"/>
      <c r="M396" s="43"/>
      <c r="N396" s="43"/>
      <c r="O396" s="43"/>
      <c r="P396" s="43"/>
      <c r="Q396" s="43"/>
      <c r="R396" s="43"/>
      <c r="S396" s="43"/>
      <c r="T396" s="43"/>
      <c r="U396" s="43"/>
      <c r="V396" s="43"/>
      <c r="W396" s="43"/>
      <c r="X396" s="43"/>
      <c r="Y396" s="43"/>
      <c r="Z396" s="43"/>
    </row>
    <row r="397" spans="1:26">
      <c r="A397" s="44">
        <v>44895</v>
      </c>
      <c r="B397" s="42">
        <v>4080.11</v>
      </c>
      <c r="C397" s="46">
        <f t="shared" si="6"/>
        <v>3.047858758258928E-2</v>
      </c>
      <c r="D397" s="43"/>
      <c r="E397" s="44" t="s">
        <v>1010</v>
      </c>
      <c r="F397" s="42">
        <v>3.97</v>
      </c>
      <c r="G397" s="42">
        <f t="shared" si="4"/>
        <v>3.9699999999999999E-2</v>
      </c>
      <c r="H397" s="43"/>
      <c r="I397" s="43"/>
      <c r="J397" s="75">
        <f t="shared" si="5"/>
        <v>-9.2214124174107188E-3</v>
      </c>
      <c r="K397" s="43"/>
      <c r="L397" s="43"/>
      <c r="M397" s="43"/>
      <c r="N397" s="43"/>
      <c r="O397" s="43"/>
      <c r="P397" s="43"/>
      <c r="Q397" s="43"/>
      <c r="R397" s="43"/>
      <c r="S397" s="43"/>
      <c r="T397" s="43"/>
      <c r="U397" s="43"/>
      <c r="V397" s="43"/>
      <c r="W397" s="43"/>
      <c r="X397" s="43"/>
      <c r="Y397" s="43"/>
      <c r="Z397" s="43"/>
    </row>
    <row r="398" spans="1:26">
      <c r="A398" s="44">
        <v>44894</v>
      </c>
      <c r="B398" s="42">
        <v>3957.63</v>
      </c>
      <c r="C398" s="46">
        <f t="shared" si="6"/>
        <v>-1.5931188727940442E-3</v>
      </c>
      <c r="D398" s="43"/>
      <c r="E398" s="44" t="s">
        <v>1013</v>
      </c>
      <c r="F398" s="42">
        <v>4</v>
      </c>
      <c r="G398" s="42">
        <f t="shared" si="4"/>
        <v>0.04</v>
      </c>
      <c r="H398" s="43"/>
      <c r="I398" s="43"/>
      <c r="J398" s="75">
        <f t="shared" si="5"/>
        <v>-4.1593118872794044E-2</v>
      </c>
      <c r="K398" s="43"/>
      <c r="L398" s="43"/>
      <c r="M398" s="43"/>
      <c r="N398" s="43"/>
      <c r="O398" s="43"/>
      <c r="P398" s="43"/>
      <c r="Q398" s="43"/>
      <c r="R398" s="43"/>
      <c r="S398" s="43"/>
      <c r="T398" s="43"/>
      <c r="U398" s="43"/>
      <c r="V398" s="43"/>
      <c r="W398" s="43"/>
      <c r="X398" s="43"/>
      <c r="Y398" s="43"/>
      <c r="Z398" s="43"/>
    </row>
    <row r="399" spans="1:26">
      <c r="A399" s="44">
        <v>44893</v>
      </c>
      <c r="B399" s="42">
        <v>3963.94</v>
      </c>
      <c r="C399" s="46">
        <f t="shared" si="6"/>
        <v>-1.5564652905563017E-2</v>
      </c>
      <c r="D399" s="43"/>
      <c r="E399" s="44" t="s">
        <v>1016</v>
      </c>
      <c r="F399" s="42">
        <v>3.94</v>
      </c>
      <c r="G399" s="42">
        <f t="shared" si="4"/>
        <v>3.9399999999999998E-2</v>
      </c>
      <c r="H399" s="43"/>
      <c r="I399" s="43"/>
      <c r="J399" s="75">
        <f t="shared" si="5"/>
        <v>-5.4964652905563016E-2</v>
      </c>
      <c r="K399" s="43"/>
      <c r="L399" s="43"/>
      <c r="M399" s="43"/>
      <c r="N399" s="43"/>
      <c r="O399" s="43"/>
      <c r="P399" s="43"/>
      <c r="Q399" s="43"/>
      <c r="R399" s="43"/>
      <c r="S399" s="43"/>
      <c r="T399" s="43"/>
      <c r="U399" s="43"/>
      <c r="V399" s="43"/>
      <c r="W399" s="43"/>
      <c r="X399" s="43"/>
      <c r="Y399" s="43"/>
      <c r="Z399" s="43"/>
    </row>
    <row r="400" spans="1:26">
      <c r="A400" s="44">
        <v>44890</v>
      </c>
      <c r="B400" s="42">
        <v>4026.12</v>
      </c>
      <c r="C400" s="46">
        <f t="shared" si="6"/>
        <v>-2.8311094412904197E-4</v>
      </c>
      <c r="D400" s="43"/>
      <c r="E400" s="44" t="s">
        <v>1019</v>
      </c>
      <c r="F400" s="42">
        <v>3.94</v>
      </c>
      <c r="G400" s="42">
        <f t="shared" si="4"/>
        <v>3.9399999999999998E-2</v>
      </c>
      <c r="H400" s="43"/>
      <c r="I400" s="43"/>
      <c r="J400" s="75">
        <f t="shared" si="5"/>
        <v>-3.9683110944129039E-2</v>
      </c>
      <c r="K400" s="43"/>
      <c r="L400" s="43"/>
      <c r="M400" s="43"/>
      <c r="N400" s="43"/>
      <c r="O400" s="43"/>
      <c r="P400" s="43"/>
      <c r="Q400" s="43"/>
      <c r="R400" s="43"/>
      <c r="S400" s="43"/>
      <c r="T400" s="43"/>
      <c r="U400" s="43"/>
      <c r="V400" s="43"/>
      <c r="W400" s="43"/>
      <c r="X400" s="43"/>
      <c r="Y400" s="43"/>
      <c r="Z400" s="43"/>
    </row>
    <row r="401" spans="1:26">
      <c r="A401" s="44">
        <v>44888</v>
      </c>
      <c r="B401" s="42">
        <v>4027.26</v>
      </c>
      <c r="C401" s="46">
        <f t="shared" si="6"/>
        <v>5.8972831306427134E-3</v>
      </c>
      <c r="D401" s="43"/>
      <c r="E401" s="44" t="s">
        <v>1022</v>
      </c>
      <c r="F401" s="42">
        <v>3.94</v>
      </c>
      <c r="G401" s="42">
        <f t="shared" si="4"/>
        <v>3.9399999999999998E-2</v>
      </c>
      <c r="H401" s="43"/>
      <c r="I401" s="43"/>
      <c r="J401" s="75">
        <f t="shared" si="5"/>
        <v>-3.3502716869357282E-2</v>
      </c>
      <c r="K401" s="43"/>
      <c r="L401" s="43"/>
      <c r="M401" s="43"/>
      <c r="N401" s="43"/>
      <c r="O401" s="43"/>
      <c r="P401" s="43"/>
      <c r="Q401" s="43"/>
      <c r="R401" s="43"/>
      <c r="S401" s="43"/>
      <c r="T401" s="43"/>
      <c r="U401" s="43"/>
      <c r="V401" s="43"/>
      <c r="W401" s="43"/>
      <c r="X401" s="43"/>
      <c r="Y401" s="43"/>
      <c r="Z401" s="43"/>
    </row>
    <row r="402" spans="1:26">
      <c r="A402" s="44">
        <v>44887</v>
      </c>
      <c r="B402" s="42">
        <v>4003.58</v>
      </c>
      <c r="C402" s="46">
        <f t="shared" si="6"/>
        <v>1.3488571921957369E-2</v>
      </c>
      <c r="D402" s="43"/>
      <c r="E402" s="44" t="s">
        <v>1025</v>
      </c>
      <c r="F402" s="42">
        <v>4.03</v>
      </c>
      <c r="G402" s="42">
        <f t="shared" si="4"/>
        <v>4.0300000000000002E-2</v>
      </c>
      <c r="H402" s="43"/>
      <c r="I402" s="43"/>
      <c r="J402" s="75">
        <f t="shared" si="5"/>
        <v>-2.6811428078042633E-2</v>
      </c>
      <c r="K402" s="43"/>
      <c r="L402" s="43"/>
      <c r="M402" s="43"/>
      <c r="N402" s="43"/>
      <c r="O402" s="43"/>
      <c r="P402" s="43"/>
      <c r="Q402" s="43"/>
      <c r="R402" s="43"/>
      <c r="S402" s="43"/>
      <c r="T402" s="43"/>
      <c r="U402" s="43"/>
      <c r="V402" s="43"/>
      <c r="W402" s="43"/>
      <c r="X402" s="43"/>
      <c r="Y402" s="43"/>
      <c r="Z402" s="43"/>
    </row>
    <row r="403" spans="1:26">
      <c r="A403" s="44">
        <v>44886</v>
      </c>
      <c r="B403" s="42">
        <v>3949.94</v>
      </c>
      <c r="C403" s="46">
        <f t="shared" si="6"/>
        <v>-3.8912128014762935E-3</v>
      </c>
      <c r="D403" s="43"/>
      <c r="E403" s="44" t="s">
        <v>1028</v>
      </c>
      <c r="F403" s="42">
        <v>4.1100000000000003</v>
      </c>
      <c r="G403" s="42">
        <f t="shared" si="4"/>
        <v>4.1100000000000005E-2</v>
      </c>
      <c r="H403" s="43"/>
      <c r="I403" s="43"/>
      <c r="J403" s="75">
        <f t="shared" si="5"/>
        <v>-4.4991212801476298E-2</v>
      </c>
      <c r="K403" s="43"/>
      <c r="L403" s="43"/>
      <c r="M403" s="43"/>
      <c r="N403" s="43"/>
      <c r="O403" s="43"/>
      <c r="P403" s="43"/>
      <c r="Q403" s="43"/>
      <c r="R403" s="43"/>
      <c r="S403" s="43"/>
      <c r="T403" s="43"/>
      <c r="U403" s="43"/>
      <c r="V403" s="43"/>
      <c r="W403" s="43"/>
      <c r="X403" s="43"/>
      <c r="Y403" s="43"/>
      <c r="Z403" s="43"/>
    </row>
    <row r="404" spans="1:26">
      <c r="A404" s="44">
        <v>44883</v>
      </c>
      <c r="B404" s="42">
        <v>3965.34</v>
      </c>
      <c r="C404" s="46">
        <f t="shared" si="6"/>
        <v>4.7472883302355929E-3</v>
      </c>
      <c r="D404" s="43"/>
      <c r="E404" s="44" t="s">
        <v>1031</v>
      </c>
      <c r="F404" s="42">
        <v>4.12</v>
      </c>
      <c r="G404" s="42">
        <f t="shared" si="4"/>
        <v>4.1200000000000001E-2</v>
      </c>
      <c r="H404" s="43"/>
      <c r="I404" s="43"/>
      <c r="J404" s="75">
        <f t="shared" si="5"/>
        <v>-3.6452711669764409E-2</v>
      </c>
      <c r="K404" s="43"/>
      <c r="L404" s="43"/>
      <c r="M404" s="43"/>
      <c r="N404" s="43"/>
      <c r="O404" s="43"/>
      <c r="P404" s="43"/>
      <c r="Q404" s="43"/>
      <c r="R404" s="43"/>
      <c r="S404" s="43"/>
      <c r="T404" s="43"/>
      <c r="U404" s="43"/>
      <c r="V404" s="43"/>
      <c r="W404" s="43"/>
      <c r="X404" s="43"/>
      <c r="Y404" s="43"/>
      <c r="Z404" s="43"/>
    </row>
    <row r="405" spans="1:26">
      <c r="A405" s="44">
        <v>44882</v>
      </c>
      <c r="B405" s="42">
        <v>3946.56</v>
      </c>
      <c r="C405" s="46">
        <f t="shared" si="6"/>
        <v>-3.094109623737159E-3</v>
      </c>
      <c r="D405" s="43"/>
      <c r="E405" s="44" t="s">
        <v>1034</v>
      </c>
      <c r="F405" s="42">
        <v>4.08</v>
      </c>
      <c r="G405" s="42">
        <f t="shared" si="4"/>
        <v>4.0800000000000003E-2</v>
      </c>
      <c r="H405" s="43"/>
      <c r="I405" s="43"/>
      <c r="J405" s="75">
        <f t="shared" si="5"/>
        <v>-4.389410962373716E-2</v>
      </c>
      <c r="K405" s="43"/>
      <c r="L405" s="43"/>
      <c r="M405" s="43"/>
      <c r="N405" s="43"/>
      <c r="O405" s="43"/>
      <c r="P405" s="43"/>
      <c r="Q405" s="43"/>
      <c r="R405" s="43"/>
      <c r="S405" s="43"/>
      <c r="T405" s="43"/>
      <c r="U405" s="43"/>
      <c r="V405" s="43"/>
      <c r="W405" s="43"/>
      <c r="X405" s="43"/>
      <c r="Y405" s="43"/>
      <c r="Z405" s="43"/>
    </row>
    <row r="406" spans="1:26">
      <c r="A406" s="44">
        <v>44881</v>
      </c>
      <c r="B406" s="42">
        <v>3958.79</v>
      </c>
      <c r="C406" s="46">
        <f t="shared" si="6"/>
        <v>-8.2862978720850793E-3</v>
      </c>
      <c r="D406" s="43"/>
      <c r="E406" s="44" t="s">
        <v>1037</v>
      </c>
      <c r="F406" s="42">
        <v>4.03</v>
      </c>
      <c r="G406" s="42">
        <f t="shared" si="4"/>
        <v>4.0300000000000002E-2</v>
      </c>
      <c r="H406" s="43"/>
      <c r="I406" s="43"/>
      <c r="J406" s="75">
        <f t="shared" si="5"/>
        <v>-4.8586297872085085E-2</v>
      </c>
      <c r="K406" s="43"/>
      <c r="L406" s="43"/>
      <c r="M406" s="43"/>
      <c r="N406" s="43"/>
      <c r="O406" s="43"/>
      <c r="P406" s="43"/>
      <c r="Q406" s="43"/>
      <c r="R406" s="43"/>
      <c r="S406" s="43"/>
      <c r="T406" s="43"/>
      <c r="U406" s="43"/>
      <c r="V406" s="43"/>
      <c r="W406" s="43"/>
      <c r="X406" s="43"/>
      <c r="Y406" s="43"/>
      <c r="Z406" s="43"/>
    </row>
    <row r="407" spans="1:26">
      <c r="A407" s="44">
        <v>44880</v>
      </c>
      <c r="B407" s="42">
        <v>3991.73</v>
      </c>
      <c r="C407" s="46">
        <f t="shared" si="6"/>
        <v>8.6753813075978112E-3</v>
      </c>
      <c r="D407" s="43"/>
      <c r="E407" s="44" t="s">
        <v>1040</v>
      </c>
      <c r="F407" s="42">
        <v>4.17</v>
      </c>
      <c r="G407" s="42">
        <f t="shared" si="4"/>
        <v>4.1700000000000001E-2</v>
      </c>
      <c r="H407" s="43"/>
      <c r="I407" s="43"/>
      <c r="J407" s="75">
        <f t="shared" si="5"/>
        <v>-3.302461869240219E-2</v>
      </c>
      <c r="K407" s="43"/>
      <c r="L407" s="43"/>
      <c r="M407" s="43"/>
      <c r="N407" s="43"/>
      <c r="O407" s="43"/>
      <c r="P407" s="43"/>
      <c r="Q407" s="43"/>
      <c r="R407" s="43"/>
      <c r="S407" s="43"/>
      <c r="T407" s="43"/>
      <c r="U407" s="43"/>
      <c r="V407" s="43"/>
      <c r="W407" s="43"/>
      <c r="X407" s="43"/>
      <c r="Y407" s="43"/>
      <c r="Z407" s="43"/>
    </row>
    <row r="408" spans="1:26">
      <c r="A408" s="44">
        <v>44879</v>
      </c>
      <c r="B408" s="42">
        <v>3957.25</v>
      </c>
      <c r="C408" s="46">
        <f t="shared" si="6"/>
        <v>-8.9759576650217388E-3</v>
      </c>
      <c r="D408" s="43"/>
      <c r="E408" s="44" t="s">
        <v>1043</v>
      </c>
      <c r="F408" s="42">
        <v>4.25</v>
      </c>
      <c r="G408" s="42">
        <f t="shared" si="4"/>
        <v>4.2500000000000003E-2</v>
      </c>
      <c r="H408" s="43"/>
      <c r="I408" s="43"/>
      <c r="J408" s="75">
        <f t="shared" si="5"/>
        <v>-5.1475957665021742E-2</v>
      </c>
      <c r="K408" s="43"/>
      <c r="L408" s="43"/>
      <c r="M408" s="43"/>
      <c r="N408" s="43"/>
      <c r="O408" s="43"/>
      <c r="P408" s="43"/>
      <c r="Q408" s="43"/>
      <c r="R408" s="43"/>
      <c r="S408" s="43"/>
      <c r="T408" s="43"/>
      <c r="U408" s="43"/>
      <c r="V408" s="43"/>
      <c r="W408" s="43"/>
      <c r="X408" s="43"/>
      <c r="Y408" s="43"/>
      <c r="Z408" s="43"/>
    </row>
    <row r="409" spans="1:26">
      <c r="A409" s="44">
        <v>44876</v>
      </c>
      <c r="B409" s="42">
        <v>3992.93</v>
      </c>
      <c r="C409" s="46">
        <f t="shared" si="6"/>
        <v>9.1983590448269908E-3</v>
      </c>
      <c r="D409" s="43"/>
      <c r="E409" s="44">
        <v>44845</v>
      </c>
      <c r="F409" s="42">
        <v>4.21</v>
      </c>
      <c r="G409" s="42">
        <f t="shared" si="4"/>
        <v>4.2099999999999999E-2</v>
      </c>
      <c r="H409" s="43"/>
      <c r="I409" s="43"/>
      <c r="J409" s="75">
        <f t="shared" si="5"/>
        <v>-3.2901640955173006E-2</v>
      </c>
      <c r="K409" s="43"/>
      <c r="L409" s="43"/>
      <c r="M409" s="43"/>
      <c r="N409" s="43"/>
      <c r="O409" s="43"/>
      <c r="P409" s="43"/>
      <c r="Q409" s="43"/>
      <c r="R409" s="43"/>
      <c r="S409" s="43"/>
      <c r="T409" s="43"/>
      <c r="U409" s="43"/>
      <c r="V409" s="43"/>
      <c r="W409" s="43"/>
      <c r="X409" s="43"/>
      <c r="Y409" s="43"/>
      <c r="Z409" s="43"/>
    </row>
    <row r="410" spans="1:26">
      <c r="A410" s="72">
        <v>44875</v>
      </c>
      <c r="B410" s="73">
        <v>3956.37</v>
      </c>
      <c r="C410" s="74">
        <f t="shared" si="6"/>
        <v>5.3952504280963931E-2</v>
      </c>
      <c r="D410" s="43"/>
      <c r="E410" s="44"/>
      <c r="F410" s="42"/>
      <c r="G410" s="42"/>
      <c r="H410" s="43"/>
      <c r="I410" s="43"/>
      <c r="J410" s="42"/>
      <c r="K410" s="43"/>
      <c r="L410" s="43"/>
      <c r="M410" s="43"/>
      <c r="N410" s="43"/>
      <c r="O410" s="43"/>
      <c r="P410" s="43"/>
      <c r="Q410" s="43"/>
      <c r="R410" s="43"/>
      <c r="S410" s="43"/>
      <c r="T410" s="43"/>
      <c r="U410" s="43"/>
      <c r="V410" s="43"/>
      <c r="W410" s="43"/>
      <c r="X410" s="43"/>
      <c r="Y410" s="43"/>
      <c r="Z410" s="43"/>
    </row>
    <row r="411" spans="1:26">
      <c r="A411" s="44">
        <v>44874</v>
      </c>
      <c r="B411" s="42">
        <v>3748.57</v>
      </c>
      <c r="C411" s="46">
        <f t="shared" si="6"/>
        <v>-2.0996774887089925E-2</v>
      </c>
      <c r="D411" s="43"/>
      <c r="E411" s="44">
        <v>44815</v>
      </c>
      <c r="F411" s="42">
        <v>4.47</v>
      </c>
      <c r="G411" s="42">
        <f t="shared" ref="G411:G432" si="7">F411/100</f>
        <v>4.4699999999999997E-2</v>
      </c>
      <c r="H411" s="43"/>
      <c r="I411" s="43"/>
      <c r="J411" s="75">
        <f t="shared" ref="J411:J432" si="8">C411-G411</f>
        <v>-6.5696774887089915E-2</v>
      </c>
      <c r="K411" s="43"/>
      <c r="L411" s="43"/>
      <c r="M411" s="43"/>
      <c r="N411" s="43"/>
      <c r="O411" s="43"/>
      <c r="P411" s="43"/>
      <c r="Q411" s="43"/>
      <c r="R411" s="43"/>
      <c r="S411" s="43"/>
      <c r="T411" s="43"/>
      <c r="U411" s="43"/>
      <c r="V411" s="43"/>
      <c r="W411" s="43"/>
      <c r="X411" s="43"/>
      <c r="Y411" s="43"/>
      <c r="Z411" s="43"/>
    </row>
    <row r="412" spans="1:26">
      <c r="A412" s="44">
        <v>44873</v>
      </c>
      <c r="B412" s="42">
        <v>3828.11</v>
      </c>
      <c r="C412" s="46">
        <f t="shared" si="6"/>
        <v>5.5822675939800961E-3</v>
      </c>
      <c r="D412" s="43"/>
      <c r="E412" s="44">
        <v>44784</v>
      </c>
      <c r="F412" s="42">
        <v>4.45</v>
      </c>
      <c r="G412" s="42">
        <f t="shared" si="7"/>
        <v>4.4500000000000005E-2</v>
      </c>
      <c r="H412" s="43"/>
      <c r="I412" s="43"/>
      <c r="J412" s="75">
        <f t="shared" si="8"/>
        <v>-3.8917732406019909E-2</v>
      </c>
      <c r="K412" s="43"/>
      <c r="L412" s="43"/>
      <c r="M412" s="43"/>
      <c r="N412" s="43"/>
      <c r="O412" s="43"/>
      <c r="P412" s="43"/>
      <c r="Q412" s="43"/>
      <c r="R412" s="43"/>
      <c r="S412" s="43"/>
      <c r="T412" s="43"/>
      <c r="U412" s="43"/>
      <c r="V412" s="43"/>
      <c r="W412" s="43"/>
      <c r="X412" s="43"/>
      <c r="Y412" s="43"/>
      <c r="Z412" s="43"/>
    </row>
    <row r="413" spans="1:26">
      <c r="A413" s="44">
        <v>44872</v>
      </c>
      <c r="B413" s="42">
        <v>3806.8</v>
      </c>
      <c r="C413" s="46">
        <f t="shared" si="6"/>
        <v>9.5680618026735623E-3</v>
      </c>
      <c r="D413" s="43"/>
      <c r="E413" s="44">
        <v>44753</v>
      </c>
      <c r="F413" s="42">
        <v>4.53</v>
      </c>
      <c r="G413" s="42">
        <f t="shared" si="7"/>
        <v>4.53E-2</v>
      </c>
      <c r="H413" s="43"/>
      <c r="I413" s="43"/>
      <c r="J413" s="75">
        <f t="shared" si="8"/>
        <v>-3.5731938197326438E-2</v>
      </c>
      <c r="K413" s="43"/>
      <c r="L413" s="43"/>
      <c r="M413" s="43"/>
      <c r="N413" s="43"/>
      <c r="O413" s="43"/>
      <c r="P413" s="43"/>
      <c r="Q413" s="43"/>
      <c r="R413" s="43"/>
      <c r="S413" s="43"/>
      <c r="T413" s="43"/>
      <c r="U413" s="43"/>
      <c r="V413" s="43"/>
      <c r="W413" s="43"/>
      <c r="X413" s="43"/>
      <c r="Y413" s="43"/>
      <c r="Z413" s="43"/>
    </row>
    <row r="414" spans="1:26">
      <c r="A414" s="44">
        <v>44869</v>
      </c>
      <c r="B414" s="42">
        <v>3770.55</v>
      </c>
      <c r="C414" s="46">
        <f t="shared" si="6"/>
        <v>1.3526781457993704E-2</v>
      </c>
      <c r="D414" s="43"/>
      <c r="E414" s="44">
        <v>44662</v>
      </c>
      <c r="F414" s="42">
        <v>4.46</v>
      </c>
      <c r="G414" s="42">
        <f t="shared" si="7"/>
        <v>4.4600000000000001E-2</v>
      </c>
      <c r="H414" s="43"/>
      <c r="I414" s="43"/>
      <c r="J414" s="75">
        <f t="shared" si="8"/>
        <v>-3.1073218542006297E-2</v>
      </c>
      <c r="K414" s="43"/>
      <c r="L414" s="43"/>
      <c r="M414" s="43"/>
      <c r="N414" s="43"/>
      <c r="O414" s="43"/>
      <c r="P414" s="43"/>
      <c r="Q414" s="43"/>
      <c r="R414" s="43"/>
      <c r="S414" s="43"/>
      <c r="T414" s="43"/>
      <c r="U414" s="43"/>
      <c r="V414" s="43"/>
      <c r="W414" s="43"/>
      <c r="X414" s="43"/>
      <c r="Y414" s="43"/>
      <c r="Z414" s="43"/>
    </row>
    <row r="415" spans="1:26">
      <c r="A415" s="44">
        <v>44868</v>
      </c>
      <c r="B415" s="42">
        <v>3719.89</v>
      </c>
      <c r="C415" s="46">
        <f t="shared" si="6"/>
        <v>-1.064240923898342E-2</v>
      </c>
      <c r="D415" s="43"/>
      <c r="E415" s="44">
        <v>44631</v>
      </c>
      <c r="F415" s="42">
        <v>4.38</v>
      </c>
      <c r="G415" s="42">
        <f t="shared" si="7"/>
        <v>4.3799999999999999E-2</v>
      </c>
      <c r="H415" s="43"/>
      <c r="I415" s="43"/>
      <c r="J415" s="75">
        <f t="shared" si="8"/>
        <v>-5.444240923898342E-2</v>
      </c>
      <c r="K415" s="43"/>
      <c r="L415" s="43"/>
      <c r="M415" s="43"/>
      <c r="N415" s="43"/>
      <c r="O415" s="43"/>
      <c r="P415" s="43"/>
      <c r="Q415" s="43"/>
      <c r="R415" s="43"/>
      <c r="S415" s="43"/>
      <c r="T415" s="43"/>
      <c r="U415" s="43"/>
      <c r="V415" s="43"/>
      <c r="W415" s="43"/>
      <c r="X415" s="43"/>
      <c r="Y415" s="43"/>
      <c r="Z415" s="43"/>
    </row>
    <row r="416" spans="1:26">
      <c r="A416" s="44">
        <v>44867</v>
      </c>
      <c r="B416" s="42">
        <v>3759.69</v>
      </c>
      <c r="C416" s="46">
        <f t="shared" si="6"/>
        <v>-2.5319802827619801E-2</v>
      </c>
      <c r="D416" s="43"/>
      <c r="E416" s="44">
        <v>44603</v>
      </c>
      <c r="F416" s="42">
        <v>4.37</v>
      </c>
      <c r="G416" s="42">
        <f t="shared" si="7"/>
        <v>4.3700000000000003E-2</v>
      </c>
      <c r="H416" s="43"/>
      <c r="I416" s="43"/>
      <c r="J416" s="75">
        <f t="shared" si="8"/>
        <v>-6.9019802827619797E-2</v>
      </c>
      <c r="K416" s="43"/>
      <c r="L416" s="43"/>
      <c r="M416" s="43"/>
      <c r="N416" s="43"/>
      <c r="O416" s="43"/>
      <c r="P416" s="43"/>
      <c r="Q416" s="43"/>
      <c r="R416" s="43"/>
      <c r="S416" s="43"/>
      <c r="T416" s="43"/>
      <c r="U416" s="43"/>
      <c r="V416" s="43"/>
      <c r="W416" s="43"/>
      <c r="X416" s="43"/>
      <c r="Y416" s="43"/>
      <c r="Z416" s="43"/>
    </row>
    <row r="417" spans="1:26">
      <c r="A417" s="44">
        <v>44866</v>
      </c>
      <c r="B417" s="42">
        <v>3856.1</v>
      </c>
      <c r="C417" s="46">
        <f t="shared" si="6"/>
        <v>-4.1096940897468529E-3</v>
      </c>
      <c r="D417" s="43"/>
      <c r="E417" s="44">
        <v>44572</v>
      </c>
      <c r="F417" s="42">
        <v>4.34</v>
      </c>
      <c r="G417" s="42">
        <f t="shared" si="7"/>
        <v>4.3400000000000001E-2</v>
      </c>
      <c r="H417" s="43"/>
      <c r="I417" s="43"/>
      <c r="J417" s="75">
        <f t="shared" si="8"/>
        <v>-4.7509694089746854E-2</v>
      </c>
      <c r="K417" s="43"/>
      <c r="L417" s="43"/>
      <c r="M417" s="43"/>
      <c r="N417" s="43"/>
      <c r="O417" s="43"/>
      <c r="P417" s="43"/>
      <c r="Q417" s="43"/>
      <c r="R417" s="43"/>
      <c r="S417" s="43"/>
      <c r="T417" s="43"/>
      <c r="U417" s="43"/>
      <c r="V417" s="43"/>
      <c r="W417" s="43"/>
      <c r="X417" s="43"/>
      <c r="Y417" s="43"/>
      <c r="Z417" s="43"/>
    </row>
    <row r="418" spans="1:26">
      <c r="A418" s="44">
        <v>44865</v>
      </c>
      <c r="B418" s="42">
        <v>3871.98</v>
      </c>
      <c r="C418" s="46">
        <f t="shared" si="6"/>
        <v>-7.4823069661265037E-3</v>
      </c>
      <c r="D418" s="43"/>
      <c r="E418" s="44" t="s">
        <v>1064</v>
      </c>
      <c r="F418" s="42">
        <v>4.41</v>
      </c>
      <c r="G418" s="42">
        <f t="shared" si="7"/>
        <v>4.41E-2</v>
      </c>
      <c r="H418" s="43"/>
      <c r="I418" s="43"/>
      <c r="J418" s="75">
        <f t="shared" si="8"/>
        <v>-5.1582306966126507E-2</v>
      </c>
      <c r="K418" s="43"/>
      <c r="L418" s="43"/>
      <c r="M418" s="43"/>
      <c r="N418" s="43"/>
      <c r="O418" s="43"/>
      <c r="P418" s="43"/>
      <c r="Q418" s="43"/>
      <c r="R418" s="43"/>
      <c r="S418" s="43"/>
      <c r="T418" s="43"/>
      <c r="U418" s="43"/>
      <c r="V418" s="43"/>
      <c r="W418" s="43"/>
      <c r="X418" s="43"/>
      <c r="Y418" s="43"/>
      <c r="Z418" s="43"/>
    </row>
    <row r="419" spans="1:26">
      <c r="A419" s="44">
        <v>44862</v>
      </c>
      <c r="B419" s="42">
        <v>3901.06</v>
      </c>
      <c r="C419" s="46">
        <f t="shared" si="6"/>
        <v>2.4328034575769396E-2</v>
      </c>
      <c r="D419" s="43"/>
      <c r="E419" s="44" t="s">
        <v>1067</v>
      </c>
      <c r="F419" s="42">
        <v>4.3499999999999996</v>
      </c>
      <c r="G419" s="42">
        <f t="shared" si="7"/>
        <v>4.3499999999999997E-2</v>
      </c>
      <c r="H419" s="43"/>
      <c r="I419" s="43"/>
      <c r="J419" s="75">
        <f t="shared" si="8"/>
        <v>-1.9171965424230601E-2</v>
      </c>
      <c r="K419" s="43"/>
      <c r="L419" s="43"/>
      <c r="M419" s="43"/>
      <c r="N419" s="43"/>
      <c r="O419" s="43"/>
      <c r="P419" s="43"/>
      <c r="Q419" s="43"/>
      <c r="R419" s="43"/>
      <c r="S419" s="43"/>
      <c r="T419" s="43"/>
      <c r="U419" s="43"/>
      <c r="V419" s="43"/>
      <c r="W419" s="43"/>
      <c r="X419" s="43"/>
      <c r="Y419" s="43"/>
      <c r="Z419" s="43"/>
    </row>
    <row r="420" spans="1:26">
      <c r="A420" s="44">
        <v>44861</v>
      </c>
      <c r="B420" s="42">
        <v>3807.3</v>
      </c>
      <c r="C420" s="46">
        <f t="shared" si="6"/>
        <v>-6.1011723843323405E-3</v>
      </c>
      <c r="D420" s="43"/>
      <c r="E420" s="44" t="s">
        <v>1070</v>
      </c>
      <c r="F420" s="42">
        <v>4.29</v>
      </c>
      <c r="G420" s="42">
        <f t="shared" si="7"/>
        <v>4.2900000000000001E-2</v>
      </c>
      <c r="H420" s="43"/>
      <c r="I420" s="43"/>
      <c r="J420" s="75">
        <f t="shared" si="8"/>
        <v>-4.9001172384332339E-2</v>
      </c>
      <c r="K420" s="43"/>
      <c r="L420" s="43"/>
      <c r="M420" s="43"/>
      <c r="N420" s="43"/>
      <c r="O420" s="43"/>
      <c r="P420" s="43"/>
      <c r="Q420" s="43"/>
      <c r="R420" s="43"/>
      <c r="S420" s="43"/>
      <c r="T420" s="43"/>
      <c r="U420" s="43"/>
      <c r="V420" s="43"/>
      <c r="W420" s="43"/>
      <c r="X420" s="43"/>
      <c r="Y420" s="43"/>
      <c r="Z420" s="43"/>
    </row>
    <row r="421" spans="1:26">
      <c r="A421" s="44">
        <v>44860</v>
      </c>
      <c r="B421" s="42">
        <v>3830.6</v>
      </c>
      <c r="C421" s="46">
        <f t="shared" si="6"/>
        <v>-7.4151380567922306E-3</v>
      </c>
      <c r="D421" s="43"/>
      <c r="E421" s="44" t="s">
        <v>1073</v>
      </c>
      <c r="F421" s="42">
        <v>4.3499999999999996</v>
      </c>
      <c r="G421" s="42">
        <f t="shared" si="7"/>
        <v>4.3499999999999997E-2</v>
      </c>
      <c r="H421" s="43"/>
      <c r="I421" s="43"/>
      <c r="J421" s="75">
        <f t="shared" si="8"/>
        <v>-5.0915138056792229E-2</v>
      </c>
      <c r="K421" s="43"/>
      <c r="L421" s="43"/>
      <c r="M421" s="43"/>
      <c r="N421" s="43"/>
      <c r="O421" s="43"/>
      <c r="P421" s="43"/>
      <c r="Q421" s="43"/>
      <c r="R421" s="43"/>
      <c r="S421" s="43"/>
      <c r="T421" s="43"/>
      <c r="U421" s="43"/>
      <c r="V421" s="43"/>
      <c r="W421" s="43"/>
      <c r="X421" s="43"/>
      <c r="Y421" s="43"/>
      <c r="Z421" s="43"/>
    </row>
    <row r="422" spans="1:26">
      <c r="A422" s="44">
        <v>44859</v>
      </c>
      <c r="B422" s="42">
        <v>3859.11</v>
      </c>
      <c r="C422" s="46">
        <f t="shared" si="6"/>
        <v>1.6135765325269211E-2</v>
      </c>
      <c r="D422" s="43"/>
      <c r="E422" s="44" t="s">
        <v>1076</v>
      </c>
      <c r="F422" s="42">
        <v>4.43</v>
      </c>
      <c r="G422" s="42">
        <f t="shared" si="7"/>
        <v>4.4299999999999999E-2</v>
      </c>
      <c r="H422" s="43"/>
      <c r="I422" s="43"/>
      <c r="J422" s="75">
        <f t="shared" si="8"/>
        <v>-2.8164234674730788E-2</v>
      </c>
      <c r="K422" s="43"/>
      <c r="L422" s="43"/>
      <c r="M422" s="43"/>
      <c r="N422" s="43"/>
      <c r="O422" s="43"/>
      <c r="P422" s="43"/>
      <c r="Q422" s="43"/>
      <c r="R422" s="43"/>
      <c r="S422" s="43"/>
      <c r="T422" s="43"/>
      <c r="U422" s="43"/>
      <c r="V422" s="43"/>
      <c r="W422" s="43"/>
      <c r="X422" s="43"/>
      <c r="Y422" s="43"/>
      <c r="Z422" s="43"/>
    </row>
    <row r="423" spans="1:26">
      <c r="A423" s="44">
        <v>44858</v>
      </c>
      <c r="B423" s="42">
        <v>3797.34</v>
      </c>
      <c r="C423" s="46">
        <f t="shared" si="6"/>
        <v>1.1811917059798283E-2</v>
      </c>
      <c r="D423" s="43"/>
      <c r="E423" s="44" t="s">
        <v>1079</v>
      </c>
      <c r="F423" s="42">
        <v>4.57</v>
      </c>
      <c r="G423" s="42">
        <f t="shared" si="7"/>
        <v>4.5700000000000005E-2</v>
      </c>
      <c r="H423" s="43"/>
      <c r="I423" s="43"/>
      <c r="J423" s="75">
        <f t="shared" si="8"/>
        <v>-3.3888082940201722E-2</v>
      </c>
      <c r="K423" s="43"/>
      <c r="L423" s="43"/>
      <c r="M423" s="43"/>
      <c r="N423" s="43"/>
      <c r="O423" s="43"/>
      <c r="P423" s="43"/>
      <c r="Q423" s="43"/>
      <c r="R423" s="43"/>
      <c r="S423" s="43"/>
      <c r="T423" s="43"/>
      <c r="U423" s="43"/>
      <c r="V423" s="43"/>
      <c r="W423" s="43"/>
      <c r="X423" s="43"/>
      <c r="Y423" s="43"/>
      <c r="Z423" s="43"/>
    </row>
    <row r="424" spans="1:26">
      <c r="A424" s="44">
        <v>44855</v>
      </c>
      <c r="B424" s="42">
        <v>3752.75</v>
      </c>
      <c r="C424" s="46">
        <f t="shared" si="6"/>
        <v>2.3447767852436571E-2</v>
      </c>
      <c r="D424" s="43"/>
      <c r="E424" s="44" t="s">
        <v>1081</v>
      </c>
      <c r="F424" s="42">
        <v>4.51</v>
      </c>
      <c r="G424" s="42">
        <f t="shared" si="7"/>
        <v>4.5100000000000001E-2</v>
      </c>
      <c r="H424" s="43"/>
      <c r="I424" s="43"/>
      <c r="J424" s="75">
        <f t="shared" si="8"/>
        <v>-2.1652232147563431E-2</v>
      </c>
      <c r="K424" s="43"/>
      <c r="L424" s="43"/>
      <c r="M424" s="43"/>
      <c r="N424" s="43"/>
      <c r="O424" s="43"/>
      <c r="P424" s="43"/>
      <c r="Q424" s="43"/>
      <c r="R424" s="43"/>
      <c r="S424" s="43"/>
      <c r="T424" s="43"/>
      <c r="U424" s="43"/>
      <c r="V424" s="43"/>
      <c r="W424" s="43"/>
      <c r="X424" s="43"/>
      <c r="Y424" s="43"/>
      <c r="Z424" s="43"/>
    </row>
    <row r="425" spans="1:26">
      <c r="A425" s="44">
        <v>44854</v>
      </c>
      <c r="B425" s="42">
        <v>3665.78</v>
      </c>
      <c r="C425" s="46">
        <f t="shared" si="6"/>
        <v>-7.9827185160930587E-3</v>
      </c>
      <c r="D425" s="43"/>
      <c r="E425" s="44" t="s">
        <v>1084</v>
      </c>
      <c r="F425" s="42">
        <v>4.43</v>
      </c>
      <c r="G425" s="42">
        <f t="shared" si="7"/>
        <v>4.4299999999999999E-2</v>
      </c>
      <c r="H425" s="43"/>
      <c r="I425" s="43"/>
      <c r="J425" s="75">
        <f t="shared" si="8"/>
        <v>-5.2282718516093056E-2</v>
      </c>
      <c r="K425" s="43"/>
      <c r="L425" s="43"/>
      <c r="M425" s="43"/>
      <c r="N425" s="43"/>
      <c r="O425" s="43"/>
      <c r="P425" s="43"/>
      <c r="Q425" s="43"/>
      <c r="R425" s="43"/>
      <c r="S425" s="43"/>
      <c r="T425" s="43"/>
      <c r="U425" s="43"/>
      <c r="V425" s="43"/>
      <c r="W425" s="43"/>
      <c r="X425" s="43"/>
      <c r="Y425" s="43"/>
      <c r="Z425" s="43"/>
    </row>
    <row r="426" spans="1:26">
      <c r="A426" s="44">
        <v>44853</v>
      </c>
      <c r="B426" s="42">
        <v>3695.16</v>
      </c>
      <c r="C426" s="46">
        <f t="shared" si="6"/>
        <v>-6.694436704711702E-3</v>
      </c>
      <c r="D426" s="43"/>
      <c r="E426" s="44" t="s">
        <v>1087</v>
      </c>
      <c r="F426" s="42">
        <v>4.34</v>
      </c>
      <c r="G426" s="42">
        <f t="shared" si="7"/>
        <v>4.3400000000000001E-2</v>
      </c>
      <c r="H426" s="43"/>
      <c r="I426" s="43"/>
      <c r="J426" s="75">
        <f t="shared" si="8"/>
        <v>-5.0094436704711705E-2</v>
      </c>
      <c r="K426" s="43"/>
      <c r="L426" s="43"/>
      <c r="M426" s="43"/>
      <c r="N426" s="43"/>
      <c r="O426" s="43"/>
      <c r="P426" s="43"/>
      <c r="Q426" s="43"/>
      <c r="R426" s="43"/>
      <c r="S426" s="43"/>
      <c r="T426" s="43"/>
      <c r="U426" s="43"/>
      <c r="V426" s="43"/>
      <c r="W426" s="43"/>
      <c r="X426" s="43"/>
      <c r="Y426" s="43"/>
      <c r="Z426" s="43"/>
    </row>
    <row r="427" spans="1:26">
      <c r="A427" s="44">
        <v>44852</v>
      </c>
      <c r="B427" s="42">
        <v>3719.98</v>
      </c>
      <c r="C427" s="46">
        <f t="shared" si="6"/>
        <v>1.1362760181543908E-2</v>
      </c>
      <c r="D427" s="43"/>
      <c r="E427" s="44" t="s">
        <v>1090</v>
      </c>
      <c r="F427" s="42">
        <v>4.2300000000000004</v>
      </c>
      <c r="G427" s="42">
        <f t="shared" si="7"/>
        <v>4.2300000000000004E-2</v>
      </c>
      <c r="H427" s="43"/>
      <c r="I427" s="43"/>
      <c r="J427" s="75">
        <f t="shared" si="8"/>
        <v>-3.0937239818456096E-2</v>
      </c>
      <c r="K427" s="43"/>
      <c r="L427" s="43"/>
      <c r="M427" s="43"/>
      <c r="N427" s="43"/>
      <c r="O427" s="43"/>
      <c r="P427" s="43"/>
      <c r="Q427" s="43"/>
      <c r="R427" s="43"/>
      <c r="S427" s="43"/>
      <c r="T427" s="43"/>
      <c r="U427" s="43"/>
      <c r="V427" s="43"/>
      <c r="W427" s="43"/>
      <c r="X427" s="43"/>
      <c r="Y427" s="43"/>
      <c r="Z427" s="43"/>
    </row>
    <row r="428" spans="1:26">
      <c r="A428" s="44">
        <v>44851</v>
      </c>
      <c r="B428" s="42">
        <v>3677.95</v>
      </c>
      <c r="C428" s="46">
        <f t="shared" si="6"/>
        <v>2.613555691190645E-2</v>
      </c>
      <c r="D428" s="43"/>
      <c r="E428" s="44" t="s">
        <v>1093</v>
      </c>
      <c r="F428" s="42">
        <v>4.24</v>
      </c>
      <c r="G428" s="42">
        <f t="shared" si="7"/>
        <v>4.24E-2</v>
      </c>
      <c r="H428" s="43"/>
      <c r="I428" s="43"/>
      <c r="J428" s="75">
        <f t="shared" si="8"/>
        <v>-1.626444308809355E-2</v>
      </c>
      <c r="K428" s="43"/>
      <c r="L428" s="43"/>
      <c r="M428" s="43"/>
      <c r="N428" s="43"/>
      <c r="O428" s="43"/>
      <c r="P428" s="43"/>
      <c r="Q428" s="43"/>
      <c r="R428" s="43"/>
      <c r="S428" s="43"/>
      <c r="T428" s="43"/>
      <c r="U428" s="43"/>
      <c r="V428" s="43"/>
      <c r="W428" s="43"/>
      <c r="X428" s="43"/>
      <c r="Y428" s="43"/>
      <c r="Z428" s="43"/>
    </row>
    <row r="429" spans="1:26">
      <c r="A429" s="44">
        <v>44848</v>
      </c>
      <c r="B429" s="42">
        <v>3583.07</v>
      </c>
      <c r="C429" s="46">
        <f t="shared" si="6"/>
        <v>-2.3947163771951822E-2</v>
      </c>
      <c r="D429" s="43"/>
      <c r="E429" s="44" t="s">
        <v>1096</v>
      </c>
      <c r="F429" s="42">
        <v>4.2</v>
      </c>
      <c r="G429" s="42">
        <f t="shared" si="7"/>
        <v>4.2000000000000003E-2</v>
      </c>
      <c r="H429" s="43"/>
      <c r="I429" s="43"/>
      <c r="J429" s="75">
        <f t="shared" si="8"/>
        <v>-6.5947163771951825E-2</v>
      </c>
      <c r="K429" s="43"/>
      <c r="L429" s="43"/>
      <c r="M429" s="43"/>
      <c r="N429" s="43"/>
      <c r="O429" s="43"/>
      <c r="P429" s="43"/>
      <c r="Q429" s="43"/>
      <c r="R429" s="43"/>
      <c r="S429" s="43"/>
      <c r="T429" s="43"/>
      <c r="U429" s="43"/>
      <c r="V429" s="43"/>
      <c r="W429" s="43"/>
      <c r="X429" s="43"/>
      <c r="Y429" s="43"/>
      <c r="Z429" s="43"/>
    </row>
    <row r="430" spans="1:26">
      <c r="A430" s="44">
        <v>44847</v>
      </c>
      <c r="B430" s="42">
        <v>3669.91</v>
      </c>
      <c r="C430" s="46">
        <f t="shared" si="6"/>
        <v>2.5634291446897169E-2</v>
      </c>
      <c r="D430" s="43"/>
      <c r="E430" s="44" t="s">
        <v>1099</v>
      </c>
      <c r="F430" s="42">
        <v>4.18</v>
      </c>
      <c r="G430" s="42">
        <f t="shared" si="7"/>
        <v>4.1799999999999997E-2</v>
      </c>
      <c r="H430" s="43"/>
      <c r="I430" s="43"/>
      <c r="J430" s="75">
        <f t="shared" si="8"/>
        <v>-1.6165708553102828E-2</v>
      </c>
      <c r="K430" s="43"/>
      <c r="L430" s="43"/>
      <c r="M430" s="43"/>
      <c r="N430" s="43"/>
      <c r="O430" s="43"/>
      <c r="P430" s="43"/>
      <c r="Q430" s="43"/>
      <c r="R430" s="43"/>
      <c r="S430" s="43"/>
      <c r="T430" s="43"/>
      <c r="U430" s="43"/>
      <c r="V430" s="43"/>
      <c r="W430" s="43"/>
      <c r="X430" s="43"/>
      <c r="Y430" s="43"/>
      <c r="Z430" s="43"/>
    </row>
    <row r="431" spans="1:26">
      <c r="A431" s="44">
        <v>44846</v>
      </c>
      <c r="B431" s="42">
        <v>3577.03</v>
      </c>
      <c r="C431" s="46">
        <f t="shared" si="6"/>
        <v>-3.2961833504644216E-3</v>
      </c>
      <c r="D431" s="43"/>
      <c r="E431" s="44">
        <v>44905</v>
      </c>
      <c r="F431" s="42">
        <v>4.12</v>
      </c>
      <c r="G431" s="42">
        <f t="shared" si="7"/>
        <v>4.1200000000000001E-2</v>
      </c>
      <c r="H431" s="43"/>
      <c r="I431" s="43"/>
      <c r="J431" s="75">
        <f t="shared" si="8"/>
        <v>-4.4496183350464423E-2</v>
      </c>
      <c r="K431" s="43"/>
      <c r="L431" s="43"/>
      <c r="M431" s="43"/>
      <c r="N431" s="43"/>
      <c r="O431" s="43"/>
      <c r="P431" s="43"/>
      <c r="Q431" s="43"/>
      <c r="R431" s="43"/>
      <c r="S431" s="43"/>
      <c r="T431" s="43"/>
      <c r="U431" s="43"/>
      <c r="V431" s="43"/>
      <c r="W431" s="43"/>
      <c r="X431" s="43"/>
      <c r="Y431" s="43"/>
      <c r="Z431" s="43"/>
    </row>
    <row r="432" spans="1:26">
      <c r="A432" s="44">
        <v>44845</v>
      </c>
      <c r="B432" s="42">
        <v>3588.84</v>
      </c>
      <c r="C432" s="46">
        <f t="shared" si="6"/>
        <v>-6.5405726393698588E-3</v>
      </c>
      <c r="D432" s="43"/>
      <c r="E432" s="44">
        <v>44875</v>
      </c>
      <c r="F432" s="42">
        <v>4.13</v>
      </c>
      <c r="G432" s="42">
        <f t="shared" si="7"/>
        <v>4.1299999999999996E-2</v>
      </c>
      <c r="H432" s="43"/>
      <c r="I432" s="43"/>
      <c r="J432" s="75">
        <f t="shared" si="8"/>
        <v>-4.7840572639369854E-2</v>
      </c>
      <c r="K432" s="43"/>
      <c r="L432" s="43"/>
      <c r="M432" s="43"/>
      <c r="N432" s="43"/>
      <c r="O432" s="43"/>
      <c r="P432" s="43"/>
      <c r="Q432" s="43"/>
      <c r="R432" s="43"/>
      <c r="S432" s="43"/>
      <c r="T432" s="43"/>
      <c r="U432" s="43"/>
      <c r="V432" s="43"/>
      <c r="W432" s="43"/>
      <c r="X432" s="43"/>
      <c r="Y432" s="43"/>
      <c r="Z432" s="43"/>
    </row>
    <row r="433" spans="1:26">
      <c r="A433" s="72">
        <v>44844</v>
      </c>
      <c r="B433" s="73">
        <v>3612.39</v>
      </c>
      <c r="C433" s="74">
        <f t="shared" si="6"/>
        <v>-7.5206675446196497E-3</v>
      </c>
      <c r="D433" s="43"/>
      <c r="E433" s="44"/>
      <c r="F433" s="42"/>
      <c r="G433" s="42"/>
      <c r="H433" s="43"/>
      <c r="I433" s="43"/>
      <c r="J433" s="42"/>
      <c r="K433" s="43"/>
      <c r="L433" s="43"/>
      <c r="M433" s="43"/>
      <c r="N433" s="43"/>
      <c r="O433" s="43"/>
      <c r="P433" s="43"/>
      <c r="Q433" s="43"/>
      <c r="R433" s="43"/>
      <c r="S433" s="43"/>
      <c r="T433" s="43"/>
      <c r="U433" s="43"/>
      <c r="V433" s="43"/>
      <c r="W433" s="43"/>
      <c r="X433" s="43"/>
      <c r="Y433" s="43"/>
      <c r="Z433" s="43"/>
    </row>
    <row r="434" spans="1:26">
      <c r="A434" s="44">
        <v>44841</v>
      </c>
      <c r="B434" s="42">
        <v>3639.66</v>
      </c>
      <c r="C434" s="46">
        <f t="shared" si="6"/>
        <v>-2.8403167167490584E-2</v>
      </c>
      <c r="D434" s="43"/>
      <c r="E434" s="44">
        <v>44752</v>
      </c>
      <c r="F434" s="42">
        <v>4.08</v>
      </c>
      <c r="G434" s="42">
        <f t="shared" ref="G434:G660" si="9">F434/100</f>
        <v>4.0800000000000003E-2</v>
      </c>
      <c r="H434" s="43"/>
      <c r="I434" s="43"/>
      <c r="J434" s="75">
        <f t="shared" ref="J434:J660" si="10">C434-G434</f>
        <v>-6.9203167167490587E-2</v>
      </c>
      <c r="K434" s="43"/>
      <c r="L434" s="43"/>
      <c r="M434" s="43"/>
      <c r="N434" s="43"/>
      <c r="O434" s="43"/>
      <c r="P434" s="43"/>
      <c r="Q434" s="43"/>
      <c r="R434" s="43"/>
      <c r="S434" s="43"/>
      <c r="T434" s="43"/>
      <c r="U434" s="43"/>
      <c r="V434" s="43"/>
      <c r="W434" s="43"/>
      <c r="X434" s="43"/>
      <c r="Y434" s="43"/>
      <c r="Z434" s="43"/>
    </row>
    <row r="435" spans="1:26">
      <c r="A435" s="44">
        <v>44840</v>
      </c>
      <c r="B435" s="42">
        <v>3744.52</v>
      </c>
      <c r="C435" s="46">
        <f t="shared" si="6"/>
        <v>-1.0297920383574249E-2</v>
      </c>
      <c r="D435" s="43"/>
      <c r="E435" s="44">
        <v>44722</v>
      </c>
      <c r="F435" s="42">
        <v>4.0199999999999996</v>
      </c>
      <c r="G435" s="42">
        <f t="shared" si="9"/>
        <v>4.0199999999999993E-2</v>
      </c>
      <c r="H435" s="43"/>
      <c r="I435" s="43"/>
      <c r="J435" s="75">
        <f t="shared" si="10"/>
        <v>-5.0497920383574244E-2</v>
      </c>
      <c r="K435" s="43"/>
      <c r="L435" s="43"/>
      <c r="M435" s="43"/>
      <c r="N435" s="43"/>
      <c r="O435" s="43"/>
      <c r="P435" s="43"/>
      <c r="Q435" s="43"/>
      <c r="R435" s="43"/>
      <c r="S435" s="43"/>
      <c r="T435" s="43"/>
      <c r="U435" s="43"/>
      <c r="V435" s="43"/>
      <c r="W435" s="43"/>
      <c r="X435" s="43"/>
      <c r="Y435" s="43"/>
      <c r="Z435" s="43"/>
    </row>
    <row r="436" spans="1:26">
      <c r="A436" s="44">
        <v>44839</v>
      </c>
      <c r="B436" s="42">
        <v>3783.28</v>
      </c>
      <c r="C436" s="46">
        <f t="shared" si="6"/>
        <v>-2.0200133350643033E-3</v>
      </c>
      <c r="D436" s="43"/>
      <c r="E436" s="44">
        <v>44691</v>
      </c>
      <c r="F436" s="42">
        <v>3.99</v>
      </c>
      <c r="G436" s="42">
        <f t="shared" si="9"/>
        <v>3.9900000000000005E-2</v>
      </c>
      <c r="H436" s="43"/>
      <c r="I436" s="43"/>
      <c r="J436" s="75">
        <f t="shared" si="10"/>
        <v>-4.1920013335064309E-2</v>
      </c>
      <c r="K436" s="43"/>
      <c r="L436" s="43"/>
      <c r="M436" s="43"/>
      <c r="N436" s="43"/>
      <c r="O436" s="43"/>
      <c r="P436" s="43"/>
      <c r="Q436" s="43"/>
      <c r="R436" s="43"/>
      <c r="S436" s="43"/>
      <c r="T436" s="43"/>
      <c r="U436" s="43"/>
      <c r="V436" s="43"/>
      <c r="W436" s="43"/>
      <c r="X436" s="43"/>
      <c r="Y436" s="43"/>
      <c r="Z436" s="43"/>
    </row>
    <row r="437" spans="1:26">
      <c r="A437" s="44">
        <v>44838</v>
      </c>
      <c r="B437" s="42">
        <v>3790.93</v>
      </c>
      <c r="C437" s="46">
        <f t="shared" si="6"/>
        <v>3.012534086530393E-2</v>
      </c>
      <c r="D437" s="43"/>
      <c r="E437" s="44">
        <v>44661</v>
      </c>
      <c r="F437" s="42">
        <v>3.9</v>
      </c>
      <c r="G437" s="42">
        <f t="shared" si="9"/>
        <v>3.9E-2</v>
      </c>
      <c r="H437" s="43"/>
      <c r="I437" s="43"/>
      <c r="J437" s="75">
        <f t="shared" si="10"/>
        <v>-8.8746591346960703E-3</v>
      </c>
      <c r="K437" s="43"/>
      <c r="L437" s="43"/>
      <c r="M437" s="43"/>
      <c r="N437" s="43"/>
      <c r="O437" s="43"/>
      <c r="P437" s="43"/>
      <c r="Q437" s="43"/>
      <c r="R437" s="43"/>
      <c r="S437" s="43"/>
      <c r="T437" s="43"/>
      <c r="U437" s="43"/>
      <c r="V437" s="43"/>
      <c r="W437" s="43"/>
      <c r="X437" s="43"/>
      <c r="Y437" s="43"/>
      <c r="Z437" s="43"/>
    </row>
    <row r="438" spans="1:26">
      <c r="A438" s="44">
        <v>44837</v>
      </c>
      <c r="B438" s="42">
        <v>3678.43</v>
      </c>
      <c r="C438" s="46">
        <f t="shared" si="6"/>
        <v>2.5554628797407629E-2</v>
      </c>
      <c r="D438" s="43"/>
      <c r="E438" s="44">
        <v>44630</v>
      </c>
      <c r="F438" s="42">
        <v>3.93</v>
      </c>
      <c r="G438" s="42">
        <f t="shared" si="9"/>
        <v>3.9300000000000002E-2</v>
      </c>
      <c r="H438" s="43"/>
      <c r="I438" s="43"/>
      <c r="J438" s="75">
        <f t="shared" si="10"/>
        <v>-1.3745371202592373E-2</v>
      </c>
      <c r="K438" s="43"/>
      <c r="L438" s="43"/>
      <c r="M438" s="43"/>
      <c r="N438" s="43"/>
      <c r="O438" s="43"/>
      <c r="P438" s="43"/>
      <c r="Q438" s="43"/>
      <c r="R438" s="43"/>
      <c r="S438" s="43"/>
      <c r="T438" s="43"/>
      <c r="U438" s="43"/>
      <c r="V438" s="43"/>
      <c r="W438" s="43"/>
      <c r="X438" s="43"/>
      <c r="Y438" s="43"/>
      <c r="Z438" s="43"/>
    </row>
    <row r="439" spans="1:26">
      <c r="A439" s="44">
        <v>44834</v>
      </c>
      <c r="B439" s="42">
        <v>3585.62</v>
      </c>
      <c r="C439" s="46">
        <f t="shared" si="6"/>
        <v>-1.5181392276394085E-2</v>
      </c>
      <c r="D439" s="43"/>
      <c r="E439" s="44" t="s">
        <v>1117</v>
      </c>
      <c r="F439" s="42">
        <v>4.0199999999999996</v>
      </c>
      <c r="G439" s="42">
        <f t="shared" si="9"/>
        <v>4.0199999999999993E-2</v>
      </c>
      <c r="H439" s="43"/>
      <c r="I439" s="43"/>
      <c r="J439" s="75">
        <f t="shared" si="10"/>
        <v>-5.5381392276394076E-2</v>
      </c>
      <c r="K439" s="43"/>
      <c r="L439" s="43"/>
      <c r="M439" s="43"/>
      <c r="N439" s="43"/>
      <c r="O439" s="43"/>
      <c r="P439" s="43"/>
      <c r="Q439" s="43"/>
      <c r="R439" s="43"/>
      <c r="S439" s="43"/>
      <c r="T439" s="43"/>
      <c r="U439" s="43"/>
      <c r="V439" s="43"/>
      <c r="W439" s="43"/>
      <c r="X439" s="43"/>
      <c r="Y439" s="43"/>
      <c r="Z439" s="43"/>
    </row>
    <row r="440" spans="1:26">
      <c r="A440" s="44">
        <v>44833</v>
      </c>
      <c r="B440" s="42">
        <v>3640.47</v>
      </c>
      <c r="C440" s="46">
        <f t="shared" si="6"/>
        <v>-2.1352776272162088E-2</v>
      </c>
      <c r="D440" s="43"/>
      <c r="E440" s="44" t="s">
        <v>1120</v>
      </c>
      <c r="F440" s="42">
        <v>3.94</v>
      </c>
      <c r="G440" s="42">
        <f t="shared" si="9"/>
        <v>3.9399999999999998E-2</v>
      </c>
      <c r="H440" s="43"/>
      <c r="I440" s="43"/>
      <c r="J440" s="75">
        <f t="shared" si="10"/>
        <v>-6.0752776272162086E-2</v>
      </c>
      <c r="K440" s="43"/>
      <c r="L440" s="43"/>
      <c r="M440" s="43"/>
      <c r="N440" s="43"/>
      <c r="O440" s="43"/>
      <c r="P440" s="43"/>
      <c r="Q440" s="43"/>
      <c r="R440" s="43"/>
      <c r="S440" s="43"/>
      <c r="T440" s="43"/>
      <c r="U440" s="43"/>
      <c r="V440" s="43"/>
      <c r="W440" s="43"/>
      <c r="X440" s="43"/>
      <c r="Y440" s="43"/>
      <c r="Z440" s="43"/>
    </row>
    <row r="441" spans="1:26">
      <c r="A441" s="44">
        <v>44832</v>
      </c>
      <c r="B441" s="42">
        <v>3719.04</v>
      </c>
      <c r="C441" s="46">
        <f t="shared" si="6"/>
        <v>1.9481144387776417E-2</v>
      </c>
      <c r="D441" s="43"/>
      <c r="E441" s="44" t="s">
        <v>1123</v>
      </c>
      <c r="F441" s="42">
        <v>3.92</v>
      </c>
      <c r="G441" s="42">
        <f t="shared" si="9"/>
        <v>3.9199999999999999E-2</v>
      </c>
      <c r="H441" s="43"/>
      <c r="I441" s="43"/>
      <c r="J441" s="75">
        <f t="shared" si="10"/>
        <v>-1.9718855612223581E-2</v>
      </c>
      <c r="K441" s="43"/>
      <c r="L441" s="43"/>
      <c r="M441" s="43"/>
      <c r="N441" s="43"/>
      <c r="O441" s="43"/>
      <c r="P441" s="43"/>
      <c r="Q441" s="43"/>
      <c r="R441" s="43"/>
      <c r="S441" s="43"/>
      <c r="T441" s="43"/>
      <c r="U441" s="43"/>
      <c r="V441" s="43"/>
      <c r="W441" s="43"/>
      <c r="X441" s="43"/>
      <c r="Y441" s="43"/>
      <c r="Z441" s="43"/>
    </row>
    <row r="442" spans="1:26">
      <c r="A442" s="44">
        <v>44831</v>
      </c>
      <c r="B442" s="42">
        <v>3647.29</v>
      </c>
      <c r="C442" s="46">
        <f t="shared" si="6"/>
        <v>-2.1226109775338642E-3</v>
      </c>
      <c r="D442" s="43"/>
      <c r="E442" s="44" t="s">
        <v>1126</v>
      </c>
      <c r="F442" s="42">
        <v>4.0999999999999996</v>
      </c>
      <c r="G442" s="42">
        <f t="shared" si="9"/>
        <v>4.0999999999999995E-2</v>
      </c>
      <c r="H442" s="43"/>
      <c r="I442" s="43"/>
      <c r="J442" s="75">
        <f t="shared" si="10"/>
        <v>-4.3122610977533858E-2</v>
      </c>
      <c r="K442" s="43"/>
      <c r="L442" s="43"/>
      <c r="M442" s="43"/>
      <c r="N442" s="43"/>
      <c r="O442" s="43"/>
      <c r="P442" s="43"/>
      <c r="Q442" s="43"/>
      <c r="R442" s="43"/>
      <c r="S442" s="43"/>
      <c r="T442" s="43"/>
      <c r="U442" s="43"/>
      <c r="V442" s="43"/>
      <c r="W442" s="43"/>
      <c r="X442" s="43"/>
      <c r="Y442" s="43"/>
      <c r="Z442" s="43"/>
    </row>
    <row r="443" spans="1:26">
      <c r="A443" s="44">
        <v>44830</v>
      </c>
      <c r="B443" s="42">
        <v>3655.04</v>
      </c>
      <c r="C443" s="46">
        <f t="shared" si="6"/>
        <v>-1.0394376865970473E-2</v>
      </c>
      <c r="D443" s="43"/>
      <c r="E443" s="44" t="s">
        <v>1129</v>
      </c>
      <c r="F443" s="42">
        <v>3.95</v>
      </c>
      <c r="G443" s="42">
        <f t="shared" si="9"/>
        <v>3.95E-2</v>
      </c>
      <c r="H443" s="43"/>
      <c r="I443" s="43"/>
      <c r="J443" s="75">
        <f t="shared" si="10"/>
        <v>-4.9894376865970473E-2</v>
      </c>
      <c r="K443" s="43"/>
      <c r="L443" s="43"/>
      <c r="M443" s="43"/>
      <c r="N443" s="43"/>
      <c r="O443" s="43"/>
      <c r="P443" s="43"/>
      <c r="Q443" s="43"/>
      <c r="R443" s="43"/>
      <c r="S443" s="43"/>
      <c r="T443" s="43"/>
      <c r="U443" s="43"/>
      <c r="V443" s="43"/>
      <c r="W443" s="43"/>
      <c r="X443" s="43"/>
      <c r="Y443" s="43"/>
      <c r="Z443" s="43"/>
    </row>
    <row r="444" spans="1:26">
      <c r="A444" s="44">
        <v>44827</v>
      </c>
      <c r="B444" s="42">
        <v>3693.23</v>
      </c>
      <c r="C444" s="46">
        <f t="shared" si="6"/>
        <v>-1.7382826077567966E-2</v>
      </c>
      <c r="D444" s="43"/>
      <c r="E444" s="44" t="s">
        <v>1132</v>
      </c>
      <c r="F444" s="42">
        <v>3.83</v>
      </c>
      <c r="G444" s="42">
        <f t="shared" si="9"/>
        <v>3.8300000000000001E-2</v>
      </c>
      <c r="H444" s="43"/>
      <c r="I444" s="43"/>
      <c r="J444" s="75">
        <f t="shared" si="10"/>
        <v>-5.5682826077567971E-2</v>
      </c>
      <c r="K444" s="43"/>
      <c r="L444" s="43"/>
      <c r="M444" s="43"/>
      <c r="N444" s="43"/>
      <c r="O444" s="43"/>
      <c r="P444" s="43"/>
      <c r="Q444" s="43"/>
      <c r="R444" s="43"/>
      <c r="S444" s="43"/>
      <c r="T444" s="43"/>
      <c r="U444" s="43"/>
      <c r="V444" s="43"/>
      <c r="W444" s="43"/>
      <c r="X444" s="43"/>
      <c r="Y444" s="43"/>
      <c r="Z444" s="43"/>
    </row>
    <row r="445" spans="1:26">
      <c r="A445" s="44">
        <v>44826</v>
      </c>
      <c r="B445" s="42">
        <v>3757.99</v>
      </c>
      <c r="C445" s="46">
        <f t="shared" si="6"/>
        <v>-8.4633092689318096E-3</v>
      </c>
      <c r="D445" s="43"/>
      <c r="E445" s="44" t="s">
        <v>1135</v>
      </c>
      <c r="F445" s="42">
        <v>3.86</v>
      </c>
      <c r="G445" s="42">
        <f t="shared" si="9"/>
        <v>3.8599999999999995E-2</v>
      </c>
      <c r="H445" s="43"/>
      <c r="I445" s="43"/>
      <c r="J445" s="75">
        <f t="shared" si="10"/>
        <v>-4.7063309268931805E-2</v>
      </c>
      <c r="K445" s="43"/>
      <c r="L445" s="43"/>
      <c r="M445" s="43"/>
      <c r="N445" s="43"/>
      <c r="O445" s="43"/>
      <c r="P445" s="43"/>
      <c r="Q445" s="43"/>
      <c r="R445" s="43"/>
      <c r="S445" s="43"/>
      <c r="T445" s="43"/>
      <c r="U445" s="43"/>
      <c r="V445" s="43"/>
      <c r="W445" s="43"/>
      <c r="X445" s="43"/>
      <c r="Y445" s="43"/>
      <c r="Z445" s="43"/>
    </row>
    <row r="446" spans="1:26">
      <c r="A446" s="44">
        <v>44825</v>
      </c>
      <c r="B446" s="42">
        <v>3789.93</v>
      </c>
      <c r="C446" s="46">
        <f t="shared" si="6"/>
        <v>-1.7264673789774226E-2</v>
      </c>
      <c r="D446" s="43"/>
      <c r="E446" s="44" t="s">
        <v>1137</v>
      </c>
      <c r="F446" s="42">
        <v>3.7</v>
      </c>
      <c r="G446" s="42">
        <f t="shared" si="9"/>
        <v>3.7000000000000005E-2</v>
      </c>
      <c r="H446" s="43"/>
      <c r="I446" s="43"/>
      <c r="J446" s="75">
        <f t="shared" si="10"/>
        <v>-5.4264673789774232E-2</v>
      </c>
      <c r="K446" s="43"/>
      <c r="L446" s="43"/>
      <c r="M446" s="43"/>
      <c r="N446" s="43"/>
      <c r="O446" s="43"/>
      <c r="P446" s="43"/>
      <c r="Q446" s="43"/>
      <c r="R446" s="43"/>
      <c r="S446" s="43"/>
      <c r="T446" s="43"/>
      <c r="U446" s="43"/>
      <c r="V446" s="43"/>
      <c r="W446" s="43"/>
      <c r="X446" s="43"/>
      <c r="Y446" s="43"/>
      <c r="Z446" s="43"/>
    </row>
    <row r="447" spans="1:26">
      <c r="A447" s="44">
        <v>44824</v>
      </c>
      <c r="B447" s="42">
        <v>3855.93</v>
      </c>
      <c r="C447" s="46">
        <f t="shared" si="6"/>
        <v>-1.1336124553072551E-2</v>
      </c>
      <c r="D447" s="43"/>
      <c r="E447" s="44" t="s">
        <v>1140</v>
      </c>
      <c r="F447" s="42">
        <v>3.79</v>
      </c>
      <c r="G447" s="42">
        <f t="shared" si="9"/>
        <v>3.7900000000000003E-2</v>
      </c>
      <c r="H447" s="43"/>
      <c r="I447" s="43"/>
      <c r="J447" s="75">
        <f t="shared" si="10"/>
        <v>-4.9236124553072552E-2</v>
      </c>
      <c r="K447" s="43"/>
      <c r="L447" s="43"/>
      <c r="M447" s="43"/>
      <c r="N447" s="43"/>
      <c r="O447" s="43"/>
      <c r="P447" s="43"/>
      <c r="Q447" s="43"/>
      <c r="R447" s="43"/>
      <c r="S447" s="43"/>
      <c r="T447" s="43"/>
      <c r="U447" s="43"/>
      <c r="V447" s="43"/>
      <c r="W447" s="43"/>
      <c r="X447" s="43"/>
      <c r="Y447" s="43"/>
      <c r="Z447" s="43"/>
    </row>
    <row r="448" spans="1:26">
      <c r="A448" s="44">
        <v>44823</v>
      </c>
      <c r="B448" s="42">
        <v>3899.89</v>
      </c>
      <c r="C448" s="46">
        <f t="shared" si="6"/>
        <v>6.8337454395362542E-3</v>
      </c>
      <c r="D448" s="43"/>
      <c r="E448" s="44" t="s">
        <v>1143</v>
      </c>
      <c r="F448" s="42">
        <v>3.72</v>
      </c>
      <c r="G448" s="42">
        <f t="shared" si="9"/>
        <v>3.7200000000000004E-2</v>
      </c>
      <c r="H448" s="43"/>
      <c r="I448" s="43"/>
      <c r="J448" s="75">
        <f t="shared" si="10"/>
        <v>-3.0366254560463751E-2</v>
      </c>
      <c r="K448" s="43"/>
      <c r="L448" s="43"/>
      <c r="M448" s="43"/>
      <c r="N448" s="43"/>
      <c r="O448" s="43"/>
      <c r="P448" s="43"/>
      <c r="Q448" s="43"/>
      <c r="R448" s="43"/>
      <c r="S448" s="43"/>
      <c r="T448" s="43"/>
      <c r="U448" s="43"/>
      <c r="V448" s="43"/>
      <c r="W448" s="43"/>
      <c r="X448" s="43"/>
      <c r="Y448" s="43"/>
      <c r="Z448" s="43"/>
    </row>
    <row r="449" spans="1:26">
      <c r="A449" s="44">
        <v>44820</v>
      </c>
      <c r="B449" s="42">
        <v>3873.33</v>
      </c>
      <c r="C449" s="46">
        <f t="shared" si="6"/>
        <v>-7.208044914246866E-3</v>
      </c>
      <c r="D449" s="43"/>
      <c r="E449" s="44" t="s">
        <v>1146</v>
      </c>
      <c r="F449" s="42">
        <v>3.73</v>
      </c>
      <c r="G449" s="42">
        <f t="shared" si="9"/>
        <v>3.73E-2</v>
      </c>
      <c r="H449" s="43"/>
      <c r="I449" s="43"/>
      <c r="J449" s="75">
        <f t="shared" si="10"/>
        <v>-4.4508044914246869E-2</v>
      </c>
      <c r="K449" s="43"/>
      <c r="L449" s="43"/>
      <c r="M449" s="43"/>
      <c r="N449" s="43"/>
      <c r="O449" s="43"/>
      <c r="P449" s="43"/>
      <c r="Q449" s="43"/>
      <c r="R449" s="43"/>
      <c r="S449" s="43"/>
      <c r="T449" s="43"/>
      <c r="U449" s="43"/>
      <c r="V449" s="43"/>
      <c r="W449" s="43"/>
      <c r="X449" s="43"/>
      <c r="Y449" s="43"/>
      <c r="Z449" s="43"/>
    </row>
    <row r="450" spans="1:26">
      <c r="A450" s="44">
        <v>44819</v>
      </c>
      <c r="B450" s="42">
        <v>3901.35</v>
      </c>
      <c r="C450" s="46">
        <f t="shared" si="6"/>
        <v>-1.1382294724738607E-2</v>
      </c>
      <c r="D450" s="43"/>
      <c r="E450" s="44" t="s">
        <v>1149</v>
      </c>
      <c r="F450" s="42">
        <v>3.69</v>
      </c>
      <c r="G450" s="42">
        <f t="shared" si="9"/>
        <v>3.6900000000000002E-2</v>
      </c>
      <c r="H450" s="43"/>
      <c r="I450" s="43"/>
      <c r="J450" s="75">
        <f t="shared" si="10"/>
        <v>-4.8282294724738606E-2</v>
      </c>
      <c r="K450" s="43"/>
      <c r="L450" s="43"/>
      <c r="M450" s="43"/>
      <c r="N450" s="43"/>
      <c r="O450" s="43"/>
      <c r="P450" s="43"/>
      <c r="Q450" s="43"/>
      <c r="R450" s="43"/>
      <c r="S450" s="43"/>
      <c r="T450" s="43"/>
      <c r="U450" s="43"/>
      <c r="V450" s="43"/>
      <c r="W450" s="43"/>
      <c r="X450" s="43"/>
      <c r="Y450" s="43"/>
      <c r="Z450" s="43"/>
    </row>
    <row r="451" spans="1:26">
      <c r="A451" s="44">
        <v>44818</v>
      </c>
      <c r="B451" s="42">
        <v>3946.01</v>
      </c>
      <c r="C451" s="46">
        <f t="shared" si="6"/>
        <v>3.3812717048818559E-3</v>
      </c>
      <c r="D451" s="43"/>
      <c r="E451" s="44" t="s">
        <v>1152</v>
      </c>
      <c r="F451" s="42">
        <v>3.67</v>
      </c>
      <c r="G451" s="42">
        <f t="shared" si="9"/>
        <v>3.6699999999999997E-2</v>
      </c>
      <c r="H451" s="43"/>
      <c r="I451" s="43"/>
      <c r="J451" s="75">
        <f t="shared" si="10"/>
        <v>-3.3318728295118144E-2</v>
      </c>
      <c r="K451" s="43"/>
      <c r="L451" s="43"/>
      <c r="M451" s="43"/>
      <c r="N451" s="43"/>
      <c r="O451" s="43"/>
      <c r="P451" s="43"/>
      <c r="Q451" s="43"/>
      <c r="R451" s="43"/>
      <c r="S451" s="43"/>
      <c r="T451" s="43"/>
      <c r="U451" s="43"/>
      <c r="V451" s="43"/>
      <c r="W451" s="43"/>
      <c r="X451" s="43"/>
      <c r="Y451" s="43"/>
      <c r="Z451" s="43"/>
    </row>
    <row r="452" spans="1:26">
      <c r="A452" s="44">
        <v>44817</v>
      </c>
      <c r="B452" s="42">
        <v>3932.69</v>
      </c>
      <c r="C452" s="46">
        <f t="shared" si="6"/>
        <v>-4.4199110119582059E-2</v>
      </c>
      <c r="D452" s="43"/>
      <c r="E452" s="44" t="s">
        <v>1155</v>
      </c>
      <c r="F452" s="42">
        <v>3.69</v>
      </c>
      <c r="G452" s="42">
        <f t="shared" si="9"/>
        <v>3.6900000000000002E-2</v>
      </c>
      <c r="H452" s="43"/>
      <c r="I452" s="43"/>
      <c r="J452" s="75">
        <f t="shared" si="10"/>
        <v>-8.1099110119582069E-2</v>
      </c>
      <c r="K452" s="43"/>
      <c r="L452" s="43"/>
      <c r="M452" s="43"/>
      <c r="N452" s="43"/>
      <c r="O452" s="43"/>
      <c r="P452" s="43"/>
      <c r="Q452" s="43"/>
      <c r="R452" s="43"/>
      <c r="S452" s="43"/>
      <c r="T452" s="43"/>
      <c r="U452" s="43"/>
      <c r="V452" s="43"/>
      <c r="W452" s="43"/>
      <c r="X452" s="43"/>
      <c r="Y452" s="43"/>
      <c r="Z452" s="43"/>
    </row>
    <row r="453" spans="1:26">
      <c r="A453" s="44">
        <v>44816</v>
      </c>
      <c r="B453" s="42">
        <v>4110.41</v>
      </c>
      <c r="C453" s="46">
        <f t="shared" si="6"/>
        <v>1.0528639881468727E-2</v>
      </c>
      <c r="D453" s="43"/>
      <c r="E453" s="44">
        <v>44904</v>
      </c>
      <c r="F453" s="42">
        <v>3.71</v>
      </c>
      <c r="G453" s="42">
        <f t="shared" si="9"/>
        <v>3.7100000000000001E-2</v>
      </c>
      <c r="H453" s="43"/>
      <c r="I453" s="43"/>
      <c r="J453" s="75">
        <f t="shared" si="10"/>
        <v>-2.6571360118531274E-2</v>
      </c>
      <c r="K453" s="43"/>
      <c r="L453" s="43"/>
      <c r="M453" s="43"/>
      <c r="N453" s="43"/>
      <c r="O453" s="43"/>
      <c r="P453" s="43"/>
      <c r="Q453" s="43"/>
      <c r="R453" s="43"/>
      <c r="S453" s="43"/>
      <c r="T453" s="43"/>
      <c r="U453" s="43"/>
      <c r="V453" s="43"/>
      <c r="W453" s="43"/>
      <c r="X453" s="43"/>
      <c r="Y453" s="43"/>
      <c r="Z453" s="43"/>
    </row>
    <row r="454" spans="1:26">
      <c r="A454" s="44">
        <v>44813</v>
      </c>
      <c r="B454" s="42">
        <v>4067.36</v>
      </c>
      <c r="C454" s="46">
        <f t="shared" si="6"/>
        <v>1.5155971507018435E-2</v>
      </c>
      <c r="D454" s="43"/>
      <c r="E454" s="44">
        <v>44813</v>
      </c>
      <c r="F454" s="42">
        <v>3.65</v>
      </c>
      <c r="G454" s="42">
        <f t="shared" si="9"/>
        <v>3.6499999999999998E-2</v>
      </c>
      <c r="H454" s="43"/>
      <c r="I454" s="43"/>
      <c r="J454" s="75">
        <f t="shared" si="10"/>
        <v>-2.1344028492981563E-2</v>
      </c>
      <c r="K454" s="43"/>
      <c r="L454" s="43"/>
      <c r="M454" s="43"/>
      <c r="N454" s="43"/>
      <c r="O454" s="43"/>
      <c r="P454" s="43"/>
      <c r="Q454" s="43"/>
      <c r="R454" s="43"/>
      <c r="S454" s="43"/>
      <c r="T454" s="43"/>
      <c r="U454" s="43"/>
      <c r="V454" s="43"/>
      <c r="W454" s="43"/>
      <c r="X454" s="43"/>
      <c r="Y454" s="43"/>
      <c r="Z454" s="43"/>
    </row>
    <row r="455" spans="1:26">
      <c r="A455" s="44">
        <v>44812</v>
      </c>
      <c r="B455" s="42">
        <v>4006.18</v>
      </c>
      <c r="C455" s="46">
        <f t="shared" si="6"/>
        <v>6.5890133889801002E-3</v>
      </c>
      <c r="D455" s="43"/>
      <c r="E455" s="44">
        <v>44782</v>
      </c>
      <c r="F455" s="42">
        <v>3.63</v>
      </c>
      <c r="G455" s="42">
        <f t="shared" si="9"/>
        <v>3.6299999999999999E-2</v>
      </c>
      <c r="H455" s="43"/>
      <c r="I455" s="43"/>
      <c r="J455" s="75">
        <f t="shared" si="10"/>
        <v>-2.97109866110199E-2</v>
      </c>
      <c r="K455" s="43"/>
      <c r="L455" s="43"/>
      <c r="M455" s="43"/>
      <c r="N455" s="43"/>
      <c r="O455" s="43"/>
      <c r="P455" s="43"/>
      <c r="Q455" s="43"/>
      <c r="R455" s="43"/>
      <c r="S455" s="43"/>
      <c r="T455" s="43"/>
      <c r="U455" s="43"/>
      <c r="V455" s="43"/>
      <c r="W455" s="43"/>
      <c r="X455" s="43"/>
      <c r="Y455" s="43"/>
      <c r="Z455" s="43"/>
    </row>
    <row r="456" spans="1:26">
      <c r="A456" s="44">
        <v>44811</v>
      </c>
      <c r="B456" s="42">
        <v>3979.87</v>
      </c>
      <c r="C456" s="46">
        <f t="shared" si="6"/>
        <v>1.8174804228558855E-2</v>
      </c>
      <c r="D456" s="43"/>
      <c r="E456" s="44">
        <v>44751</v>
      </c>
      <c r="F456" s="42">
        <v>3.6</v>
      </c>
      <c r="G456" s="42">
        <f t="shared" si="9"/>
        <v>3.6000000000000004E-2</v>
      </c>
      <c r="H456" s="43"/>
      <c r="I456" s="43"/>
      <c r="J456" s="75">
        <f t="shared" si="10"/>
        <v>-1.7825195771441149E-2</v>
      </c>
      <c r="K456" s="43"/>
      <c r="L456" s="43"/>
      <c r="M456" s="43"/>
      <c r="N456" s="43"/>
      <c r="O456" s="43"/>
      <c r="P456" s="43"/>
      <c r="Q456" s="43"/>
      <c r="R456" s="43"/>
      <c r="S456" s="43"/>
      <c r="T456" s="43"/>
      <c r="U456" s="43"/>
      <c r="V456" s="43"/>
      <c r="W456" s="43"/>
      <c r="X456" s="43"/>
      <c r="Y456" s="43"/>
      <c r="Z456" s="43"/>
    </row>
    <row r="457" spans="1:26">
      <c r="A457" s="44">
        <v>44810</v>
      </c>
      <c r="B457" s="42">
        <v>3908.19</v>
      </c>
      <c r="C457" s="46">
        <f t="shared" si="6"/>
        <v>-4.1034472098145404E-3</v>
      </c>
      <c r="D457" s="43"/>
      <c r="E457" s="44">
        <v>44721</v>
      </c>
      <c r="F457" s="42">
        <v>3.67</v>
      </c>
      <c r="G457" s="42">
        <f t="shared" si="9"/>
        <v>3.6699999999999997E-2</v>
      </c>
      <c r="H457" s="43"/>
      <c r="I457" s="43"/>
      <c r="J457" s="75">
        <f t="shared" si="10"/>
        <v>-4.0803447209814533E-2</v>
      </c>
      <c r="K457" s="43"/>
      <c r="L457" s="43"/>
      <c r="M457" s="43"/>
      <c r="N457" s="43"/>
      <c r="O457" s="43"/>
      <c r="P457" s="43"/>
      <c r="Q457" s="43"/>
      <c r="R457" s="43"/>
      <c r="S457" s="43"/>
      <c r="T457" s="43"/>
      <c r="U457" s="43"/>
      <c r="V457" s="43"/>
      <c r="W457" s="43"/>
      <c r="X457" s="43"/>
      <c r="Y457" s="43"/>
      <c r="Z457" s="43"/>
    </row>
    <row r="458" spans="1:26">
      <c r="A458" s="44">
        <v>44806</v>
      </c>
      <c r="B458" s="42">
        <v>3924.26</v>
      </c>
      <c r="C458" s="46">
        <f t="shared" si="6"/>
        <v>-1.0794530441166154E-2</v>
      </c>
      <c r="D458" s="43"/>
      <c r="E458" s="44">
        <v>44601</v>
      </c>
      <c r="F458" s="42">
        <v>3.54</v>
      </c>
      <c r="G458" s="42">
        <f t="shared" si="9"/>
        <v>3.5400000000000001E-2</v>
      </c>
      <c r="H458" s="43"/>
      <c r="I458" s="43"/>
      <c r="J458" s="75">
        <f t="shared" si="10"/>
        <v>-4.6194530441166157E-2</v>
      </c>
      <c r="K458" s="43"/>
      <c r="L458" s="43"/>
      <c r="M458" s="43"/>
      <c r="N458" s="43"/>
      <c r="O458" s="43"/>
      <c r="P458" s="43"/>
      <c r="Q458" s="43"/>
      <c r="R458" s="43"/>
      <c r="S458" s="43"/>
      <c r="T458" s="43"/>
      <c r="U458" s="43"/>
      <c r="V458" s="43"/>
      <c r="W458" s="43"/>
      <c r="X458" s="43"/>
      <c r="Y458" s="43"/>
      <c r="Z458" s="43"/>
    </row>
    <row r="459" spans="1:26">
      <c r="A459" s="44">
        <v>44805</v>
      </c>
      <c r="B459" s="42">
        <v>3966.85</v>
      </c>
      <c r="C459" s="46">
        <f t="shared" si="6"/>
        <v>2.9917276491103818E-3</v>
      </c>
      <c r="D459" s="43"/>
      <c r="E459" s="44">
        <v>44570</v>
      </c>
      <c r="F459" s="42">
        <v>3.57</v>
      </c>
      <c r="G459" s="42">
        <f t="shared" si="9"/>
        <v>3.5699999999999996E-2</v>
      </c>
      <c r="H459" s="43"/>
      <c r="I459" s="43"/>
      <c r="J459" s="75">
        <f t="shared" si="10"/>
        <v>-3.2708272350889613E-2</v>
      </c>
      <c r="K459" s="43"/>
      <c r="L459" s="43"/>
      <c r="M459" s="43"/>
      <c r="N459" s="43"/>
      <c r="O459" s="43"/>
      <c r="P459" s="43"/>
      <c r="Q459" s="43"/>
      <c r="R459" s="43"/>
      <c r="S459" s="43"/>
      <c r="T459" s="43"/>
      <c r="U459" s="43"/>
      <c r="V459" s="43"/>
      <c r="W459" s="43"/>
      <c r="X459" s="43"/>
      <c r="Y459" s="43"/>
      <c r="Z459" s="43"/>
    </row>
    <row r="460" spans="1:26">
      <c r="A460" s="44">
        <v>44804</v>
      </c>
      <c r="B460" s="42">
        <v>3955</v>
      </c>
      <c r="C460" s="46">
        <f t="shared" si="6"/>
        <v>-7.8477602570987508E-3</v>
      </c>
      <c r="D460" s="43"/>
      <c r="E460" s="44" t="s">
        <v>1172</v>
      </c>
      <c r="F460" s="42">
        <v>3.46</v>
      </c>
      <c r="G460" s="42">
        <f t="shared" si="9"/>
        <v>3.4599999999999999E-2</v>
      </c>
      <c r="H460" s="43"/>
      <c r="I460" s="43"/>
      <c r="J460" s="75">
        <f t="shared" si="10"/>
        <v>-4.2447760257098746E-2</v>
      </c>
      <c r="K460" s="43"/>
      <c r="L460" s="43"/>
      <c r="M460" s="43"/>
      <c r="N460" s="43"/>
      <c r="O460" s="43"/>
      <c r="P460" s="43"/>
      <c r="Q460" s="43"/>
      <c r="R460" s="43"/>
      <c r="S460" s="43"/>
      <c r="T460" s="43"/>
      <c r="U460" s="43"/>
      <c r="V460" s="43"/>
      <c r="W460" s="43"/>
      <c r="X460" s="43"/>
      <c r="Y460" s="43"/>
      <c r="Z460" s="43"/>
    </row>
    <row r="461" spans="1:26">
      <c r="A461" s="44">
        <v>44803</v>
      </c>
      <c r="B461" s="42">
        <v>3986.16</v>
      </c>
      <c r="C461" s="46">
        <f t="shared" si="6"/>
        <v>-1.1089367791653617E-2</v>
      </c>
      <c r="D461" s="43"/>
      <c r="E461" s="44" t="s">
        <v>1175</v>
      </c>
      <c r="F461" s="42">
        <v>3.42</v>
      </c>
      <c r="G461" s="42">
        <f t="shared" si="9"/>
        <v>3.4200000000000001E-2</v>
      </c>
      <c r="H461" s="43"/>
      <c r="I461" s="43"/>
      <c r="J461" s="75">
        <f t="shared" si="10"/>
        <v>-4.5289367791653615E-2</v>
      </c>
      <c r="K461" s="43"/>
      <c r="L461" s="43"/>
      <c r="M461" s="43"/>
      <c r="N461" s="43"/>
      <c r="O461" s="43"/>
      <c r="P461" s="43"/>
      <c r="Q461" s="43"/>
      <c r="R461" s="43"/>
      <c r="S461" s="43"/>
      <c r="T461" s="43"/>
      <c r="U461" s="43"/>
      <c r="V461" s="43"/>
      <c r="W461" s="43"/>
      <c r="X461" s="43"/>
      <c r="Y461" s="43"/>
      <c r="Z461" s="43"/>
    </row>
    <row r="462" spans="1:26">
      <c r="A462" s="44">
        <v>44802</v>
      </c>
      <c r="B462" s="42">
        <v>4030.61</v>
      </c>
      <c r="C462" s="46">
        <f t="shared" si="6"/>
        <v>-6.6887235092639493E-3</v>
      </c>
      <c r="D462" s="43"/>
      <c r="E462" s="44" t="s">
        <v>1178</v>
      </c>
      <c r="F462" s="42">
        <v>3.44</v>
      </c>
      <c r="G462" s="42">
        <f t="shared" si="9"/>
        <v>3.44E-2</v>
      </c>
      <c r="H462" s="43"/>
      <c r="I462" s="43"/>
      <c r="J462" s="75">
        <f t="shared" si="10"/>
        <v>-4.1088723509263951E-2</v>
      </c>
      <c r="K462" s="43"/>
      <c r="L462" s="43"/>
      <c r="M462" s="43"/>
      <c r="N462" s="43"/>
      <c r="O462" s="43"/>
      <c r="P462" s="43"/>
      <c r="Q462" s="43"/>
      <c r="R462" s="43"/>
      <c r="S462" s="43"/>
      <c r="T462" s="43"/>
      <c r="U462" s="43"/>
      <c r="V462" s="43"/>
      <c r="W462" s="43"/>
      <c r="X462" s="43"/>
      <c r="Y462" s="43"/>
      <c r="Z462" s="43"/>
    </row>
    <row r="463" spans="1:26">
      <c r="A463" s="44">
        <v>44799</v>
      </c>
      <c r="B463" s="42">
        <v>4057.66</v>
      </c>
      <c r="C463" s="46">
        <f t="shared" si="6"/>
        <v>-3.4268526748985458E-2</v>
      </c>
      <c r="D463" s="43"/>
      <c r="E463" s="44" t="s">
        <v>1181</v>
      </c>
      <c r="F463" s="42">
        <v>3.38</v>
      </c>
      <c r="G463" s="42">
        <f t="shared" si="9"/>
        <v>3.3799999999999997E-2</v>
      </c>
      <c r="H463" s="43"/>
      <c r="I463" s="43"/>
      <c r="J463" s="75">
        <f t="shared" si="10"/>
        <v>-6.8068526748985447E-2</v>
      </c>
      <c r="K463" s="43"/>
      <c r="L463" s="43"/>
      <c r="M463" s="43"/>
      <c r="N463" s="43"/>
      <c r="O463" s="43"/>
      <c r="P463" s="43"/>
      <c r="Q463" s="43"/>
      <c r="R463" s="43"/>
      <c r="S463" s="43"/>
      <c r="T463" s="43"/>
      <c r="U463" s="43"/>
      <c r="V463" s="43"/>
      <c r="W463" s="43"/>
      <c r="X463" s="43"/>
      <c r="Y463" s="43"/>
      <c r="Z463" s="43"/>
    </row>
    <row r="464" spans="1:26">
      <c r="A464" s="44">
        <v>44798</v>
      </c>
      <c r="B464" s="42">
        <v>4199.12</v>
      </c>
      <c r="C464" s="46">
        <f t="shared" si="6"/>
        <v>1.3993218645290096E-2</v>
      </c>
      <c r="D464" s="43"/>
      <c r="E464" s="44" t="s">
        <v>1184</v>
      </c>
      <c r="F464" s="42">
        <v>3.41</v>
      </c>
      <c r="G464" s="42">
        <f t="shared" si="9"/>
        <v>3.4099999999999998E-2</v>
      </c>
      <c r="H464" s="43"/>
      <c r="I464" s="43"/>
      <c r="J464" s="75">
        <f t="shared" si="10"/>
        <v>-2.0106781354709904E-2</v>
      </c>
      <c r="K464" s="43"/>
      <c r="L464" s="43"/>
      <c r="M464" s="43"/>
      <c r="N464" s="43"/>
      <c r="O464" s="43"/>
      <c r="P464" s="43"/>
      <c r="Q464" s="43"/>
      <c r="R464" s="43"/>
      <c r="S464" s="43"/>
      <c r="T464" s="43"/>
      <c r="U464" s="43"/>
      <c r="V464" s="43"/>
      <c r="W464" s="43"/>
      <c r="X464" s="43"/>
      <c r="Y464" s="43"/>
      <c r="Z464" s="43"/>
    </row>
    <row r="465" spans="1:26">
      <c r="A465" s="44">
        <v>44797</v>
      </c>
      <c r="B465" s="42">
        <v>4140.7700000000004</v>
      </c>
      <c r="C465" s="46">
        <f t="shared" si="6"/>
        <v>2.9119072513373811E-3</v>
      </c>
      <c r="D465" s="43"/>
      <c r="E465" s="44" t="s">
        <v>1187</v>
      </c>
      <c r="F465" s="42">
        <v>3.49</v>
      </c>
      <c r="G465" s="42">
        <f t="shared" si="9"/>
        <v>3.49E-2</v>
      </c>
      <c r="H465" s="43"/>
      <c r="I465" s="43"/>
      <c r="J465" s="75">
        <f t="shared" si="10"/>
        <v>-3.1988092748662621E-2</v>
      </c>
      <c r="K465" s="43"/>
      <c r="L465" s="43"/>
      <c r="M465" s="43"/>
      <c r="N465" s="43"/>
      <c r="O465" s="43"/>
      <c r="P465" s="43"/>
      <c r="Q465" s="43"/>
      <c r="R465" s="43"/>
      <c r="S465" s="43"/>
      <c r="T465" s="43"/>
      <c r="U465" s="43"/>
      <c r="V465" s="43"/>
      <c r="W465" s="43"/>
      <c r="X465" s="43"/>
      <c r="Y465" s="43"/>
      <c r="Z465" s="43"/>
    </row>
    <row r="466" spans="1:26">
      <c r="A466" s="44">
        <v>44796</v>
      </c>
      <c r="B466" s="42">
        <v>4128.7299999999996</v>
      </c>
      <c r="C466" s="46">
        <f t="shared" si="6"/>
        <v>-2.2403090640503252E-3</v>
      </c>
      <c r="D466" s="43"/>
      <c r="E466" s="44" t="s">
        <v>1190</v>
      </c>
      <c r="F466" s="42">
        <v>3.43</v>
      </c>
      <c r="G466" s="42">
        <f t="shared" si="9"/>
        <v>3.4300000000000004E-2</v>
      </c>
      <c r="H466" s="43"/>
      <c r="I466" s="43"/>
      <c r="J466" s="75">
        <f t="shared" si="10"/>
        <v>-3.6540309064050328E-2</v>
      </c>
      <c r="K466" s="43"/>
      <c r="L466" s="43"/>
      <c r="M466" s="43"/>
      <c r="N466" s="43"/>
      <c r="O466" s="43"/>
      <c r="P466" s="43"/>
      <c r="Q466" s="43"/>
      <c r="R466" s="43"/>
      <c r="S466" s="43"/>
      <c r="T466" s="43"/>
      <c r="U466" s="43"/>
      <c r="V466" s="43"/>
      <c r="W466" s="43"/>
      <c r="X466" s="43"/>
      <c r="Y466" s="43"/>
      <c r="Z466" s="43"/>
    </row>
    <row r="467" spans="1:26">
      <c r="A467" s="44">
        <v>44795</v>
      </c>
      <c r="B467" s="42">
        <v>4137.99</v>
      </c>
      <c r="C467" s="46">
        <f t="shared" si="6"/>
        <v>-2.1632427725287454E-2</v>
      </c>
      <c r="D467" s="43"/>
      <c r="E467" s="44" t="s">
        <v>1193</v>
      </c>
      <c r="F467" s="42">
        <v>3.41</v>
      </c>
      <c r="G467" s="42">
        <f t="shared" si="9"/>
        <v>3.4099999999999998E-2</v>
      </c>
      <c r="H467" s="43"/>
      <c r="I467" s="43"/>
      <c r="J467" s="75">
        <f t="shared" si="10"/>
        <v>-5.5732427725287456E-2</v>
      </c>
      <c r="K467" s="43"/>
      <c r="L467" s="43"/>
      <c r="M467" s="43"/>
      <c r="N467" s="43"/>
      <c r="O467" s="43"/>
      <c r="P467" s="43"/>
      <c r="Q467" s="43"/>
      <c r="R467" s="43"/>
      <c r="S467" s="43"/>
      <c r="T467" s="43"/>
      <c r="U467" s="43"/>
      <c r="V467" s="43"/>
      <c r="W467" s="43"/>
      <c r="X467" s="43"/>
      <c r="Y467" s="43"/>
      <c r="Z467" s="43"/>
    </row>
    <row r="468" spans="1:26">
      <c r="A468" s="44">
        <v>44792</v>
      </c>
      <c r="B468" s="42">
        <v>4228.4799999999996</v>
      </c>
      <c r="C468" s="46">
        <f t="shared" si="6"/>
        <v>-1.2983869381359623E-2</v>
      </c>
      <c r="D468" s="43"/>
      <c r="E468" s="44" t="s">
        <v>1196</v>
      </c>
      <c r="F468" s="42">
        <v>3.39</v>
      </c>
      <c r="G468" s="42">
        <f t="shared" si="9"/>
        <v>3.39E-2</v>
      </c>
      <c r="H468" s="43"/>
      <c r="I468" s="43"/>
      <c r="J468" s="75">
        <f t="shared" si="10"/>
        <v>-4.6883869381359619E-2</v>
      </c>
      <c r="K468" s="43"/>
      <c r="L468" s="43"/>
      <c r="M468" s="43"/>
      <c r="N468" s="43"/>
      <c r="O468" s="43"/>
      <c r="P468" s="43"/>
      <c r="Q468" s="43"/>
      <c r="R468" s="43"/>
      <c r="S468" s="43"/>
      <c r="T468" s="43"/>
      <c r="U468" s="43"/>
      <c r="V468" s="43"/>
      <c r="W468" s="43"/>
      <c r="X468" s="43"/>
      <c r="Y468" s="43"/>
      <c r="Z468" s="43"/>
    </row>
    <row r="469" spans="1:26">
      <c r="A469" s="44">
        <v>44791</v>
      </c>
      <c r="B469" s="42">
        <v>4283.74</v>
      </c>
      <c r="C469" s="46">
        <f t="shared" si="6"/>
        <v>2.2669440331611829E-3</v>
      </c>
      <c r="D469" s="43"/>
      <c r="E469" s="44" t="s">
        <v>1199</v>
      </c>
      <c r="F469" s="42">
        <v>3.29</v>
      </c>
      <c r="G469" s="42">
        <f t="shared" si="9"/>
        <v>3.2899999999999999E-2</v>
      </c>
      <c r="H469" s="43"/>
      <c r="I469" s="43"/>
      <c r="J469" s="75">
        <f t="shared" si="10"/>
        <v>-3.0633055966838817E-2</v>
      </c>
      <c r="K469" s="43"/>
      <c r="L469" s="43"/>
      <c r="M469" s="43"/>
      <c r="N469" s="43"/>
      <c r="O469" s="43"/>
      <c r="P469" s="43"/>
      <c r="Q469" s="43"/>
      <c r="R469" s="43"/>
      <c r="S469" s="43"/>
      <c r="T469" s="43"/>
      <c r="U469" s="43"/>
      <c r="V469" s="43"/>
      <c r="W469" s="43"/>
      <c r="X469" s="43"/>
      <c r="Y469" s="43"/>
      <c r="Z469" s="43"/>
    </row>
    <row r="470" spans="1:26">
      <c r="A470" s="44">
        <v>44790</v>
      </c>
      <c r="B470" s="42">
        <v>4274.04</v>
      </c>
      <c r="C470" s="46">
        <f t="shared" si="6"/>
        <v>-7.26407864047862E-3</v>
      </c>
      <c r="D470" s="43"/>
      <c r="E470" s="44" t="s">
        <v>1202</v>
      </c>
      <c r="F470" s="42">
        <v>3.3</v>
      </c>
      <c r="G470" s="42">
        <f t="shared" si="9"/>
        <v>3.3000000000000002E-2</v>
      </c>
      <c r="H470" s="43"/>
      <c r="I470" s="43"/>
      <c r="J470" s="75">
        <f t="shared" si="10"/>
        <v>-4.0264078640478623E-2</v>
      </c>
      <c r="K470" s="43"/>
      <c r="L470" s="43"/>
      <c r="M470" s="43"/>
      <c r="N470" s="43"/>
      <c r="O470" s="43"/>
      <c r="P470" s="43"/>
      <c r="Q470" s="43"/>
      <c r="R470" s="43"/>
      <c r="S470" s="43"/>
      <c r="T470" s="43"/>
      <c r="U470" s="43"/>
      <c r="V470" s="43"/>
      <c r="W470" s="43"/>
      <c r="X470" s="43"/>
      <c r="Y470" s="43"/>
      <c r="Z470" s="43"/>
    </row>
    <row r="471" spans="1:26">
      <c r="A471" s="44">
        <v>44789</v>
      </c>
      <c r="B471" s="42">
        <v>4305.2</v>
      </c>
      <c r="C471" s="46">
        <f t="shared" si="6"/>
        <v>1.8739092755182558E-3</v>
      </c>
      <c r="D471" s="43"/>
      <c r="E471" s="44" t="s">
        <v>1205</v>
      </c>
      <c r="F471" s="42">
        <v>3.25</v>
      </c>
      <c r="G471" s="42">
        <f t="shared" si="9"/>
        <v>3.2500000000000001E-2</v>
      </c>
      <c r="H471" s="43"/>
      <c r="I471" s="43"/>
      <c r="J471" s="75">
        <f t="shared" si="10"/>
        <v>-3.0626090724481747E-2</v>
      </c>
      <c r="K471" s="43"/>
      <c r="L471" s="43"/>
      <c r="M471" s="43"/>
      <c r="N471" s="43"/>
      <c r="O471" s="43"/>
      <c r="P471" s="43"/>
      <c r="Q471" s="43"/>
      <c r="R471" s="43"/>
      <c r="S471" s="43"/>
      <c r="T471" s="43"/>
      <c r="U471" s="43"/>
      <c r="V471" s="43"/>
      <c r="W471" s="43"/>
      <c r="X471" s="43"/>
      <c r="Y471" s="43"/>
      <c r="Z471" s="43"/>
    </row>
    <row r="472" spans="1:26">
      <c r="A472" s="44">
        <v>44788</v>
      </c>
      <c r="B472" s="42">
        <v>4297.1400000000003</v>
      </c>
      <c r="C472" s="46">
        <f t="shared" si="6"/>
        <v>3.9616294239327712E-3</v>
      </c>
      <c r="D472" s="43"/>
      <c r="E472" s="44" t="s">
        <v>1208</v>
      </c>
      <c r="F472" s="42">
        <v>3.24</v>
      </c>
      <c r="G472" s="42">
        <f t="shared" si="9"/>
        <v>3.2400000000000005E-2</v>
      </c>
      <c r="H472" s="43"/>
      <c r="I472" s="43"/>
      <c r="J472" s="75">
        <f t="shared" si="10"/>
        <v>-2.8438370576067233E-2</v>
      </c>
      <c r="K472" s="43"/>
      <c r="L472" s="43"/>
      <c r="M472" s="43"/>
      <c r="N472" s="43"/>
      <c r="O472" s="43"/>
      <c r="P472" s="43"/>
      <c r="Q472" s="43"/>
      <c r="R472" s="43"/>
      <c r="S472" s="43"/>
      <c r="T472" s="43"/>
      <c r="U472" s="43"/>
      <c r="V472" s="43"/>
      <c r="W472" s="43"/>
      <c r="X472" s="43"/>
      <c r="Y472" s="43"/>
      <c r="Z472" s="43"/>
    </row>
    <row r="473" spans="1:26">
      <c r="A473" s="44">
        <v>44785</v>
      </c>
      <c r="B473" s="42">
        <v>4280.1499999999996</v>
      </c>
      <c r="C473" s="46">
        <f t="shared" si="6"/>
        <v>1.7174074409836079E-2</v>
      </c>
      <c r="D473" s="43"/>
      <c r="E473" s="44">
        <v>44903</v>
      </c>
      <c r="F473" s="42">
        <v>3.27</v>
      </c>
      <c r="G473" s="42">
        <f t="shared" si="9"/>
        <v>3.27E-2</v>
      </c>
      <c r="H473" s="43"/>
      <c r="I473" s="43"/>
      <c r="J473" s="75">
        <f t="shared" si="10"/>
        <v>-1.5525925590163921E-2</v>
      </c>
      <c r="K473" s="43"/>
      <c r="L473" s="43"/>
      <c r="M473" s="43"/>
      <c r="N473" s="43"/>
      <c r="O473" s="43"/>
      <c r="P473" s="43"/>
      <c r="Q473" s="43"/>
      <c r="R473" s="43"/>
      <c r="S473" s="43"/>
      <c r="T473" s="43"/>
      <c r="U473" s="43"/>
      <c r="V473" s="43"/>
      <c r="W473" s="43"/>
      <c r="X473" s="43"/>
      <c r="Y473" s="43"/>
      <c r="Z473" s="43"/>
    </row>
    <row r="474" spans="1:26">
      <c r="A474" s="44">
        <v>44784</v>
      </c>
      <c r="B474" s="42">
        <v>4207.2700000000004</v>
      </c>
      <c r="C474" s="46">
        <f t="shared" si="6"/>
        <v>-7.0567189661734585E-4</v>
      </c>
      <c r="D474" s="43"/>
      <c r="E474" s="44">
        <v>44873</v>
      </c>
      <c r="F474" s="42">
        <v>3.3</v>
      </c>
      <c r="G474" s="42">
        <f t="shared" si="9"/>
        <v>3.3000000000000002E-2</v>
      </c>
      <c r="H474" s="43"/>
      <c r="I474" s="43"/>
      <c r="J474" s="75">
        <f t="shared" si="10"/>
        <v>-3.3705671896617349E-2</v>
      </c>
      <c r="K474" s="43"/>
      <c r="L474" s="43"/>
      <c r="M474" s="43"/>
      <c r="N474" s="43"/>
      <c r="O474" s="43"/>
      <c r="P474" s="43"/>
      <c r="Q474" s="43"/>
      <c r="R474" s="43"/>
      <c r="S474" s="43"/>
      <c r="T474" s="43"/>
      <c r="U474" s="43"/>
      <c r="V474" s="43"/>
      <c r="W474" s="43"/>
      <c r="X474" s="43"/>
      <c r="Y474" s="43"/>
      <c r="Z474" s="43"/>
    </row>
    <row r="475" spans="1:26">
      <c r="A475" s="44">
        <v>44783</v>
      </c>
      <c r="B475" s="42">
        <v>4210.24</v>
      </c>
      <c r="C475" s="46">
        <f t="shared" si="6"/>
        <v>2.1067154907856916E-2</v>
      </c>
      <c r="D475" s="43"/>
      <c r="E475" s="44">
        <v>44842</v>
      </c>
      <c r="F475" s="42">
        <v>3.19</v>
      </c>
      <c r="G475" s="42">
        <f t="shared" si="9"/>
        <v>3.1899999999999998E-2</v>
      </c>
      <c r="H475" s="43"/>
      <c r="I475" s="43"/>
      <c r="J475" s="75">
        <f t="shared" si="10"/>
        <v>-1.0832845092143082E-2</v>
      </c>
      <c r="K475" s="43"/>
      <c r="L475" s="43"/>
      <c r="M475" s="43"/>
      <c r="N475" s="43"/>
      <c r="O475" s="43"/>
      <c r="P475" s="43"/>
      <c r="Q475" s="43"/>
      <c r="R475" s="43"/>
      <c r="S475" s="43"/>
      <c r="T475" s="43"/>
      <c r="U475" s="43"/>
      <c r="V475" s="43"/>
      <c r="W475" s="43"/>
      <c r="X475" s="43"/>
      <c r="Y475" s="43"/>
      <c r="Z475" s="43"/>
    </row>
    <row r="476" spans="1:26">
      <c r="A476" s="44">
        <v>44782</v>
      </c>
      <c r="B476" s="42">
        <v>4122.47</v>
      </c>
      <c r="C476" s="46">
        <f t="shared" si="6"/>
        <v>-4.2577821983481121E-3</v>
      </c>
      <c r="D476" s="43"/>
      <c r="E476" s="44">
        <v>44812</v>
      </c>
      <c r="F476" s="42">
        <v>3.16</v>
      </c>
      <c r="G476" s="42">
        <f t="shared" si="9"/>
        <v>3.1600000000000003E-2</v>
      </c>
      <c r="H476" s="43"/>
      <c r="I476" s="43"/>
      <c r="J476" s="75">
        <f t="shared" si="10"/>
        <v>-3.5857782198348113E-2</v>
      </c>
      <c r="K476" s="43"/>
      <c r="L476" s="43"/>
      <c r="M476" s="43"/>
      <c r="N476" s="43"/>
      <c r="O476" s="43"/>
      <c r="P476" s="43"/>
      <c r="Q476" s="43"/>
      <c r="R476" s="43"/>
      <c r="S476" s="43"/>
      <c r="T476" s="43"/>
      <c r="U476" s="43"/>
      <c r="V476" s="43"/>
      <c r="W476" s="43"/>
      <c r="X476" s="43"/>
      <c r="Y476" s="43"/>
      <c r="Z476" s="43"/>
    </row>
    <row r="477" spans="1:26">
      <c r="A477" s="44">
        <v>44781</v>
      </c>
      <c r="B477" s="42">
        <v>4140.0600000000004</v>
      </c>
      <c r="C477" s="46">
        <f t="shared" si="6"/>
        <v>-1.2383454103545306E-3</v>
      </c>
      <c r="D477" s="43"/>
      <c r="E477" s="44">
        <v>44781</v>
      </c>
      <c r="F477" s="42">
        <v>3.14</v>
      </c>
      <c r="G477" s="42">
        <f t="shared" si="9"/>
        <v>3.1400000000000004E-2</v>
      </c>
      <c r="H477" s="43"/>
      <c r="I477" s="43"/>
      <c r="J477" s="75">
        <f t="shared" si="10"/>
        <v>-3.2638345410354534E-2</v>
      </c>
      <c r="K477" s="43"/>
      <c r="L477" s="43"/>
      <c r="M477" s="43"/>
      <c r="N477" s="43"/>
      <c r="O477" s="43"/>
      <c r="P477" s="43"/>
      <c r="Q477" s="43"/>
      <c r="R477" s="43"/>
      <c r="S477" s="43"/>
      <c r="T477" s="43"/>
      <c r="U477" s="43"/>
      <c r="V477" s="43"/>
      <c r="W477" s="43"/>
      <c r="X477" s="43"/>
      <c r="Y477" s="43"/>
      <c r="Z477" s="43"/>
    </row>
    <row r="478" spans="1:26">
      <c r="A478" s="44">
        <v>44778</v>
      </c>
      <c r="B478" s="42">
        <v>4145.1899999999996</v>
      </c>
      <c r="C478" s="46">
        <f t="shared" si="6"/>
        <v>-1.6270689959386672E-3</v>
      </c>
      <c r="D478" s="43"/>
      <c r="E478" s="44">
        <v>44689</v>
      </c>
      <c r="F478" s="42">
        <v>3.2</v>
      </c>
      <c r="G478" s="42">
        <f t="shared" si="9"/>
        <v>3.2000000000000001E-2</v>
      </c>
      <c r="H478" s="43"/>
      <c r="I478" s="43"/>
      <c r="J478" s="75">
        <f t="shared" si="10"/>
        <v>-3.3627068995938668E-2</v>
      </c>
      <c r="K478" s="43"/>
      <c r="L478" s="43"/>
      <c r="M478" s="43"/>
      <c r="N478" s="43"/>
      <c r="O478" s="43"/>
      <c r="P478" s="43"/>
      <c r="Q478" s="43"/>
      <c r="R478" s="43"/>
      <c r="S478" s="43"/>
      <c r="T478" s="43"/>
      <c r="U478" s="43"/>
      <c r="V478" s="43"/>
      <c r="W478" s="43"/>
      <c r="X478" s="43"/>
      <c r="Y478" s="43"/>
      <c r="Z478" s="43"/>
    </row>
    <row r="479" spans="1:26">
      <c r="A479" s="44">
        <v>44777</v>
      </c>
      <c r="B479" s="42">
        <v>4151.9399999999996</v>
      </c>
      <c r="C479" s="46">
        <f t="shared" si="6"/>
        <v>-7.7764713908326987E-4</v>
      </c>
      <c r="D479" s="43"/>
      <c r="E479" s="44">
        <v>44659</v>
      </c>
      <c r="F479" s="42">
        <v>3.09</v>
      </c>
      <c r="G479" s="42">
        <f t="shared" si="9"/>
        <v>3.0899999999999997E-2</v>
      </c>
      <c r="H479" s="43"/>
      <c r="I479" s="43"/>
      <c r="J479" s="75">
        <f t="shared" si="10"/>
        <v>-3.1677647139083269E-2</v>
      </c>
      <c r="K479" s="43"/>
      <c r="L479" s="43"/>
      <c r="M479" s="43"/>
      <c r="N479" s="43"/>
      <c r="O479" s="43"/>
      <c r="P479" s="43"/>
      <c r="Q479" s="43"/>
      <c r="R479" s="43"/>
      <c r="S479" s="43"/>
      <c r="T479" s="43"/>
      <c r="U479" s="43"/>
      <c r="V479" s="43"/>
      <c r="W479" s="43"/>
      <c r="X479" s="43"/>
      <c r="Y479" s="43"/>
      <c r="Z479" s="43"/>
    </row>
    <row r="480" spans="1:26">
      <c r="A480" s="44">
        <v>44776</v>
      </c>
      <c r="B480" s="42">
        <v>4155.17</v>
      </c>
      <c r="C480" s="46">
        <f t="shared" si="6"/>
        <v>1.5517460750035557E-2</v>
      </c>
      <c r="D480" s="43"/>
      <c r="E480" s="44">
        <v>44628</v>
      </c>
      <c r="F480" s="42">
        <v>3.1</v>
      </c>
      <c r="G480" s="42">
        <f t="shared" si="9"/>
        <v>3.1E-2</v>
      </c>
      <c r="H480" s="43"/>
      <c r="I480" s="43"/>
      <c r="J480" s="75">
        <f t="shared" si="10"/>
        <v>-1.5482539249964443E-2</v>
      </c>
      <c r="K480" s="43"/>
      <c r="L480" s="43"/>
      <c r="M480" s="43"/>
      <c r="N480" s="43"/>
      <c r="O480" s="43"/>
      <c r="P480" s="43"/>
      <c r="Q480" s="43"/>
      <c r="R480" s="43"/>
      <c r="S480" s="43"/>
      <c r="T480" s="43"/>
      <c r="U480" s="43"/>
      <c r="V480" s="43"/>
      <c r="W480" s="43"/>
      <c r="X480" s="43"/>
      <c r="Y480" s="43"/>
      <c r="Z480" s="43"/>
    </row>
    <row r="481" spans="1:26">
      <c r="A481" s="44">
        <v>44775</v>
      </c>
      <c r="B481" s="42">
        <v>4091.19</v>
      </c>
      <c r="C481" s="46">
        <f t="shared" si="6"/>
        <v>-6.6847025099674136E-3</v>
      </c>
      <c r="D481" s="43"/>
      <c r="E481" s="44">
        <v>44600</v>
      </c>
      <c r="F481" s="42">
        <v>3.14</v>
      </c>
      <c r="G481" s="42">
        <f t="shared" si="9"/>
        <v>3.1400000000000004E-2</v>
      </c>
      <c r="H481" s="43"/>
      <c r="I481" s="43"/>
      <c r="J481" s="75">
        <f t="shared" si="10"/>
        <v>-3.8084702509967421E-2</v>
      </c>
      <c r="K481" s="43"/>
      <c r="L481" s="43"/>
      <c r="M481" s="43"/>
      <c r="N481" s="43"/>
      <c r="O481" s="43"/>
      <c r="P481" s="43"/>
      <c r="Q481" s="43"/>
      <c r="R481" s="43"/>
      <c r="S481" s="43"/>
      <c r="T481" s="43"/>
      <c r="U481" s="43"/>
      <c r="V481" s="43"/>
      <c r="W481" s="43"/>
      <c r="X481" s="43"/>
      <c r="Y481" s="43"/>
      <c r="Z481" s="43"/>
    </row>
    <row r="482" spans="1:26">
      <c r="A482" s="44">
        <v>44774</v>
      </c>
      <c r="B482" s="42">
        <v>4118.63</v>
      </c>
      <c r="C482" s="46">
        <f t="shared" si="6"/>
        <v>-2.8270386343186992E-3</v>
      </c>
      <c r="D482" s="43"/>
      <c r="E482" s="44">
        <v>44569</v>
      </c>
      <c r="F482" s="42">
        <v>3.04</v>
      </c>
      <c r="G482" s="42">
        <f t="shared" si="9"/>
        <v>3.04E-2</v>
      </c>
      <c r="H482" s="43"/>
      <c r="I482" s="43"/>
      <c r="J482" s="75">
        <f t="shared" si="10"/>
        <v>-3.3227038634318702E-2</v>
      </c>
      <c r="K482" s="43"/>
      <c r="L482" s="43"/>
      <c r="M482" s="43"/>
      <c r="N482" s="43"/>
      <c r="O482" s="43"/>
      <c r="P482" s="43"/>
      <c r="Q482" s="43"/>
      <c r="R482" s="43"/>
      <c r="S482" s="43"/>
      <c r="T482" s="43"/>
      <c r="U482" s="43"/>
      <c r="V482" s="43"/>
      <c r="W482" s="43"/>
      <c r="X482" s="43"/>
      <c r="Y482" s="43"/>
      <c r="Z482" s="43"/>
    </row>
    <row r="483" spans="1:26">
      <c r="A483" s="44">
        <v>44771</v>
      </c>
      <c r="B483" s="42">
        <v>4130.29</v>
      </c>
      <c r="C483" s="46">
        <f t="shared" si="6"/>
        <v>1.4107749538291978E-2</v>
      </c>
      <c r="D483" s="43"/>
      <c r="E483" s="44" t="s">
        <v>1230</v>
      </c>
      <c r="F483" s="42">
        <v>3.13</v>
      </c>
      <c r="G483" s="42">
        <f t="shared" si="9"/>
        <v>3.1300000000000001E-2</v>
      </c>
      <c r="H483" s="43"/>
      <c r="I483" s="43"/>
      <c r="J483" s="75">
        <f t="shared" si="10"/>
        <v>-1.7192250461708025E-2</v>
      </c>
      <c r="K483" s="43"/>
      <c r="L483" s="43"/>
      <c r="M483" s="43"/>
      <c r="N483" s="43"/>
      <c r="O483" s="43"/>
      <c r="P483" s="43"/>
      <c r="Q483" s="43"/>
      <c r="R483" s="43"/>
      <c r="S483" s="43"/>
      <c r="T483" s="43"/>
      <c r="U483" s="43"/>
      <c r="V483" s="43"/>
      <c r="W483" s="43"/>
      <c r="X483" s="43"/>
      <c r="Y483" s="43"/>
      <c r="Z483" s="43"/>
    </row>
    <row r="484" spans="1:26">
      <c r="A484" s="44">
        <v>44770</v>
      </c>
      <c r="B484" s="42">
        <v>4072.43</v>
      </c>
      <c r="C484" s="46">
        <f t="shared" si="6"/>
        <v>1.2060363275690102E-2</v>
      </c>
      <c r="D484" s="43"/>
      <c r="E484" s="44" t="s">
        <v>1233</v>
      </c>
      <c r="F484" s="42">
        <v>3.14</v>
      </c>
      <c r="G484" s="42">
        <f t="shared" si="9"/>
        <v>3.1400000000000004E-2</v>
      </c>
      <c r="H484" s="43"/>
      <c r="I484" s="43"/>
      <c r="J484" s="75">
        <f t="shared" si="10"/>
        <v>-1.9339636724309904E-2</v>
      </c>
      <c r="K484" s="43"/>
      <c r="L484" s="43"/>
      <c r="M484" s="43"/>
      <c r="N484" s="43"/>
      <c r="O484" s="43"/>
      <c r="P484" s="43"/>
      <c r="Q484" s="43"/>
      <c r="R484" s="43"/>
      <c r="S484" s="43"/>
      <c r="T484" s="43"/>
      <c r="U484" s="43"/>
      <c r="V484" s="43"/>
      <c r="W484" s="43"/>
      <c r="X484" s="43"/>
      <c r="Y484" s="43"/>
      <c r="Z484" s="43"/>
    </row>
    <row r="485" spans="1:26">
      <c r="A485" s="44">
        <v>44769</v>
      </c>
      <c r="B485" s="42">
        <v>4023.61</v>
      </c>
      <c r="C485" s="46">
        <f t="shared" si="6"/>
        <v>2.5820034533563709E-2</v>
      </c>
      <c r="D485" s="43"/>
      <c r="E485" s="44" t="s">
        <v>1236</v>
      </c>
      <c r="F485" s="42">
        <v>3.18</v>
      </c>
      <c r="G485" s="42">
        <f t="shared" si="9"/>
        <v>3.1800000000000002E-2</v>
      </c>
      <c r="H485" s="43"/>
      <c r="I485" s="43"/>
      <c r="J485" s="75">
        <f t="shared" si="10"/>
        <v>-5.9799654664362926E-3</v>
      </c>
      <c r="K485" s="43"/>
      <c r="L485" s="43"/>
      <c r="M485" s="43"/>
      <c r="N485" s="43"/>
      <c r="O485" s="43"/>
      <c r="P485" s="43"/>
      <c r="Q485" s="43"/>
      <c r="R485" s="43"/>
      <c r="S485" s="43"/>
      <c r="T485" s="43"/>
      <c r="U485" s="43"/>
      <c r="V485" s="43"/>
      <c r="W485" s="43"/>
      <c r="X485" s="43"/>
      <c r="Y485" s="43"/>
      <c r="Z485" s="43"/>
    </row>
    <row r="486" spans="1:26">
      <c r="A486" s="44">
        <v>44768</v>
      </c>
      <c r="B486" s="42">
        <v>3921.05</v>
      </c>
      <c r="C486" s="46">
        <f t="shared" si="6"/>
        <v>-1.161033289574997E-2</v>
      </c>
      <c r="D486" s="43"/>
      <c r="E486" s="44" t="s">
        <v>1239</v>
      </c>
      <c r="F486" s="42">
        <v>3.18</v>
      </c>
      <c r="G486" s="42">
        <f t="shared" si="9"/>
        <v>3.1800000000000002E-2</v>
      </c>
      <c r="H486" s="43"/>
      <c r="I486" s="43"/>
      <c r="J486" s="75">
        <f t="shared" si="10"/>
        <v>-4.341033289574997E-2</v>
      </c>
      <c r="K486" s="43"/>
      <c r="L486" s="43"/>
      <c r="M486" s="43"/>
      <c r="N486" s="43"/>
      <c r="O486" s="43"/>
      <c r="P486" s="43"/>
      <c r="Q486" s="43"/>
      <c r="R486" s="43"/>
      <c r="S486" s="43"/>
      <c r="T486" s="43"/>
      <c r="U486" s="43"/>
      <c r="V486" s="43"/>
      <c r="W486" s="43"/>
      <c r="X486" s="43"/>
      <c r="Y486" s="43"/>
      <c r="Z486" s="43"/>
    </row>
    <row r="487" spans="1:26">
      <c r="A487" s="44">
        <v>44767</v>
      </c>
      <c r="B487" s="42">
        <v>3966.84</v>
      </c>
      <c r="C487" s="46">
        <f t="shared" si="6"/>
        <v>1.3142512363463167E-3</v>
      </c>
      <c r="D487" s="43"/>
      <c r="E487" s="44" t="s">
        <v>1242</v>
      </c>
      <c r="F487" s="42">
        <v>3.19</v>
      </c>
      <c r="G487" s="42">
        <f t="shared" si="9"/>
        <v>3.1899999999999998E-2</v>
      </c>
      <c r="H487" s="43"/>
      <c r="I487" s="43"/>
      <c r="J487" s="75">
        <f t="shared" si="10"/>
        <v>-3.0585748763653681E-2</v>
      </c>
      <c r="K487" s="43"/>
      <c r="L487" s="43"/>
      <c r="M487" s="43"/>
      <c r="N487" s="43"/>
      <c r="O487" s="43"/>
      <c r="P487" s="43"/>
      <c r="Q487" s="43"/>
      <c r="R487" s="43"/>
      <c r="S487" s="43"/>
      <c r="T487" s="43"/>
      <c r="U487" s="43"/>
      <c r="V487" s="43"/>
      <c r="W487" s="43"/>
      <c r="X487" s="43"/>
      <c r="Y487" s="43"/>
      <c r="Z487" s="43"/>
    </row>
    <row r="488" spans="1:26">
      <c r="A488" s="44">
        <v>44764</v>
      </c>
      <c r="B488" s="42">
        <v>3961.63</v>
      </c>
      <c r="C488" s="46">
        <f t="shared" si="6"/>
        <v>-9.3762699234227094E-3</v>
      </c>
      <c r="D488" s="43"/>
      <c r="E488" s="44" t="s">
        <v>1245</v>
      </c>
      <c r="F488" s="42">
        <v>3.14</v>
      </c>
      <c r="G488" s="42">
        <f t="shared" si="9"/>
        <v>3.1400000000000004E-2</v>
      </c>
      <c r="H488" s="43"/>
      <c r="I488" s="43"/>
      <c r="J488" s="75">
        <f t="shared" si="10"/>
        <v>-4.0776269923422717E-2</v>
      </c>
      <c r="K488" s="43"/>
      <c r="L488" s="43"/>
      <c r="M488" s="43"/>
      <c r="N488" s="43"/>
      <c r="O488" s="43"/>
      <c r="P488" s="43"/>
      <c r="Q488" s="43"/>
      <c r="R488" s="43"/>
      <c r="S488" s="43"/>
      <c r="T488" s="43"/>
      <c r="U488" s="43"/>
      <c r="V488" s="43"/>
      <c r="W488" s="43"/>
      <c r="X488" s="43"/>
      <c r="Y488" s="43"/>
      <c r="Z488" s="43"/>
    </row>
    <row r="489" spans="1:26">
      <c r="A489" s="44">
        <v>44763</v>
      </c>
      <c r="B489" s="42">
        <v>3998.95</v>
      </c>
      <c r="C489" s="46">
        <f t="shared" si="6"/>
        <v>9.8130542384489011E-3</v>
      </c>
      <c r="D489" s="43"/>
      <c r="E489" s="44" t="s">
        <v>1248</v>
      </c>
      <c r="F489" s="42">
        <v>3.24</v>
      </c>
      <c r="G489" s="42">
        <f t="shared" si="9"/>
        <v>3.2400000000000005E-2</v>
      </c>
      <c r="H489" s="43"/>
      <c r="I489" s="43"/>
      <c r="J489" s="75">
        <f t="shared" si="10"/>
        <v>-2.2586945761551104E-2</v>
      </c>
      <c r="K489" s="43"/>
      <c r="L489" s="43"/>
      <c r="M489" s="43"/>
      <c r="N489" s="43"/>
      <c r="O489" s="43"/>
      <c r="P489" s="43"/>
      <c r="Q489" s="43"/>
      <c r="R489" s="43"/>
      <c r="S489" s="43"/>
      <c r="T489" s="43"/>
      <c r="U489" s="43"/>
      <c r="V489" s="43"/>
      <c r="W489" s="43"/>
      <c r="X489" s="43"/>
      <c r="Y489" s="43"/>
      <c r="Z489" s="43"/>
    </row>
    <row r="490" spans="1:26">
      <c r="A490" s="44">
        <v>44762</v>
      </c>
      <c r="B490" s="42">
        <v>3959.9</v>
      </c>
      <c r="C490" s="46">
        <f t="shared" si="6"/>
        <v>5.8785037183350592E-3</v>
      </c>
      <c r="D490" s="43"/>
      <c r="E490" s="44" t="s">
        <v>1251</v>
      </c>
      <c r="F490" s="42">
        <v>3.34</v>
      </c>
      <c r="G490" s="42">
        <f t="shared" si="9"/>
        <v>3.3399999999999999E-2</v>
      </c>
      <c r="H490" s="43"/>
      <c r="I490" s="43"/>
      <c r="J490" s="75">
        <f t="shared" si="10"/>
        <v>-2.7521496281664941E-2</v>
      </c>
      <c r="K490" s="43"/>
      <c r="L490" s="43"/>
      <c r="M490" s="43"/>
      <c r="N490" s="43"/>
      <c r="O490" s="43"/>
      <c r="P490" s="43"/>
      <c r="Q490" s="43"/>
      <c r="R490" s="43"/>
      <c r="S490" s="43"/>
      <c r="T490" s="43"/>
      <c r="U490" s="43"/>
      <c r="V490" s="43"/>
      <c r="W490" s="43"/>
      <c r="X490" s="43"/>
      <c r="Y490" s="43"/>
      <c r="Z490" s="43"/>
    </row>
    <row r="491" spans="1:26">
      <c r="A491" s="44">
        <v>44761</v>
      </c>
      <c r="B491" s="42">
        <v>3936.69</v>
      </c>
      <c r="C491" s="46">
        <f t="shared" si="6"/>
        <v>2.7253558019802913E-2</v>
      </c>
      <c r="D491" s="43"/>
      <c r="E491" s="44" t="s">
        <v>1254</v>
      </c>
      <c r="F491" s="42">
        <v>3.33</v>
      </c>
      <c r="G491" s="42">
        <f t="shared" si="9"/>
        <v>3.3300000000000003E-2</v>
      </c>
      <c r="H491" s="43"/>
      <c r="I491" s="43"/>
      <c r="J491" s="75">
        <f t="shared" si="10"/>
        <v>-6.0464419801970898E-3</v>
      </c>
      <c r="K491" s="43"/>
      <c r="L491" s="43"/>
      <c r="M491" s="43"/>
      <c r="N491" s="43"/>
      <c r="O491" s="43"/>
      <c r="P491" s="43"/>
      <c r="Q491" s="43"/>
      <c r="R491" s="43"/>
      <c r="S491" s="43"/>
      <c r="T491" s="43"/>
      <c r="U491" s="43"/>
      <c r="V491" s="43"/>
      <c r="W491" s="43"/>
      <c r="X491" s="43"/>
      <c r="Y491" s="43"/>
      <c r="Z491" s="43"/>
    </row>
    <row r="492" spans="1:26">
      <c r="A492" s="44">
        <v>44760</v>
      </c>
      <c r="B492" s="42">
        <v>3830.85</v>
      </c>
      <c r="C492" s="46">
        <f t="shared" si="6"/>
        <v>-8.398790728860633E-3</v>
      </c>
      <c r="D492" s="43"/>
      <c r="E492" s="44" t="s">
        <v>1257</v>
      </c>
      <c r="F492" s="42">
        <v>3.3</v>
      </c>
      <c r="G492" s="42">
        <f t="shared" si="9"/>
        <v>3.3000000000000002E-2</v>
      </c>
      <c r="H492" s="43"/>
      <c r="I492" s="43"/>
      <c r="J492" s="75">
        <f t="shared" si="10"/>
        <v>-4.1398790728860636E-2</v>
      </c>
      <c r="K492" s="43"/>
      <c r="L492" s="43"/>
      <c r="M492" s="43"/>
      <c r="N492" s="43"/>
      <c r="O492" s="43"/>
      <c r="P492" s="43"/>
      <c r="Q492" s="43"/>
      <c r="R492" s="43"/>
      <c r="S492" s="43"/>
      <c r="T492" s="43"/>
      <c r="U492" s="43"/>
      <c r="V492" s="43"/>
      <c r="W492" s="43"/>
      <c r="X492" s="43"/>
      <c r="Y492" s="43"/>
      <c r="Z492" s="43"/>
    </row>
    <row r="493" spans="1:26">
      <c r="A493" s="44">
        <v>44757</v>
      </c>
      <c r="B493" s="42">
        <v>3863.16</v>
      </c>
      <c r="C493" s="46">
        <f t="shared" si="6"/>
        <v>1.9019223492515371E-2</v>
      </c>
      <c r="D493" s="43"/>
      <c r="E493" s="44" t="s">
        <v>1259</v>
      </c>
      <c r="F493" s="42">
        <v>3.25</v>
      </c>
      <c r="G493" s="42">
        <f t="shared" si="9"/>
        <v>3.2500000000000001E-2</v>
      </c>
      <c r="H493" s="43"/>
      <c r="I493" s="43"/>
      <c r="J493" s="75">
        <f t="shared" si="10"/>
        <v>-1.3480776507484631E-2</v>
      </c>
      <c r="K493" s="43"/>
      <c r="L493" s="43"/>
      <c r="M493" s="43"/>
      <c r="N493" s="43"/>
      <c r="O493" s="43"/>
      <c r="P493" s="43"/>
      <c r="Q493" s="43"/>
      <c r="R493" s="43"/>
      <c r="S493" s="43"/>
      <c r="T493" s="43"/>
      <c r="U493" s="43"/>
      <c r="V493" s="43"/>
      <c r="W493" s="43"/>
      <c r="X493" s="43"/>
      <c r="Y493" s="43"/>
      <c r="Z493" s="43"/>
    </row>
    <row r="494" spans="1:26">
      <c r="A494" s="44">
        <v>44756</v>
      </c>
      <c r="B494" s="42">
        <v>3790.38</v>
      </c>
      <c r="C494" s="46">
        <f t="shared" si="6"/>
        <v>-3.0031001895847553E-3</v>
      </c>
      <c r="D494" s="43"/>
      <c r="E494" s="44" t="s">
        <v>1262</v>
      </c>
      <c r="F494" s="42">
        <v>3.27</v>
      </c>
      <c r="G494" s="42">
        <f t="shared" si="9"/>
        <v>3.27E-2</v>
      </c>
      <c r="H494" s="43"/>
      <c r="I494" s="43"/>
      <c r="J494" s="75">
        <f t="shared" si="10"/>
        <v>-3.5703100189584752E-2</v>
      </c>
      <c r="K494" s="43"/>
      <c r="L494" s="43"/>
      <c r="M494" s="43"/>
      <c r="N494" s="43"/>
      <c r="O494" s="43"/>
      <c r="P494" s="43"/>
      <c r="Q494" s="43"/>
      <c r="R494" s="43"/>
      <c r="S494" s="43"/>
      <c r="T494" s="43"/>
      <c r="U494" s="43"/>
      <c r="V494" s="43"/>
      <c r="W494" s="43"/>
      <c r="X494" s="43"/>
      <c r="Y494" s="43"/>
      <c r="Z494" s="43"/>
    </row>
    <row r="495" spans="1:26">
      <c r="A495" s="44">
        <v>44755</v>
      </c>
      <c r="B495" s="42">
        <v>3801.78</v>
      </c>
      <c r="C495" s="46">
        <f t="shared" si="6"/>
        <v>-4.466859031662644E-3</v>
      </c>
      <c r="D495" s="43"/>
      <c r="E495" s="44" t="s">
        <v>1265</v>
      </c>
      <c r="F495" s="42">
        <v>3.24</v>
      </c>
      <c r="G495" s="42">
        <f t="shared" si="9"/>
        <v>3.2400000000000005E-2</v>
      </c>
      <c r="H495" s="43"/>
      <c r="I495" s="43"/>
      <c r="J495" s="75">
        <f t="shared" si="10"/>
        <v>-3.6866859031662647E-2</v>
      </c>
      <c r="K495" s="43"/>
      <c r="L495" s="43"/>
      <c r="M495" s="43"/>
      <c r="N495" s="43"/>
      <c r="O495" s="43"/>
      <c r="P495" s="43"/>
      <c r="Q495" s="43"/>
      <c r="R495" s="43"/>
      <c r="S495" s="43"/>
      <c r="T495" s="43"/>
      <c r="U495" s="43"/>
      <c r="V495" s="43"/>
      <c r="W495" s="43"/>
      <c r="X495" s="43"/>
      <c r="Y495" s="43"/>
      <c r="Z495" s="43"/>
    </row>
    <row r="496" spans="1:26">
      <c r="A496" s="44">
        <v>44754</v>
      </c>
      <c r="B496" s="42">
        <v>3818.8</v>
      </c>
      <c r="C496" s="46">
        <f t="shared" si="6"/>
        <v>-9.2868990190167582E-3</v>
      </c>
      <c r="D496" s="43"/>
      <c r="E496" s="44">
        <v>44902</v>
      </c>
      <c r="F496" s="42">
        <v>3.28</v>
      </c>
      <c r="G496" s="42">
        <f t="shared" si="9"/>
        <v>3.2799999999999996E-2</v>
      </c>
      <c r="H496" s="43"/>
      <c r="I496" s="43"/>
      <c r="J496" s="75">
        <f t="shared" si="10"/>
        <v>-4.2086899019016757E-2</v>
      </c>
      <c r="K496" s="43"/>
      <c r="L496" s="43"/>
      <c r="M496" s="43"/>
      <c r="N496" s="43"/>
      <c r="O496" s="43"/>
      <c r="P496" s="43"/>
      <c r="Q496" s="43"/>
      <c r="R496" s="43"/>
      <c r="S496" s="43"/>
      <c r="T496" s="43"/>
      <c r="U496" s="43"/>
      <c r="V496" s="43"/>
      <c r="W496" s="43"/>
      <c r="X496" s="43"/>
      <c r="Y496" s="43"/>
      <c r="Z496" s="43"/>
    </row>
    <row r="497" spans="1:26">
      <c r="A497" s="44">
        <v>44753</v>
      </c>
      <c r="B497" s="42">
        <v>3854.43</v>
      </c>
      <c r="C497" s="46">
        <f t="shared" si="6"/>
        <v>-1.159442997810581E-2</v>
      </c>
      <c r="D497" s="43"/>
      <c r="E497" s="44">
        <v>44872</v>
      </c>
      <c r="F497" s="42">
        <v>3.33</v>
      </c>
      <c r="G497" s="42">
        <f t="shared" si="9"/>
        <v>3.3300000000000003E-2</v>
      </c>
      <c r="H497" s="43"/>
      <c r="I497" s="43"/>
      <c r="J497" s="75">
        <f t="shared" si="10"/>
        <v>-4.4894429978105811E-2</v>
      </c>
      <c r="K497" s="43"/>
      <c r="L497" s="43"/>
      <c r="M497" s="43"/>
      <c r="N497" s="43"/>
      <c r="O497" s="43"/>
      <c r="P497" s="43"/>
      <c r="Q497" s="43"/>
      <c r="R497" s="43"/>
      <c r="S497" s="43"/>
      <c r="T497" s="43"/>
      <c r="U497" s="43"/>
      <c r="V497" s="43"/>
      <c r="W497" s="43"/>
      <c r="X497" s="43"/>
      <c r="Y497" s="43"/>
      <c r="Z497" s="43"/>
    </row>
    <row r="498" spans="1:26">
      <c r="A498" s="44">
        <v>44750</v>
      </c>
      <c r="B498" s="42">
        <v>3899.38</v>
      </c>
      <c r="C498" s="46">
        <f t="shared" si="6"/>
        <v>-8.3055631536842949E-4</v>
      </c>
      <c r="D498" s="43"/>
      <c r="E498" s="44">
        <v>44780</v>
      </c>
      <c r="F498" s="42">
        <v>3.43</v>
      </c>
      <c r="G498" s="42">
        <f t="shared" si="9"/>
        <v>3.4300000000000004E-2</v>
      </c>
      <c r="H498" s="43"/>
      <c r="I498" s="43"/>
      <c r="J498" s="75">
        <f t="shared" si="10"/>
        <v>-3.5130556315368433E-2</v>
      </c>
      <c r="K498" s="43"/>
      <c r="L498" s="43"/>
      <c r="M498" s="43"/>
      <c r="N498" s="43"/>
      <c r="O498" s="43"/>
      <c r="P498" s="43"/>
      <c r="Q498" s="43"/>
      <c r="R498" s="43"/>
      <c r="S498" s="43"/>
      <c r="T498" s="43"/>
      <c r="U498" s="43"/>
      <c r="V498" s="43"/>
      <c r="W498" s="43"/>
      <c r="X498" s="43"/>
      <c r="Y498" s="43"/>
      <c r="Z498" s="43"/>
    </row>
    <row r="499" spans="1:26">
      <c r="A499" s="44">
        <v>44749</v>
      </c>
      <c r="B499" s="42">
        <v>3902.62</v>
      </c>
      <c r="C499" s="46">
        <f t="shared" si="6"/>
        <v>1.4853713471199018E-2</v>
      </c>
      <c r="D499" s="43"/>
      <c r="E499" s="44">
        <v>44749</v>
      </c>
      <c r="F499" s="42">
        <v>3.35</v>
      </c>
      <c r="G499" s="42">
        <f t="shared" si="9"/>
        <v>3.3500000000000002E-2</v>
      </c>
      <c r="H499" s="43"/>
      <c r="I499" s="43"/>
      <c r="J499" s="75">
        <f t="shared" si="10"/>
        <v>-1.8646286528800984E-2</v>
      </c>
      <c r="K499" s="43"/>
      <c r="L499" s="43"/>
      <c r="M499" s="43"/>
      <c r="N499" s="43"/>
      <c r="O499" s="43"/>
      <c r="P499" s="43"/>
      <c r="Q499" s="43"/>
      <c r="R499" s="43"/>
      <c r="S499" s="43"/>
      <c r="T499" s="43"/>
      <c r="U499" s="43"/>
      <c r="V499" s="43"/>
      <c r="W499" s="43"/>
      <c r="X499" s="43"/>
      <c r="Y499" s="43"/>
      <c r="Z499" s="43"/>
    </row>
    <row r="500" spans="1:26">
      <c r="A500" s="44">
        <v>44748</v>
      </c>
      <c r="B500" s="42">
        <v>3845.08</v>
      </c>
      <c r="C500" s="46">
        <f t="shared" si="6"/>
        <v>3.5667473495814678E-3</v>
      </c>
      <c r="D500" s="43"/>
      <c r="E500" s="44">
        <v>44719</v>
      </c>
      <c r="F500" s="42">
        <v>3.31</v>
      </c>
      <c r="G500" s="42">
        <f t="shared" si="9"/>
        <v>3.3099999999999997E-2</v>
      </c>
      <c r="H500" s="43"/>
      <c r="I500" s="43"/>
      <c r="J500" s="75">
        <f t="shared" si="10"/>
        <v>-2.9533252650418531E-2</v>
      </c>
      <c r="K500" s="43"/>
      <c r="L500" s="43"/>
      <c r="M500" s="43"/>
      <c r="N500" s="43"/>
      <c r="O500" s="43"/>
      <c r="P500" s="43"/>
      <c r="Q500" s="43"/>
      <c r="R500" s="43"/>
      <c r="S500" s="43"/>
      <c r="T500" s="43"/>
      <c r="U500" s="43"/>
      <c r="V500" s="43"/>
      <c r="W500" s="43"/>
      <c r="X500" s="43"/>
      <c r="Y500" s="43"/>
      <c r="Z500" s="43"/>
    </row>
    <row r="501" spans="1:26">
      <c r="A501" s="44">
        <v>44747</v>
      </c>
      <c r="B501" s="42">
        <v>3831.39</v>
      </c>
      <c r="C501" s="46">
        <f t="shared" si="6"/>
        <v>1.5829235665797978E-3</v>
      </c>
      <c r="D501" s="43"/>
      <c r="E501" s="44">
        <v>44688</v>
      </c>
      <c r="F501" s="42">
        <v>3.21</v>
      </c>
      <c r="G501" s="42">
        <f t="shared" si="9"/>
        <v>3.2099999999999997E-2</v>
      </c>
      <c r="H501" s="43"/>
      <c r="I501" s="43"/>
      <c r="J501" s="75">
        <f t="shared" si="10"/>
        <v>-3.05170764334202E-2</v>
      </c>
      <c r="K501" s="43"/>
      <c r="L501" s="43"/>
      <c r="M501" s="43"/>
      <c r="N501" s="43"/>
      <c r="O501" s="43"/>
      <c r="P501" s="43"/>
      <c r="Q501" s="43"/>
      <c r="R501" s="43"/>
      <c r="S501" s="43"/>
      <c r="T501" s="43"/>
      <c r="U501" s="43"/>
      <c r="V501" s="43"/>
      <c r="W501" s="43"/>
      <c r="X501" s="43"/>
      <c r="Y501" s="43"/>
      <c r="Z501" s="43"/>
    </row>
    <row r="502" spans="1:26">
      <c r="A502" s="44">
        <v>44743</v>
      </c>
      <c r="B502" s="42">
        <v>3825.33</v>
      </c>
      <c r="C502" s="46">
        <f t="shared" si="6"/>
        <v>1.0498459915641863E-2</v>
      </c>
      <c r="D502" s="43"/>
      <c r="E502" s="44">
        <v>44568</v>
      </c>
      <c r="F502" s="42">
        <v>3.26</v>
      </c>
      <c r="G502" s="42">
        <f t="shared" si="9"/>
        <v>3.2599999999999997E-2</v>
      </c>
      <c r="H502" s="43"/>
      <c r="I502" s="43"/>
      <c r="J502" s="75">
        <f t="shared" si="10"/>
        <v>-2.2101540084358134E-2</v>
      </c>
      <c r="K502" s="43"/>
      <c r="L502" s="43"/>
      <c r="M502" s="43"/>
      <c r="N502" s="43"/>
      <c r="O502" s="43"/>
      <c r="P502" s="43"/>
      <c r="Q502" s="43"/>
      <c r="R502" s="43"/>
      <c r="S502" s="43"/>
      <c r="T502" s="43"/>
      <c r="U502" s="43"/>
      <c r="V502" s="43"/>
      <c r="W502" s="43"/>
      <c r="X502" s="43"/>
      <c r="Y502" s="43"/>
      <c r="Z502" s="43"/>
    </row>
    <row r="503" spans="1:26">
      <c r="A503" s="44">
        <v>44742</v>
      </c>
      <c r="B503" s="42">
        <v>3785.38</v>
      </c>
      <c r="C503" s="46">
        <f t="shared" si="6"/>
        <v>-8.7978148306084494E-3</v>
      </c>
      <c r="D503" s="43"/>
      <c r="E503" s="44" t="s">
        <v>1280</v>
      </c>
      <c r="F503" s="42">
        <v>3.3</v>
      </c>
      <c r="G503" s="42">
        <f t="shared" si="9"/>
        <v>3.3000000000000002E-2</v>
      </c>
      <c r="H503" s="43"/>
      <c r="I503" s="43"/>
      <c r="J503" s="75">
        <f t="shared" si="10"/>
        <v>-4.1797814830608453E-2</v>
      </c>
      <c r="K503" s="43"/>
      <c r="L503" s="43"/>
      <c r="M503" s="43"/>
      <c r="N503" s="43"/>
      <c r="O503" s="43"/>
      <c r="P503" s="43"/>
      <c r="Q503" s="43"/>
      <c r="R503" s="43"/>
      <c r="S503" s="43"/>
      <c r="T503" s="43"/>
      <c r="U503" s="43"/>
      <c r="V503" s="43"/>
      <c r="W503" s="43"/>
      <c r="X503" s="43"/>
      <c r="Y503" s="43"/>
      <c r="Z503" s="43"/>
    </row>
    <row r="504" spans="1:26">
      <c r="A504" s="44">
        <v>44741</v>
      </c>
      <c r="B504" s="42">
        <v>3818.83</v>
      </c>
      <c r="C504" s="46">
        <f t="shared" si="6"/>
        <v>-7.1200650096186937E-4</v>
      </c>
      <c r="D504" s="43"/>
      <c r="E504" s="44" t="s">
        <v>1283</v>
      </c>
      <c r="F504" s="42">
        <v>3.38</v>
      </c>
      <c r="G504" s="42">
        <f t="shared" si="9"/>
        <v>3.3799999999999997E-2</v>
      </c>
      <c r="H504" s="43"/>
      <c r="I504" s="43"/>
      <c r="J504" s="75">
        <f t="shared" si="10"/>
        <v>-3.4512006500961867E-2</v>
      </c>
      <c r="K504" s="43"/>
      <c r="L504" s="43"/>
      <c r="M504" s="43"/>
      <c r="N504" s="43"/>
      <c r="O504" s="43"/>
      <c r="P504" s="43"/>
      <c r="Q504" s="43"/>
      <c r="R504" s="43"/>
      <c r="S504" s="43"/>
      <c r="T504" s="43"/>
      <c r="U504" s="43"/>
      <c r="V504" s="43"/>
      <c r="W504" s="43"/>
      <c r="X504" s="43"/>
      <c r="Y504" s="43"/>
      <c r="Z504" s="43"/>
    </row>
    <row r="505" spans="1:26">
      <c r="A505" s="44">
        <v>44740</v>
      </c>
      <c r="B505" s="42">
        <v>3821.55</v>
      </c>
      <c r="C505" s="46">
        <f t="shared" si="6"/>
        <v>-2.0348658383248716E-2</v>
      </c>
      <c r="D505" s="43"/>
      <c r="E505" s="44" t="s">
        <v>1286</v>
      </c>
      <c r="F505" s="42">
        <v>3.47</v>
      </c>
      <c r="G505" s="42">
        <f t="shared" si="9"/>
        <v>3.4700000000000002E-2</v>
      </c>
      <c r="H505" s="43"/>
      <c r="I505" s="43"/>
      <c r="J505" s="75">
        <f t="shared" si="10"/>
        <v>-5.5048658383248718E-2</v>
      </c>
      <c r="K505" s="43"/>
      <c r="L505" s="43"/>
      <c r="M505" s="43"/>
      <c r="N505" s="43"/>
      <c r="O505" s="43"/>
      <c r="P505" s="43"/>
      <c r="Q505" s="43"/>
      <c r="R505" s="43"/>
      <c r="S505" s="43"/>
      <c r="T505" s="43"/>
      <c r="U505" s="43"/>
      <c r="V505" s="43"/>
      <c r="W505" s="43"/>
      <c r="X505" s="43"/>
      <c r="Y505" s="43"/>
      <c r="Z505" s="43"/>
    </row>
    <row r="506" spans="1:26">
      <c r="A506" s="44">
        <v>44739</v>
      </c>
      <c r="B506" s="42">
        <v>3900.11</v>
      </c>
      <c r="C506" s="46">
        <f t="shared" si="6"/>
        <v>-2.9775299301252065E-3</v>
      </c>
      <c r="D506" s="43"/>
      <c r="E506" s="44" t="s">
        <v>1289</v>
      </c>
      <c r="F506" s="42">
        <v>3.48</v>
      </c>
      <c r="G506" s="42">
        <f t="shared" si="9"/>
        <v>3.4799999999999998E-2</v>
      </c>
      <c r="H506" s="43"/>
      <c r="I506" s="43"/>
      <c r="J506" s="75">
        <f t="shared" si="10"/>
        <v>-3.7777529930125203E-2</v>
      </c>
      <c r="K506" s="43"/>
      <c r="L506" s="43"/>
      <c r="M506" s="43"/>
      <c r="N506" s="43"/>
      <c r="O506" s="43"/>
      <c r="P506" s="43"/>
      <c r="Q506" s="43"/>
      <c r="R506" s="43"/>
      <c r="S506" s="43"/>
      <c r="T506" s="43"/>
      <c r="U506" s="43"/>
      <c r="V506" s="43"/>
      <c r="W506" s="43"/>
      <c r="X506" s="43"/>
      <c r="Y506" s="43"/>
      <c r="Z506" s="43"/>
    </row>
    <row r="507" spans="1:26">
      <c r="A507" s="44">
        <v>44736</v>
      </c>
      <c r="B507" s="42">
        <v>3911.74</v>
      </c>
      <c r="C507" s="46">
        <f t="shared" si="6"/>
        <v>3.0105537080807647E-2</v>
      </c>
      <c r="D507" s="43"/>
      <c r="E507" s="44" t="s">
        <v>1292</v>
      </c>
      <c r="F507" s="42">
        <v>3.43</v>
      </c>
      <c r="G507" s="42">
        <f t="shared" si="9"/>
        <v>3.4300000000000004E-2</v>
      </c>
      <c r="H507" s="43"/>
      <c r="I507" s="43"/>
      <c r="J507" s="75">
        <f t="shared" si="10"/>
        <v>-4.1944629191923571E-3</v>
      </c>
      <c r="K507" s="43"/>
      <c r="L507" s="43"/>
      <c r="M507" s="43"/>
      <c r="N507" s="43"/>
      <c r="O507" s="43"/>
      <c r="P507" s="43"/>
      <c r="Q507" s="43"/>
      <c r="R507" s="43"/>
      <c r="S507" s="43"/>
      <c r="T507" s="43"/>
      <c r="U507" s="43"/>
      <c r="V507" s="43"/>
      <c r="W507" s="43"/>
      <c r="X507" s="43"/>
      <c r="Y507" s="43"/>
      <c r="Z507" s="43"/>
    </row>
    <row r="508" spans="1:26">
      <c r="A508" s="44">
        <v>44735</v>
      </c>
      <c r="B508" s="42">
        <v>3795.73</v>
      </c>
      <c r="C508" s="46">
        <f t="shared" si="6"/>
        <v>9.4870490606574001E-3</v>
      </c>
      <c r="D508" s="43"/>
      <c r="E508" s="44" t="s">
        <v>1295</v>
      </c>
      <c r="F508" s="42">
        <v>3.37</v>
      </c>
      <c r="G508" s="42">
        <f t="shared" si="9"/>
        <v>3.3700000000000001E-2</v>
      </c>
      <c r="H508" s="43"/>
      <c r="I508" s="43"/>
      <c r="J508" s="75">
        <f t="shared" si="10"/>
        <v>-2.4212950939342601E-2</v>
      </c>
      <c r="K508" s="43"/>
      <c r="L508" s="43"/>
      <c r="M508" s="43"/>
      <c r="N508" s="43"/>
      <c r="O508" s="43"/>
      <c r="P508" s="43"/>
      <c r="Q508" s="43"/>
      <c r="R508" s="43"/>
      <c r="S508" s="43"/>
      <c r="T508" s="43"/>
      <c r="U508" s="43"/>
      <c r="V508" s="43"/>
      <c r="W508" s="43"/>
      <c r="X508" s="43"/>
      <c r="Y508" s="43"/>
      <c r="Z508" s="43"/>
    </row>
    <row r="509" spans="1:26">
      <c r="A509" s="44">
        <v>44734</v>
      </c>
      <c r="B509" s="42">
        <v>3759.89</v>
      </c>
      <c r="C509" s="46">
        <f t="shared" si="6"/>
        <v>-1.3023811491289687E-3</v>
      </c>
      <c r="D509" s="43"/>
      <c r="E509" s="44" t="s">
        <v>1297</v>
      </c>
      <c r="F509" s="42">
        <v>3.41</v>
      </c>
      <c r="G509" s="42">
        <f t="shared" si="9"/>
        <v>3.4099999999999998E-2</v>
      </c>
      <c r="H509" s="43"/>
      <c r="I509" s="43"/>
      <c r="J509" s="75">
        <f t="shared" si="10"/>
        <v>-3.540238114912897E-2</v>
      </c>
      <c r="K509" s="43"/>
      <c r="L509" s="43"/>
      <c r="M509" s="43"/>
      <c r="N509" s="43"/>
      <c r="O509" s="43"/>
      <c r="P509" s="43"/>
      <c r="Q509" s="43"/>
      <c r="R509" s="43"/>
      <c r="S509" s="43"/>
      <c r="T509" s="43"/>
      <c r="U509" s="43"/>
      <c r="V509" s="43"/>
      <c r="W509" s="43"/>
      <c r="X509" s="43"/>
      <c r="Y509" s="43"/>
      <c r="Z509" s="43"/>
    </row>
    <row r="510" spans="1:26">
      <c r="A510" s="44">
        <v>44733</v>
      </c>
      <c r="B510" s="42">
        <v>3764.79</v>
      </c>
      <c r="C510" s="46">
        <f t="shared" si="6"/>
        <v>2.4182488501784571E-2</v>
      </c>
      <c r="D510" s="43"/>
      <c r="E510" s="44" t="s">
        <v>1299</v>
      </c>
      <c r="F510" s="42">
        <v>3.56</v>
      </c>
      <c r="G510" s="42">
        <f t="shared" si="9"/>
        <v>3.56E-2</v>
      </c>
      <c r="H510" s="43"/>
      <c r="I510" s="43"/>
      <c r="J510" s="75">
        <f t="shared" si="10"/>
        <v>-1.1417511498215429E-2</v>
      </c>
      <c r="K510" s="43"/>
      <c r="L510" s="43"/>
      <c r="M510" s="43"/>
      <c r="N510" s="43"/>
      <c r="O510" s="43"/>
      <c r="P510" s="43"/>
      <c r="Q510" s="43"/>
      <c r="R510" s="43"/>
      <c r="S510" s="43"/>
      <c r="T510" s="43"/>
      <c r="U510" s="43"/>
      <c r="V510" s="43"/>
      <c r="W510" s="43"/>
      <c r="X510" s="43"/>
      <c r="Y510" s="43"/>
      <c r="Z510" s="43"/>
    </row>
    <row r="511" spans="1:26">
      <c r="A511" s="44">
        <v>44729</v>
      </c>
      <c r="B511" s="42">
        <v>3674.84</v>
      </c>
      <c r="C511" s="46">
        <f t="shared" si="6"/>
        <v>2.1984287507105164E-3</v>
      </c>
      <c r="D511" s="43"/>
      <c r="E511" s="44" t="s">
        <v>1302</v>
      </c>
      <c r="F511" s="42">
        <v>3.48</v>
      </c>
      <c r="G511" s="42">
        <f t="shared" si="9"/>
        <v>3.4799999999999998E-2</v>
      </c>
      <c r="H511" s="43"/>
      <c r="I511" s="43"/>
      <c r="J511" s="75">
        <f t="shared" si="10"/>
        <v>-3.2601571249289481E-2</v>
      </c>
      <c r="K511" s="43"/>
      <c r="L511" s="43"/>
      <c r="M511" s="43"/>
      <c r="N511" s="43"/>
      <c r="O511" s="43"/>
      <c r="P511" s="43"/>
      <c r="Q511" s="43"/>
      <c r="R511" s="43"/>
      <c r="S511" s="43"/>
      <c r="T511" s="43"/>
      <c r="U511" s="43"/>
      <c r="V511" s="43"/>
      <c r="W511" s="43"/>
      <c r="X511" s="43"/>
      <c r="Y511" s="43"/>
      <c r="Z511" s="43"/>
    </row>
    <row r="512" spans="1:26">
      <c r="A512" s="44">
        <v>44728</v>
      </c>
      <c r="B512" s="42">
        <v>3666.77</v>
      </c>
      <c r="C512" s="46">
        <f t="shared" ref="C512:C766" si="11">LN(B512/B513)</f>
        <v>-3.3052215017083934E-2</v>
      </c>
      <c r="D512" s="43"/>
      <c r="E512" s="44" t="s">
        <v>1305</v>
      </c>
      <c r="F512" s="42">
        <v>3.52</v>
      </c>
      <c r="G512" s="42">
        <f t="shared" si="9"/>
        <v>3.5200000000000002E-2</v>
      </c>
      <c r="H512" s="43"/>
      <c r="I512" s="43"/>
      <c r="J512" s="75">
        <f t="shared" si="10"/>
        <v>-6.8252215017083936E-2</v>
      </c>
      <c r="K512" s="43"/>
      <c r="L512" s="43"/>
      <c r="M512" s="43"/>
      <c r="N512" s="43"/>
      <c r="O512" s="43"/>
      <c r="P512" s="43"/>
      <c r="Q512" s="43"/>
      <c r="R512" s="43"/>
      <c r="S512" s="43"/>
      <c r="T512" s="43"/>
      <c r="U512" s="43"/>
      <c r="V512" s="43"/>
      <c r="W512" s="43"/>
      <c r="X512" s="43"/>
      <c r="Y512" s="43"/>
      <c r="Z512" s="43"/>
    </row>
    <row r="513" spans="1:26">
      <c r="A513" s="44">
        <v>44727</v>
      </c>
      <c r="B513" s="42">
        <v>3789.99</v>
      </c>
      <c r="C513" s="46">
        <f t="shared" si="11"/>
        <v>1.4487056184644877E-2</v>
      </c>
      <c r="D513" s="43"/>
      <c r="E513" s="44" t="s">
        <v>1308</v>
      </c>
      <c r="F513" s="42">
        <v>3.57</v>
      </c>
      <c r="G513" s="42">
        <f t="shared" si="9"/>
        <v>3.5699999999999996E-2</v>
      </c>
      <c r="H513" s="43"/>
      <c r="I513" s="43"/>
      <c r="J513" s="75">
        <f t="shared" si="10"/>
        <v>-2.1212943815355118E-2</v>
      </c>
      <c r="K513" s="43"/>
      <c r="L513" s="43"/>
      <c r="M513" s="43"/>
      <c r="N513" s="43"/>
      <c r="O513" s="43"/>
      <c r="P513" s="43"/>
      <c r="Q513" s="43"/>
      <c r="R513" s="43"/>
      <c r="S513" s="43"/>
      <c r="T513" s="43"/>
      <c r="U513" s="43"/>
      <c r="V513" s="43"/>
      <c r="W513" s="43"/>
      <c r="X513" s="43"/>
      <c r="Y513" s="43"/>
      <c r="Z513" s="43"/>
    </row>
    <row r="514" spans="1:26">
      <c r="A514" s="44">
        <v>44726</v>
      </c>
      <c r="B514" s="42">
        <v>3735.48</v>
      </c>
      <c r="C514" s="46">
        <f t="shared" si="11"/>
        <v>-3.7808440639954524E-3</v>
      </c>
      <c r="D514" s="43"/>
      <c r="E514" s="44" t="s">
        <v>1311</v>
      </c>
      <c r="F514" s="42">
        <v>3.65</v>
      </c>
      <c r="G514" s="42">
        <f t="shared" si="9"/>
        <v>3.6499999999999998E-2</v>
      </c>
      <c r="H514" s="43"/>
      <c r="I514" s="43"/>
      <c r="J514" s="75">
        <f t="shared" si="10"/>
        <v>-4.0280844063995451E-2</v>
      </c>
      <c r="K514" s="43"/>
      <c r="L514" s="43"/>
      <c r="M514" s="43"/>
      <c r="N514" s="43"/>
      <c r="O514" s="43"/>
      <c r="P514" s="43"/>
      <c r="Q514" s="43"/>
      <c r="R514" s="43"/>
      <c r="S514" s="43"/>
      <c r="T514" s="43"/>
      <c r="U514" s="43"/>
      <c r="V514" s="43"/>
      <c r="W514" s="43"/>
      <c r="X514" s="43"/>
      <c r="Y514" s="43"/>
      <c r="Z514" s="43"/>
    </row>
    <row r="515" spans="1:26">
      <c r="A515" s="44">
        <v>44725</v>
      </c>
      <c r="B515" s="42">
        <v>3749.63</v>
      </c>
      <c r="C515" s="46">
        <f t="shared" si="11"/>
        <v>-3.9539873198958186E-2</v>
      </c>
      <c r="D515" s="43"/>
      <c r="E515" s="44" t="s">
        <v>1313</v>
      </c>
      <c r="F515" s="42">
        <v>3.61</v>
      </c>
      <c r="G515" s="42">
        <f t="shared" si="9"/>
        <v>3.61E-2</v>
      </c>
      <c r="H515" s="43"/>
      <c r="I515" s="43"/>
      <c r="J515" s="75">
        <f t="shared" si="10"/>
        <v>-7.563987319895818E-2</v>
      </c>
      <c r="K515" s="43"/>
      <c r="L515" s="43"/>
      <c r="M515" s="43"/>
      <c r="N515" s="43"/>
      <c r="O515" s="43"/>
      <c r="P515" s="43"/>
      <c r="Q515" s="43"/>
      <c r="R515" s="43"/>
      <c r="S515" s="43"/>
      <c r="T515" s="43"/>
      <c r="U515" s="43"/>
      <c r="V515" s="43"/>
      <c r="W515" s="43"/>
      <c r="X515" s="43"/>
      <c r="Y515" s="43"/>
      <c r="Z515" s="43"/>
    </row>
    <row r="516" spans="1:26">
      <c r="A516" s="44">
        <v>44722</v>
      </c>
      <c r="B516" s="42">
        <v>3900.86</v>
      </c>
      <c r="C516" s="46">
        <f t="shared" si="11"/>
        <v>-2.954242533536117E-2</v>
      </c>
      <c r="D516" s="43"/>
      <c r="E516" s="44">
        <v>44840</v>
      </c>
      <c r="F516" s="42">
        <v>3.38</v>
      </c>
      <c r="G516" s="42">
        <f t="shared" si="9"/>
        <v>3.3799999999999997E-2</v>
      </c>
      <c r="H516" s="43"/>
      <c r="I516" s="43"/>
      <c r="J516" s="75">
        <f t="shared" si="10"/>
        <v>-6.3342425335361163E-2</v>
      </c>
      <c r="K516" s="43"/>
      <c r="L516" s="43"/>
      <c r="M516" s="43"/>
      <c r="N516" s="43"/>
      <c r="O516" s="43"/>
      <c r="P516" s="43"/>
      <c r="Q516" s="43"/>
      <c r="R516" s="43"/>
      <c r="S516" s="43"/>
      <c r="T516" s="43"/>
      <c r="U516" s="43"/>
      <c r="V516" s="43"/>
      <c r="W516" s="43"/>
      <c r="X516" s="43"/>
      <c r="Y516" s="43"/>
      <c r="Z516" s="43"/>
    </row>
    <row r="517" spans="1:26">
      <c r="A517" s="44">
        <v>44721</v>
      </c>
      <c r="B517" s="42">
        <v>4017.82</v>
      </c>
      <c r="C517" s="46">
        <f t="shared" si="11"/>
        <v>-2.4086469933734811E-2</v>
      </c>
      <c r="D517" s="43"/>
      <c r="E517" s="44">
        <v>44810</v>
      </c>
      <c r="F517" s="42">
        <v>3.33</v>
      </c>
      <c r="G517" s="42">
        <f t="shared" si="9"/>
        <v>3.3300000000000003E-2</v>
      </c>
      <c r="H517" s="43"/>
      <c r="I517" s="43"/>
      <c r="J517" s="75">
        <f t="shared" si="10"/>
        <v>-5.7386469933734814E-2</v>
      </c>
      <c r="K517" s="43"/>
      <c r="L517" s="43"/>
      <c r="M517" s="43"/>
      <c r="N517" s="43"/>
      <c r="O517" s="43"/>
      <c r="P517" s="43"/>
      <c r="Q517" s="43"/>
      <c r="R517" s="43"/>
      <c r="S517" s="43"/>
      <c r="T517" s="43"/>
      <c r="U517" s="43"/>
      <c r="V517" s="43"/>
      <c r="W517" s="43"/>
      <c r="X517" s="43"/>
      <c r="Y517" s="43"/>
      <c r="Z517" s="43"/>
    </row>
    <row r="518" spans="1:26">
      <c r="A518" s="44">
        <v>44720</v>
      </c>
      <c r="B518" s="42">
        <v>4115.7700000000004</v>
      </c>
      <c r="C518" s="46">
        <f t="shared" si="11"/>
        <v>-1.0852585537420805E-2</v>
      </c>
      <c r="D518" s="43"/>
      <c r="E518" s="44">
        <v>44779</v>
      </c>
      <c r="F518" s="42">
        <v>3.34</v>
      </c>
      <c r="G518" s="42">
        <f t="shared" si="9"/>
        <v>3.3399999999999999E-2</v>
      </c>
      <c r="H518" s="43"/>
      <c r="I518" s="43"/>
      <c r="J518" s="75">
        <f t="shared" si="10"/>
        <v>-4.4252585537420806E-2</v>
      </c>
      <c r="K518" s="43"/>
      <c r="L518" s="43"/>
      <c r="M518" s="43"/>
      <c r="N518" s="43"/>
      <c r="O518" s="43"/>
      <c r="P518" s="43"/>
      <c r="Q518" s="43"/>
      <c r="R518" s="43"/>
      <c r="S518" s="43"/>
      <c r="T518" s="43"/>
      <c r="U518" s="43"/>
      <c r="V518" s="43"/>
      <c r="W518" s="43"/>
      <c r="X518" s="43"/>
      <c r="Y518" s="43"/>
      <c r="Z518" s="43"/>
    </row>
    <row r="519" spans="1:26">
      <c r="A519" s="44">
        <v>44719</v>
      </c>
      <c r="B519" s="42">
        <v>4160.68</v>
      </c>
      <c r="C519" s="46">
        <f t="shared" si="11"/>
        <v>9.4783319340661174E-3</v>
      </c>
      <c r="D519" s="43"/>
      <c r="E519" s="44">
        <v>44748</v>
      </c>
      <c r="F519" s="42">
        <v>3.29</v>
      </c>
      <c r="G519" s="42">
        <f t="shared" si="9"/>
        <v>3.2899999999999999E-2</v>
      </c>
      <c r="H519" s="43"/>
      <c r="I519" s="43"/>
      <c r="J519" s="75">
        <f t="shared" si="10"/>
        <v>-2.3421668065933883E-2</v>
      </c>
      <c r="K519" s="43"/>
      <c r="L519" s="43"/>
      <c r="M519" s="43"/>
      <c r="N519" s="43"/>
      <c r="O519" s="43"/>
      <c r="P519" s="43"/>
      <c r="Q519" s="43"/>
      <c r="R519" s="43"/>
      <c r="S519" s="43"/>
      <c r="T519" s="43"/>
      <c r="U519" s="43"/>
      <c r="V519" s="43"/>
      <c r="W519" s="43"/>
      <c r="X519" s="43"/>
      <c r="Y519" s="43"/>
      <c r="Z519" s="43"/>
    </row>
    <row r="520" spans="1:26">
      <c r="A520" s="44">
        <v>44718</v>
      </c>
      <c r="B520" s="42">
        <v>4121.43</v>
      </c>
      <c r="C520" s="46">
        <f t="shared" si="11"/>
        <v>3.1324562641237242E-3</v>
      </c>
      <c r="D520" s="43"/>
      <c r="E520" s="44">
        <v>44718</v>
      </c>
      <c r="F520" s="42">
        <v>3.35</v>
      </c>
      <c r="G520" s="42">
        <f t="shared" si="9"/>
        <v>3.3500000000000002E-2</v>
      </c>
      <c r="H520" s="43"/>
      <c r="I520" s="43"/>
      <c r="J520" s="75">
        <f t="shared" si="10"/>
        <v>-3.0367543735876277E-2</v>
      </c>
      <c r="K520" s="43"/>
      <c r="L520" s="43"/>
      <c r="M520" s="43"/>
      <c r="N520" s="43"/>
      <c r="O520" s="43"/>
      <c r="P520" s="43"/>
      <c r="Q520" s="43"/>
      <c r="R520" s="43"/>
      <c r="S520" s="43"/>
      <c r="T520" s="43"/>
      <c r="U520" s="43"/>
      <c r="V520" s="43"/>
      <c r="W520" s="43"/>
      <c r="X520" s="43"/>
      <c r="Y520" s="43"/>
      <c r="Z520" s="43"/>
    </row>
    <row r="521" spans="1:26">
      <c r="A521" s="44">
        <v>44715</v>
      </c>
      <c r="B521" s="42">
        <v>4108.54</v>
      </c>
      <c r="C521" s="46">
        <f t="shared" si="11"/>
        <v>-1.6482457202400495E-2</v>
      </c>
      <c r="D521" s="43"/>
      <c r="E521" s="44">
        <v>44626</v>
      </c>
      <c r="F521" s="42">
        <v>3.27</v>
      </c>
      <c r="G521" s="42">
        <f t="shared" si="9"/>
        <v>3.27E-2</v>
      </c>
      <c r="H521" s="43"/>
      <c r="I521" s="43"/>
      <c r="J521" s="75">
        <f t="shared" si="10"/>
        <v>-4.9182457202400498E-2</v>
      </c>
      <c r="K521" s="43"/>
      <c r="L521" s="43"/>
      <c r="M521" s="43"/>
      <c r="N521" s="43"/>
      <c r="O521" s="43"/>
      <c r="P521" s="43"/>
      <c r="Q521" s="43"/>
      <c r="R521" s="43"/>
      <c r="S521" s="43"/>
      <c r="T521" s="43"/>
      <c r="U521" s="43"/>
      <c r="V521" s="43"/>
      <c r="W521" s="43"/>
      <c r="X521" s="43"/>
      <c r="Y521" s="43"/>
      <c r="Z521" s="43"/>
    </row>
    <row r="522" spans="1:26">
      <c r="A522" s="44">
        <v>44714</v>
      </c>
      <c r="B522" s="42">
        <v>4176.82</v>
      </c>
      <c r="C522" s="46">
        <f t="shared" si="11"/>
        <v>1.8263262738202751E-2</v>
      </c>
      <c r="D522" s="43"/>
      <c r="E522" s="44">
        <v>44598</v>
      </c>
      <c r="F522" s="42">
        <v>3.24</v>
      </c>
      <c r="G522" s="42">
        <f t="shared" si="9"/>
        <v>3.2400000000000005E-2</v>
      </c>
      <c r="H522" s="43"/>
      <c r="I522" s="43"/>
      <c r="J522" s="75">
        <f t="shared" si="10"/>
        <v>-1.4136737261797254E-2</v>
      </c>
      <c r="K522" s="43"/>
      <c r="L522" s="43"/>
      <c r="M522" s="43"/>
      <c r="N522" s="43"/>
      <c r="O522" s="43"/>
      <c r="P522" s="43"/>
      <c r="Q522" s="43"/>
      <c r="R522" s="43"/>
      <c r="S522" s="43"/>
      <c r="T522" s="43"/>
      <c r="U522" s="43"/>
      <c r="V522" s="43"/>
      <c r="W522" s="43"/>
      <c r="X522" s="43"/>
      <c r="Y522" s="43"/>
      <c r="Z522" s="43"/>
    </row>
    <row r="523" spans="1:26">
      <c r="A523" s="44">
        <v>44713</v>
      </c>
      <c r="B523" s="42">
        <v>4101.2299999999996</v>
      </c>
      <c r="C523" s="46">
        <f t="shared" si="11"/>
        <v>-7.5109239121430331E-3</v>
      </c>
      <c r="D523" s="43"/>
      <c r="E523" s="44">
        <v>44567</v>
      </c>
      <c r="F523" s="42">
        <v>3.25</v>
      </c>
      <c r="G523" s="42">
        <f t="shared" si="9"/>
        <v>3.2500000000000001E-2</v>
      </c>
      <c r="H523" s="43"/>
      <c r="I523" s="43"/>
      <c r="J523" s="75">
        <f t="shared" si="10"/>
        <v>-4.0010923912143032E-2</v>
      </c>
      <c r="K523" s="43"/>
      <c r="L523" s="43"/>
      <c r="M523" s="43"/>
      <c r="N523" s="43"/>
      <c r="O523" s="43"/>
      <c r="P523" s="43"/>
      <c r="Q523" s="43"/>
      <c r="R523" s="43"/>
      <c r="S523" s="43"/>
      <c r="T523" s="43"/>
      <c r="U523" s="43"/>
      <c r="V523" s="43"/>
      <c r="W523" s="43"/>
      <c r="X523" s="43"/>
      <c r="Y523" s="43"/>
      <c r="Z523" s="43"/>
    </row>
    <row r="524" spans="1:26">
      <c r="A524" s="44">
        <v>44712</v>
      </c>
      <c r="B524" s="42">
        <v>4132.1499999999996</v>
      </c>
      <c r="C524" s="46">
        <f t="shared" si="11"/>
        <v>-6.2940551963996914E-3</v>
      </c>
      <c r="D524" s="43"/>
      <c r="E524" s="44" t="s">
        <v>1331</v>
      </c>
      <c r="F524" s="42">
        <v>3.22</v>
      </c>
      <c r="G524" s="42">
        <f t="shared" si="9"/>
        <v>3.2199999999999999E-2</v>
      </c>
      <c r="H524" s="43"/>
      <c r="I524" s="43"/>
      <c r="J524" s="75">
        <f t="shared" si="10"/>
        <v>-3.8494055196399687E-2</v>
      </c>
      <c r="K524" s="43"/>
      <c r="L524" s="43"/>
      <c r="M524" s="43"/>
      <c r="N524" s="43"/>
      <c r="O524" s="43"/>
      <c r="P524" s="43"/>
      <c r="Q524" s="43"/>
      <c r="R524" s="43"/>
      <c r="S524" s="43"/>
      <c r="T524" s="43"/>
      <c r="U524" s="43"/>
      <c r="V524" s="43"/>
      <c r="W524" s="43"/>
      <c r="X524" s="43"/>
      <c r="Y524" s="43"/>
      <c r="Z524" s="43"/>
    </row>
    <row r="525" spans="1:26">
      <c r="A525" s="44">
        <v>44708</v>
      </c>
      <c r="B525" s="42">
        <v>4158.24</v>
      </c>
      <c r="C525" s="46">
        <f t="shared" si="11"/>
        <v>2.4441095491293145E-2</v>
      </c>
      <c r="D525" s="43"/>
      <c r="E525" s="44" t="s">
        <v>1334</v>
      </c>
      <c r="F525" s="42">
        <v>3.11</v>
      </c>
      <c r="G525" s="42">
        <f t="shared" si="9"/>
        <v>3.1099999999999999E-2</v>
      </c>
      <c r="H525" s="43"/>
      <c r="I525" s="43"/>
      <c r="J525" s="75">
        <f t="shared" si="10"/>
        <v>-6.6589045087068546E-3</v>
      </c>
      <c r="K525" s="43"/>
      <c r="L525" s="43"/>
      <c r="M525" s="43"/>
      <c r="N525" s="43"/>
      <c r="O525" s="43"/>
      <c r="P525" s="43"/>
      <c r="Q525" s="43"/>
      <c r="R525" s="43"/>
      <c r="S525" s="43"/>
      <c r="T525" s="43"/>
      <c r="U525" s="43"/>
      <c r="V525" s="43"/>
      <c r="W525" s="43"/>
      <c r="X525" s="43"/>
      <c r="Y525" s="43"/>
      <c r="Z525" s="43"/>
    </row>
    <row r="526" spans="1:26">
      <c r="A526" s="44">
        <v>44707</v>
      </c>
      <c r="B526" s="42">
        <v>4057.84</v>
      </c>
      <c r="C526" s="46">
        <f t="shared" si="11"/>
        <v>1.9688139439344957E-2</v>
      </c>
      <c r="D526" s="43"/>
      <c r="E526" s="44" t="s">
        <v>1337</v>
      </c>
      <c r="F526" s="42">
        <v>3.12</v>
      </c>
      <c r="G526" s="42">
        <f t="shared" si="9"/>
        <v>3.1200000000000002E-2</v>
      </c>
      <c r="H526" s="43"/>
      <c r="I526" s="43"/>
      <c r="J526" s="75">
        <f t="shared" si="10"/>
        <v>-1.1511860560655045E-2</v>
      </c>
      <c r="K526" s="43"/>
      <c r="L526" s="43"/>
      <c r="M526" s="43"/>
      <c r="N526" s="43"/>
      <c r="O526" s="43"/>
      <c r="P526" s="43"/>
      <c r="Q526" s="43"/>
      <c r="R526" s="43"/>
      <c r="S526" s="43"/>
      <c r="T526" s="43"/>
      <c r="U526" s="43"/>
      <c r="V526" s="43"/>
      <c r="W526" s="43"/>
      <c r="X526" s="43"/>
      <c r="Y526" s="43"/>
      <c r="Z526" s="43"/>
    </row>
    <row r="527" spans="1:26">
      <c r="A527" s="44">
        <v>44706</v>
      </c>
      <c r="B527" s="42">
        <v>3978.73</v>
      </c>
      <c r="C527" s="46">
        <f t="shared" si="11"/>
        <v>9.4063856025386056E-3</v>
      </c>
      <c r="D527" s="43"/>
      <c r="E527" s="44" t="s">
        <v>1340</v>
      </c>
      <c r="F527" s="42">
        <v>3.1</v>
      </c>
      <c r="G527" s="42">
        <f t="shared" si="9"/>
        <v>3.1E-2</v>
      </c>
      <c r="H527" s="43"/>
      <c r="I527" s="43"/>
      <c r="J527" s="75">
        <f t="shared" si="10"/>
        <v>-2.1593614397461394E-2</v>
      </c>
      <c r="K527" s="43"/>
      <c r="L527" s="43"/>
      <c r="M527" s="43"/>
      <c r="N527" s="43"/>
      <c r="O527" s="43"/>
      <c r="P527" s="43"/>
      <c r="Q527" s="43"/>
      <c r="R527" s="43"/>
      <c r="S527" s="43"/>
      <c r="T527" s="43"/>
      <c r="U527" s="43"/>
      <c r="V527" s="43"/>
      <c r="W527" s="43"/>
      <c r="X527" s="43"/>
      <c r="Y527" s="43"/>
      <c r="Z527" s="43"/>
    </row>
    <row r="528" spans="1:26">
      <c r="A528" s="44">
        <v>44705</v>
      </c>
      <c r="B528" s="42">
        <v>3941.48</v>
      </c>
      <c r="C528" s="46">
        <f t="shared" si="11"/>
        <v>-8.1539459482493481E-3</v>
      </c>
      <c r="D528" s="43"/>
      <c r="E528" s="44" t="s">
        <v>1343</v>
      </c>
      <c r="F528" s="42">
        <v>3.11</v>
      </c>
      <c r="G528" s="42">
        <f t="shared" si="9"/>
        <v>3.1099999999999999E-2</v>
      </c>
      <c r="H528" s="43"/>
      <c r="I528" s="43"/>
      <c r="J528" s="75">
        <f t="shared" si="10"/>
        <v>-3.9253945948249346E-2</v>
      </c>
      <c r="K528" s="43"/>
      <c r="L528" s="43"/>
      <c r="M528" s="43"/>
      <c r="N528" s="43"/>
      <c r="O528" s="43"/>
      <c r="P528" s="43"/>
      <c r="Q528" s="43"/>
      <c r="R528" s="43"/>
      <c r="S528" s="43"/>
      <c r="T528" s="43"/>
      <c r="U528" s="43"/>
      <c r="V528" s="43"/>
      <c r="W528" s="43"/>
      <c r="X528" s="43"/>
      <c r="Y528" s="43"/>
      <c r="Z528" s="43"/>
    </row>
    <row r="529" spans="1:26">
      <c r="A529" s="44">
        <v>44704</v>
      </c>
      <c r="B529" s="42">
        <v>3973.75</v>
      </c>
      <c r="C529" s="46">
        <f t="shared" si="11"/>
        <v>1.8385022946529016E-2</v>
      </c>
      <c r="D529" s="43"/>
      <c r="E529" s="44" t="s">
        <v>1346</v>
      </c>
      <c r="F529" s="42">
        <v>3.21</v>
      </c>
      <c r="G529" s="42">
        <f t="shared" si="9"/>
        <v>3.2099999999999997E-2</v>
      </c>
      <c r="H529" s="43"/>
      <c r="I529" s="43"/>
      <c r="J529" s="75">
        <f t="shared" si="10"/>
        <v>-1.3714977053470981E-2</v>
      </c>
      <c r="K529" s="43"/>
      <c r="L529" s="43"/>
      <c r="M529" s="43"/>
      <c r="N529" s="43"/>
      <c r="O529" s="43"/>
      <c r="P529" s="43"/>
      <c r="Q529" s="43"/>
      <c r="R529" s="43"/>
      <c r="S529" s="43"/>
      <c r="T529" s="43"/>
      <c r="U529" s="43"/>
      <c r="V529" s="43"/>
      <c r="W529" s="43"/>
      <c r="X529" s="43"/>
      <c r="Y529" s="43"/>
      <c r="Z529" s="43"/>
    </row>
    <row r="530" spans="1:26">
      <c r="A530" s="44">
        <v>44701</v>
      </c>
      <c r="B530" s="42">
        <v>3901.36</v>
      </c>
      <c r="C530" s="46">
        <f t="shared" si="11"/>
        <v>1.4611357151915558E-4</v>
      </c>
      <c r="D530" s="43"/>
      <c r="E530" s="44" t="s">
        <v>1349</v>
      </c>
      <c r="F530" s="42">
        <v>3.12</v>
      </c>
      <c r="G530" s="42">
        <f t="shared" si="9"/>
        <v>3.1200000000000002E-2</v>
      </c>
      <c r="H530" s="43"/>
      <c r="I530" s="43"/>
      <c r="J530" s="75">
        <f t="shared" si="10"/>
        <v>-3.1053886428480847E-2</v>
      </c>
      <c r="K530" s="43"/>
      <c r="L530" s="43"/>
      <c r="M530" s="43"/>
      <c r="N530" s="43"/>
      <c r="O530" s="43"/>
      <c r="P530" s="43"/>
      <c r="Q530" s="43"/>
      <c r="R530" s="43"/>
      <c r="S530" s="43"/>
      <c r="T530" s="43"/>
      <c r="U530" s="43"/>
      <c r="V530" s="43"/>
      <c r="W530" s="43"/>
      <c r="X530" s="43"/>
      <c r="Y530" s="43"/>
      <c r="Z530" s="43"/>
    </row>
    <row r="531" spans="1:26">
      <c r="A531" s="44">
        <v>44700</v>
      </c>
      <c r="B531" s="42">
        <v>3900.79</v>
      </c>
      <c r="C531" s="46">
        <f t="shared" si="11"/>
        <v>-5.8508922136055116E-3</v>
      </c>
      <c r="D531" s="43"/>
      <c r="E531" s="44" t="s">
        <v>1352</v>
      </c>
      <c r="F531" s="42">
        <v>3.18</v>
      </c>
      <c r="G531" s="42">
        <f t="shared" si="9"/>
        <v>3.1800000000000002E-2</v>
      </c>
      <c r="H531" s="43"/>
      <c r="I531" s="43"/>
      <c r="J531" s="75">
        <f t="shared" si="10"/>
        <v>-3.7650892213605514E-2</v>
      </c>
      <c r="K531" s="43"/>
      <c r="L531" s="43"/>
      <c r="M531" s="43"/>
      <c r="N531" s="43"/>
      <c r="O531" s="43"/>
      <c r="P531" s="43"/>
      <c r="Q531" s="43"/>
      <c r="R531" s="43"/>
      <c r="S531" s="43"/>
      <c r="T531" s="43"/>
      <c r="U531" s="43"/>
      <c r="V531" s="43"/>
      <c r="W531" s="43"/>
      <c r="X531" s="43"/>
      <c r="Y531" s="43"/>
      <c r="Z531" s="43"/>
    </row>
    <row r="532" spans="1:26">
      <c r="A532" s="44">
        <v>44699</v>
      </c>
      <c r="B532" s="42">
        <v>3923.68</v>
      </c>
      <c r="C532" s="46">
        <f t="shared" si="11"/>
        <v>-4.1233767985439373E-2</v>
      </c>
      <c r="D532" s="43"/>
      <c r="E532" s="44" t="s">
        <v>1354</v>
      </c>
      <c r="F532" s="42">
        <v>3.2</v>
      </c>
      <c r="G532" s="42">
        <f t="shared" si="9"/>
        <v>3.2000000000000001E-2</v>
      </c>
      <c r="H532" s="43"/>
      <c r="I532" s="43"/>
      <c r="J532" s="75">
        <f t="shared" si="10"/>
        <v>-7.3233767985439374E-2</v>
      </c>
      <c r="K532" s="43"/>
      <c r="L532" s="43"/>
      <c r="M532" s="43"/>
      <c r="N532" s="43"/>
      <c r="O532" s="43"/>
      <c r="P532" s="43"/>
      <c r="Q532" s="43"/>
      <c r="R532" s="43"/>
      <c r="S532" s="43"/>
      <c r="T532" s="43"/>
      <c r="U532" s="43"/>
      <c r="V532" s="43"/>
      <c r="W532" s="43"/>
      <c r="X532" s="43"/>
      <c r="Y532" s="43"/>
      <c r="Z532" s="43"/>
    </row>
    <row r="533" spans="1:26">
      <c r="A533" s="44">
        <v>44698</v>
      </c>
      <c r="B533" s="42">
        <v>4088.85</v>
      </c>
      <c r="C533" s="46">
        <f t="shared" si="11"/>
        <v>1.9968898134440815E-2</v>
      </c>
      <c r="D533" s="43"/>
      <c r="E533" s="44" t="s">
        <v>1357</v>
      </c>
      <c r="F533" s="42">
        <v>3.31</v>
      </c>
      <c r="G533" s="42">
        <f t="shared" si="9"/>
        <v>3.3099999999999997E-2</v>
      </c>
      <c r="H533" s="43"/>
      <c r="I533" s="43"/>
      <c r="J533" s="75">
        <f t="shared" si="10"/>
        <v>-1.3131101865559183E-2</v>
      </c>
      <c r="K533" s="43"/>
      <c r="L533" s="43"/>
      <c r="M533" s="43"/>
      <c r="N533" s="43"/>
      <c r="O533" s="43"/>
      <c r="P533" s="43"/>
      <c r="Q533" s="43"/>
      <c r="R533" s="43"/>
      <c r="S533" s="43"/>
      <c r="T533" s="43"/>
      <c r="U533" s="43"/>
      <c r="V533" s="43"/>
      <c r="W533" s="43"/>
      <c r="X533" s="43"/>
      <c r="Y533" s="43"/>
      <c r="Z533" s="43"/>
    </row>
    <row r="534" spans="1:26">
      <c r="A534" s="44">
        <v>44697</v>
      </c>
      <c r="B534" s="42">
        <v>4008.01</v>
      </c>
      <c r="C534" s="46">
        <f t="shared" si="11"/>
        <v>-3.9542376502765091E-3</v>
      </c>
      <c r="D534" s="43"/>
      <c r="E534" s="44" t="s">
        <v>1360</v>
      </c>
      <c r="F534" s="42">
        <v>3.24</v>
      </c>
      <c r="G534" s="42">
        <f t="shared" si="9"/>
        <v>3.2400000000000005E-2</v>
      </c>
      <c r="H534" s="43"/>
      <c r="I534" s="43"/>
      <c r="J534" s="75">
        <f t="shared" si="10"/>
        <v>-3.6354237650276511E-2</v>
      </c>
      <c r="K534" s="43"/>
      <c r="L534" s="43"/>
      <c r="M534" s="43"/>
      <c r="N534" s="43"/>
      <c r="O534" s="43"/>
      <c r="P534" s="43"/>
      <c r="Q534" s="43"/>
      <c r="R534" s="43"/>
      <c r="S534" s="43"/>
      <c r="T534" s="43"/>
      <c r="U534" s="43"/>
      <c r="V534" s="43"/>
      <c r="W534" s="43"/>
      <c r="X534" s="43"/>
      <c r="Y534" s="43"/>
      <c r="Z534" s="43"/>
    </row>
    <row r="535" spans="1:26">
      <c r="A535" s="44">
        <v>44694</v>
      </c>
      <c r="B535" s="42">
        <v>4023.89</v>
      </c>
      <c r="C535" s="46">
        <f t="shared" si="11"/>
        <v>2.3589314531626496E-2</v>
      </c>
      <c r="D535" s="43"/>
      <c r="E535" s="44" t="s">
        <v>1363</v>
      </c>
      <c r="F535" s="42">
        <v>3.26</v>
      </c>
      <c r="G535" s="42">
        <f t="shared" si="9"/>
        <v>3.2599999999999997E-2</v>
      </c>
      <c r="H535" s="43"/>
      <c r="I535" s="43"/>
      <c r="J535" s="75">
        <f t="shared" si="10"/>
        <v>-9.0106854683735006E-3</v>
      </c>
      <c r="K535" s="43"/>
      <c r="L535" s="43"/>
      <c r="M535" s="43"/>
      <c r="N535" s="43"/>
      <c r="O535" s="43"/>
      <c r="P535" s="43"/>
      <c r="Q535" s="43"/>
      <c r="R535" s="43"/>
      <c r="S535" s="43"/>
      <c r="T535" s="43"/>
      <c r="U535" s="43"/>
      <c r="V535" s="43"/>
      <c r="W535" s="43"/>
      <c r="X535" s="43"/>
      <c r="Y535" s="43"/>
      <c r="Z535" s="43"/>
    </row>
    <row r="536" spans="1:26">
      <c r="A536" s="44">
        <v>44693</v>
      </c>
      <c r="B536" s="42">
        <v>3930.08</v>
      </c>
      <c r="C536" s="46">
        <f t="shared" si="11"/>
        <v>-1.2968422441889949E-3</v>
      </c>
      <c r="D536" s="43"/>
      <c r="E536" s="44">
        <v>44900</v>
      </c>
      <c r="F536" s="42">
        <v>3.16</v>
      </c>
      <c r="G536" s="42">
        <f t="shared" si="9"/>
        <v>3.1600000000000003E-2</v>
      </c>
      <c r="H536" s="43"/>
      <c r="I536" s="43"/>
      <c r="J536" s="75">
        <f t="shared" si="10"/>
        <v>-3.2896842244188998E-2</v>
      </c>
      <c r="K536" s="43"/>
      <c r="L536" s="43"/>
      <c r="M536" s="43"/>
      <c r="N536" s="43"/>
      <c r="O536" s="43"/>
      <c r="P536" s="43"/>
      <c r="Q536" s="43"/>
      <c r="R536" s="43"/>
      <c r="S536" s="43"/>
      <c r="T536" s="43"/>
      <c r="U536" s="43"/>
      <c r="V536" s="43"/>
      <c r="W536" s="43"/>
      <c r="X536" s="43"/>
      <c r="Y536" s="43"/>
      <c r="Z536" s="43"/>
    </row>
    <row r="537" spans="1:26">
      <c r="A537" s="44">
        <v>44692</v>
      </c>
      <c r="B537" s="42">
        <v>3935.18</v>
      </c>
      <c r="C537" s="46">
        <f t="shared" si="11"/>
        <v>-1.6600202520523653E-2</v>
      </c>
      <c r="D537" s="43"/>
      <c r="E537" s="44">
        <v>44870</v>
      </c>
      <c r="F537" s="42">
        <v>3.19</v>
      </c>
      <c r="G537" s="42">
        <f t="shared" si="9"/>
        <v>3.1899999999999998E-2</v>
      </c>
      <c r="H537" s="43"/>
      <c r="I537" s="43"/>
      <c r="J537" s="75">
        <f t="shared" si="10"/>
        <v>-4.8500202520523651E-2</v>
      </c>
      <c r="K537" s="43"/>
      <c r="L537" s="43"/>
      <c r="M537" s="43"/>
      <c r="N537" s="43"/>
      <c r="O537" s="43"/>
      <c r="P537" s="43"/>
      <c r="Q537" s="43"/>
      <c r="R537" s="43"/>
      <c r="S537" s="43"/>
      <c r="T537" s="43"/>
      <c r="U537" s="43"/>
      <c r="V537" s="43"/>
      <c r="W537" s="43"/>
      <c r="X537" s="43"/>
      <c r="Y537" s="43"/>
      <c r="Z537" s="43"/>
    </row>
    <row r="538" spans="1:26">
      <c r="A538" s="44">
        <v>44691</v>
      </c>
      <c r="B538" s="42">
        <v>4001.05</v>
      </c>
      <c r="C538" s="46">
        <f t="shared" si="11"/>
        <v>2.4548671098168664E-3</v>
      </c>
      <c r="D538" s="43"/>
      <c r="E538" s="44">
        <v>44839</v>
      </c>
      <c r="F538" s="42">
        <v>3.26</v>
      </c>
      <c r="G538" s="42">
        <f t="shared" si="9"/>
        <v>3.2599999999999997E-2</v>
      </c>
      <c r="H538" s="43"/>
      <c r="I538" s="43"/>
      <c r="J538" s="75">
        <f t="shared" si="10"/>
        <v>-3.014513289018313E-2</v>
      </c>
      <c r="K538" s="43"/>
      <c r="L538" s="43"/>
      <c r="M538" s="43"/>
      <c r="N538" s="43"/>
      <c r="O538" s="43"/>
      <c r="P538" s="43"/>
      <c r="Q538" s="43"/>
      <c r="R538" s="43"/>
      <c r="S538" s="43"/>
      <c r="T538" s="43"/>
      <c r="U538" s="43"/>
      <c r="V538" s="43"/>
      <c r="W538" s="43"/>
      <c r="X538" s="43"/>
      <c r="Y538" s="43"/>
      <c r="Z538" s="43"/>
    </row>
    <row r="539" spans="1:26">
      <c r="A539" s="44">
        <v>44690</v>
      </c>
      <c r="B539" s="42">
        <v>3991.24</v>
      </c>
      <c r="C539" s="46">
        <f t="shared" si="11"/>
        <v>-3.2561554986877753E-2</v>
      </c>
      <c r="D539" s="43"/>
      <c r="E539" s="44">
        <v>44809</v>
      </c>
      <c r="F539" s="42">
        <v>3.33</v>
      </c>
      <c r="G539" s="42">
        <f t="shared" si="9"/>
        <v>3.3300000000000003E-2</v>
      </c>
      <c r="H539" s="43"/>
      <c r="I539" s="43"/>
      <c r="J539" s="75">
        <f t="shared" si="10"/>
        <v>-6.5861554986877763E-2</v>
      </c>
      <c r="K539" s="43"/>
      <c r="L539" s="43"/>
      <c r="M539" s="43"/>
      <c r="N539" s="43"/>
      <c r="O539" s="43"/>
      <c r="P539" s="43"/>
      <c r="Q539" s="43"/>
      <c r="R539" s="43"/>
      <c r="S539" s="43"/>
      <c r="T539" s="43"/>
      <c r="U539" s="43"/>
      <c r="V539" s="43"/>
      <c r="W539" s="43"/>
      <c r="X539" s="43"/>
      <c r="Y539" s="43"/>
      <c r="Z539" s="43"/>
    </row>
    <row r="540" spans="1:26">
      <c r="A540" s="44">
        <v>44687</v>
      </c>
      <c r="B540" s="42">
        <v>4123.34</v>
      </c>
      <c r="C540" s="46">
        <f t="shared" si="11"/>
        <v>-5.6903182606495763E-3</v>
      </c>
      <c r="D540" s="43"/>
      <c r="E540" s="44">
        <v>44717</v>
      </c>
      <c r="F540" s="42">
        <v>3.38</v>
      </c>
      <c r="G540" s="42">
        <f t="shared" si="9"/>
        <v>3.3799999999999997E-2</v>
      </c>
      <c r="H540" s="43"/>
      <c r="I540" s="43"/>
      <c r="J540" s="75">
        <f t="shared" si="10"/>
        <v>-3.9490318260649575E-2</v>
      </c>
      <c r="K540" s="43"/>
      <c r="L540" s="43"/>
      <c r="M540" s="43"/>
      <c r="N540" s="43"/>
      <c r="O540" s="43"/>
      <c r="P540" s="43"/>
      <c r="Q540" s="43"/>
      <c r="R540" s="43"/>
      <c r="S540" s="43"/>
      <c r="T540" s="43"/>
      <c r="U540" s="43"/>
      <c r="V540" s="43"/>
      <c r="W540" s="43"/>
      <c r="X540" s="43"/>
      <c r="Y540" s="43"/>
      <c r="Z540" s="43"/>
    </row>
    <row r="541" spans="1:26">
      <c r="A541" s="44">
        <v>44686</v>
      </c>
      <c r="B541" s="42">
        <v>4146.87</v>
      </c>
      <c r="C541" s="46">
        <f t="shared" si="11"/>
        <v>-3.6300723991250602E-2</v>
      </c>
      <c r="D541" s="43"/>
      <c r="E541" s="44">
        <v>44686</v>
      </c>
      <c r="F541" s="42">
        <v>3.3</v>
      </c>
      <c r="G541" s="42">
        <f t="shared" si="9"/>
        <v>3.3000000000000002E-2</v>
      </c>
      <c r="H541" s="43"/>
      <c r="I541" s="43"/>
      <c r="J541" s="75">
        <f t="shared" si="10"/>
        <v>-6.9300723991250604E-2</v>
      </c>
      <c r="K541" s="43"/>
      <c r="L541" s="43"/>
      <c r="M541" s="43"/>
      <c r="N541" s="43"/>
      <c r="O541" s="43"/>
      <c r="P541" s="43"/>
      <c r="Q541" s="43"/>
      <c r="R541" s="43"/>
      <c r="S541" s="43"/>
      <c r="T541" s="43"/>
      <c r="U541" s="43"/>
      <c r="V541" s="43"/>
      <c r="W541" s="43"/>
      <c r="X541" s="43"/>
      <c r="Y541" s="43"/>
      <c r="Z541" s="43"/>
    </row>
    <row r="542" spans="1:26">
      <c r="A542" s="44">
        <v>44685</v>
      </c>
      <c r="B542" s="42">
        <v>4300.17</v>
      </c>
      <c r="C542" s="46">
        <f t="shared" si="11"/>
        <v>2.9425235047606604E-2</v>
      </c>
      <c r="D542" s="43"/>
      <c r="E542" s="44">
        <v>44656</v>
      </c>
      <c r="F542" s="42">
        <v>3.15</v>
      </c>
      <c r="G542" s="42">
        <f t="shared" si="9"/>
        <v>3.15E-2</v>
      </c>
      <c r="H542" s="43"/>
      <c r="I542" s="43"/>
      <c r="J542" s="75">
        <f t="shared" si="10"/>
        <v>-2.0747649523933966E-3</v>
      </c>
      <c r="K542" s="43"/>
      <c r="L542" s="43"/>
      <c r="M542" s="43"/>
      <c r="N542" s="43"/>
      <c r="O542" s="43"/>
      <c r="P542" s="43"/>
      <c r="Q542" s="43"/>
      <c r="R542" s="43"/>
      <c r="S542" s="43"/>
      <c r="T542" s="43"/>
      <c r="U542" s="43"/>
      <c r="V542" s="43"/>
      <c r="W542" s="43"/>
      <c r="X542" s="43"/>
      <c r="Y542" s="43"/>
      <c r="Z542" s="43"/>
    </row>
    <row r="543" spans="1:26">
      <c r="A543" s="44">
        <v>44684</v>
      </c>
      <c r="B543" s="42">
        <v>4175.4799999999996</v>
      </c>
      <c r="C543" s="46">
        <f t="shared" si="11"/>
        <v>4.8254415515728731E-3</v>
      </c>
      <c r="D543" s="43"/>
      <c r="E543" s="44">
        <v>44625</v>
      </c>
      <c r="F543" s="42">
        <v>3.15</v>
      </c>
      <c r="G543" s="42">
        <f t="shared" si="9"/>
        <v>3.15E-2</v>
      </c>
      <c r="H543" s="43"/>
      <c r="I543" s="43"/>
      <c r="J543" s="75">
        <f t="shared" si="10"/>
        <v>-2.6674558448427126E-2</v>
      </c>
      <c r="K543" s="43"/>
      <c r="L543" s="43"/>
      <c r="M543" s="43"/>
      <c r="N543" s="43"/>
      <c r="O543" s="43"/>
      <c r="P543" s="43"/>
      <c r="Q543" s="43"/>
      <c r="R543" s="43"/>
      <c r="S543" s="43"/>
      <c r="T543" s="43"/>
      <c r="U543" s="43"/>
      <c r="V543" s="43"/>
      <c r="W543" s="43"/>
      <c r="X543" s="43"/>
      <c r="Y543" s="43"/>
      <c r="Z543" s="43"/>
    </row>
    <row r="544" spans="1:26">
      <c r="A544" s="44">
        <v>44683</v>
      </c>
      <c r="B544" s="42">
        <v>4155.38</v>
      </c>
      <c r="C544" s="46">
        <f t="shared" si="11"/>
        <v>5.6592700373755203E-3</v>
      </c>
      <c r="D544" s="43"/>
      <c r="E544" s="44">
        <v>44597</v>
      </c>
      <c r="F544" s="42">
        <v>3.2</v>
      </c>
      <c r="G544" s="42">
        <f t="shared" si="9"/>
        <v>3.2000000000000001E-2</v>
      </c>
      <c r="H544" s="43"/>
      <c r="I544" s="43"/>
      <c r="J544" s="75">
        <f t="shared" si="10"/>
        <v>-2.634072996262448E-2</v>
      </c>
      <c r="K544" s="43"/>
      <c r="L544" s="43"/>
      <c r="M544" s="43"/>
      <c r="N544" s="43"/>
      <c r="O544" s="43"/>
      <c r="P544" s="43"/>
      <c r="Q544" s="43"/>
      <c r="R544" s="43"/>
      <c r="S544" s="43"/>
      <c r="T544" s="43"/>
      <c r="U544" s="43"/>
      <c r="V544" s="43"/>
      <c r="W544" s="43"/>
      <c r="X544" s="43"/>
      <c r="Y544" s="43"/>
      <c r="Z544" s="43"/>
    </row>
    <row r="545" spans="1:26">
      <c r="A545" s="44">
        <v>44680</v>
      </c>
      <c r="B545" s="42">
        <v>4131.93</v>
      </c>
      <c r="C545" s="46">
        <f t="shared" si="11"/>
        <v>-3.6959202326858717E-2</v>
      </c>
      <c r="D545" s="43"/>
      <c r="E545" s="44" t="s">
        <v>1383</v>
      </c>
      <c r="F545" s="42">
        <v>3.09</v>
      </c>
      <c r="G545" s="42">
        <f t="shared" si="9"/>
        <v>3.0899999999999997E-2</v>
      </c>
      <c r="H545" s="43"/>
      <c r="I545" s="43"/>
      <c r="J545" s="75">
        <f t="shared" si="10"/>
        <v>-6.7859202326858714E-2</v>
      </c>
      <c r="K545" s="43"/>
      <c r="L545" s="43"/>
      <c r="M545" s="43"/>
      <c r="N545" s="43"/>
      <c r="O545" s="43"/>
      <c r="P545" s="43"/>
      <c r="Q545" s="43"/>
      <c r="R545" s="43"/>
      <c r="S545" s="43"/>
      <c r="T545" s="43"/>
      <c r="U545" s="43"/>
      <c r="V545" s="43"/>
      <c r="W545" s="43"/>
      <c r="X545" s="43"/>
      <c r="Y545" s="43"/>
      <c r="Z545" s="43"/>
    </row>
    <row r="546" spans="1:26">
      <c r="A546" s="44">
        <v>44679</v>
      </c>
      <c r="B546" s="42">
        <v>4287.5</v>
      </c>
      <c r="C546" s="46">
        <f t="shared" si="11"/>
        <v>2.444564600458133E-2</v>
      </c>
      <c r="D546" s="43"/>
      <c r="E546" s="44" t="s">
        <v>1386</v>
      </c>
      <c r="F546" s="42">
        <v>3.04</v>
      </c>
      <c r="G546" s="42">
        <f t="shared" si="9"/>
        <v>3.04E-2</v>
      </c>
      <c r="H546" s="43"/>
      <c r="I546" s="43"/>
      <c r="J546" s="75">
        <f t="shared" si="10"/>
        <v>-5.9543539954186701E-3</v>
      </c>
      <c r="K546" s="43"/>
      <c r="L546" s="43"/>
      <c r="M546" s="43"/>
      <c r="N546" s="43"/>
      <c r="O546" s="43"/>
      <c r="P546" s="43"/>
      <c r="Q546" s="43"/>
      <c r="R546" s="43"/>
      <c r="S546" s="43"/>
      <c r="T546" s="43"/>
      <c r="U546" s="43"/>
      <c r="V546" s="43"/>
      <c r="W546" s="43"/>
      <c r="X546" s="43"/>
      <c r="Y546" s="43"/>
      <c r="Z546" s="43"/>
    </row>
    <row r="547" spans="1:26">
      <c r="A547" s="44">
        <v>44678</v>
      </c>
      <c r="B547" s="42">
        <v>4183.96</v>
      </c>
      <c r="C547" s="46">
        <f t="shared" si="11"/>
        <v>2.0959051404105173E-3</v>
      </c>
      <c r="D547" s="43"/>
      <c r="E547" s="44" t="s">
        <v>1389</v>
      </c>
      <c r="F547" s="42">
        <v>3.03</v>
      </c>
      <c r="G547" s="42">
        <f t="shared" si="9"/>
        <v>3.0299999999999997E-2</v>
      </c>
      <c r="H547" s="43"/>
      <c r="I547" s="43"/>
      <c r="J547" s="75">
        <f t="shared" si="10"/>
        <v>-2.8204094859589478E-2</v>
      </c>
      <c r="K547" s="43"/>
      <c r="L547" s="43"/>
      <c r="M547" s="43"/>
      <c r="N547" s="43"/>
      <c r="O547" s="43"/>
      <c r="P547" s="43"/>
      <c r="Q547" s="43"/>
      <c r="R547" s="43"/>
      <c r="S547" s="43"/>
      <c r="T547" s="43"/>
      <c r="U547" s="43"/>
      <c r="V547" s="43"/>
      <c r="W547" s="43"/>
      <c r="X547" s="43"/>
      <c r="Y547" s="43"/>
      <c r="Z547" s="43"/>
    </row>
    <row r="548" spans="1:26">
      <c r="A548" s="44">
        <v>44677</v>
      </c>
      <c r="B548" s="42">
        <v>4175.2</v>
      </c>
      <c r="C548" s="46">
        <f t="shared" si="11"/>
        <v>-2.8550028430273121E-2</v>
      </c>
      <c r="D548" s="43"/>
      <c r="E548" s="44" t="s">
        <v>1392</v>
      </c>
      <c r="F548" s="42">
        <v>2.98</v>
      </c>
      <c r="G548" s="42">
        <f t="shared" si="9"/>
        <v>2.98E-2</v>
      </c>
      <c r="H548" s="43"/>
      <c r="I548" s="43"/>
      <c r="J548" s="75">
        <f t="shared" si="10"/>
        <v>-5.8350028430273121E-2</v>
      </c>
      <c r="K548" s="43"/>
      <c r="L548" s="43"/>
      <c r="M548" s="43"/>
      <c r="N548" s="43"/>
      <c r="O548" s="43"/>
      <c r="P548" s="43"/>
      <c r="Q548" s="43"/>
      <c r="R548" s="43"/>
      <c r="S548" s="43"/>
      <c r="T548" s="43"/>
      <c r="U548" s="43"/>
      <c r="V548" s="43"/>
      <c r="W548" s="43"/>
      <c r="X548" s="43"/>
      <c r="Y548" s="43"/>
      <c r="Z548" s="43"/>
    </row>
    <row r="549" spans="1:26">
      <c r="A549" s="44">
        <v>44676</v>
      </c>
      <c r="B549" s="42">
        <v>4296.12</v>
      </c>
      <c r="C549" s="46">
        <f t="shared" si="11"/>
        <v>5.6816875728607956E-3</v>
      </c>
      <c r="D549" s="43"/>
      <c r="E549" s="44" t="s">
        <v>1395</v>
      </c>
      <c r="F549" s="42">
        <v>3.01</v>
      </c>
      <c r="G549" s="42">
        <f t="shared" si="9"/>
        <v>3.0099999999999998E-2</v>
      </c>
      <c r="H549" s="43"/>
      <c r="I549" s="43"/>
      <c r="J549" s="75">
        <f t="shared" si="10"/>
        <v>-2.4418312427139204E-2</v>
      </c>
      <c r="K549" s="43"/>
      <c r="L549" s="43"/>
      <c r="M549" s="43"/>
      <c r="N549" s="43"/>
      <c r="O549" s="43"/>
      <c r="P549" s="43"/>
      <c r="Q549" s="43"/>
      <c r="R549" s="43"/>
      <c r="S549" s="43"/>
      <c r="T549" s="43"/>
      <c r="U549" s="43"/>
      <c r="V549" s="43"/>
      <c r="W549" s="43"/>
      <c r="X549" s="43"/>
      <c r="Y549" s="43"/>
      <c r="Z549" s="43"/>
    </row>
    <row r="550" spans="1:26">
      <c r="A550" s="44">
        <v>44673</v>
      </c>
      <c r="B550" s="42">
        <v>4271.78</v>
      </c>
      <c r="C550" s="46">
        <f t="shared" si="11"/>
        <v>-2.813199052103028E-2</v>
      </c>
      <c r="D550" s="43"/>
      <c r="E550" s="44" t="s">
        <v>1398</v>
      </c>
      <c r="F550" s="42">
        <v>3.09</v>
      </c>
      <c r="G550" s="42">
        <f t="shared" si="9"/>
        <v>3.0899999999999997E-2</v>
      </c>
      <c r="H550" s="43"/>
      <c r="I550" s="43"/>
      <c r="J550" s="75">
        <f t="shared" si="10"/>
        <v>-5.9031990521030281E-2</v>
      </c>
      <c r="K550" s="43"/>
      <c r="L550" s="43"/>
      <c r="M550" s="43"/>
      <c r="N550" s="43"/>
      <c r="O550" s="43"/>
      <c r="P550" s="43"/>
      <c r="Q550" s="43"/>
      <c r="R550" s="43"/>
      <c r="S550" s="43"/>
      <c r="T550" s="43"/>
      <c r="U550" s="43"/>
      <c r="V550" s="43"/>
      <c r="W550" s="43"/>
      <c r="X550" s="43"/>
      <c r="Y550" s="43"/>
      <c r="Z550" s="43"/>
    </row>
    <row r="551" spans="1:26">
      <c r="A551" s="44">
        <v>44672</v>
      </c>
      <c r="B551" s="42">
        <v>4393.66</v>
      </c>
      <c r="C551" s="46">
        <f t="shared" si="11"/>
        <v>-1.4862847316476122E-2</v>
      </c>
      <c r="D551" s="43"/>
      <c r="E551" s="44" t="s">
        <v>1401</v>
      </c>
      <c r="F551" s="42">
        <v>3.07</v>
      </c>
      <c r="G551" s="42">
        <f t="shared" si="9"/>
        <v>3.0699999999999998E-2</v>
      </c>
      <c r="H551" s="43"/>
      <c r="I551" s="43"/>
      <c r="J551" s="75">
        <f t="shared" si="10"/>
        <v>-4.556284731647612E-2</v>
      </c>
      <c r="K551" s="43"/>
      <c r="L551" s="43"/>
      <c r="M551" s="43"/>
      <c r="N551" s="43"/>
      <c r="O551" s="43"/>
      <c r="P551" s="43"/>
      <c r="Q551" s="43"/>
      <c r="R551" s="43"/>
      <c r="S551" s="43"/>
      <c r="T551" s="43"/>
      <c r="U551" s="43"/>
      <c r="V551" s="43"/>
      <c r="W551" s="43"/>
      <c r="X551" s="43"/>
      <c r="Y551" s="43"/>
      <c r="Z551" s="43"/>
    </row>
    <row r="552" spans="1:26">
      <c r="A552" s="44">
        <v>44671</v>
      </c>
      <c r="B552" s="42">
        <v>4459.45</v>
      </c>
      <c r="C552" s="46">
        <f t="shared" si="11"/>
        <v>-6.1871895769334236E-4</v>
      </c>
      <c r="D552" s="43"/>
      <c r="E552" s="44" t="s">
        <v>1403</v>
      </c>
      <c r="F552" s="42">
        <v>3.02</v>
      </c>
      <c r="G552" s="42">
        <f t="shared" si="9"/>
        <v>3.0200000000000001E-2</v>
      </c>
      <c r="H552" s="43"/>
      <c r="I552" s="43"/>
      <c r="J552" s="75">
        <f t="shared" si="10"/>
        <v>-3.0818718957693343E-2</v>
      </c>
      <c r="K552" s="43"/>
      <c r="L552" s="43"/>
      <c r="M552" s="43"/>
      <c r="N552" s="43"/>
      <c r="O552" s="43"/>
      <c r="P552" s="43"/>
      <c r="Q552" s="43"/>
      <c r="R552" s="43"/>
      <c r="S552" s="43"/>
      <c r="T552" s="43"/>
      <c r="U552" s="43"/>
      <c r="V552" s="43"/>
      <c r="W552" s="43"/>
      <c r="X552" s="43"/>
      <c r="Y552" s="43"/>
      <c r="Z552" s="43"/>
    </row>
    <row r="553" spans="1:26">
      <c r="A553" s="44">
        <v>44670</v>
      </c>
      <c r="B553" s="42">
        <v>4462.21</v>
      </c>
      <c r="C553" s="46">
        <f t="shared" si="11"/>
        <v>1.5930040161497565E-2</v>
      </c>
      <c r="D553" s="43"/>
      <c r="E553" s="44" t="s">
        <v>1405</v>
      </c>
      <c r="F553" s="42">
        <v>3.13</v>
      </c>
      <c r="G553" s="42">
        <f t="shared" si="9"/>
        <v>3.1300000000000001E-2</v>
      </c>
      <c r="H553" s="43"/>
      <c r="I553" s="43"/>
      <c r="J553" s="75">
        <f t="shared" si="10"/>
        <v>-1.5369959838502437E-2</v>
      </c>
      <c r="K553" s="43"/>
      <c r="L553" s="43"/>
      <c r="M553" s="43"/>
      <c r="N553" s="43"/>
      <c r="O553" s="43"/>
      <c r="P553" s="43"/>
      <c r="Q553" s="43"/>
      <c r="R553" s="43"/>
      <c r="S553" s="43"/>
      <c r="T553" s="43"/>
      <c r="U553" s="43"/>
      <c r="V553" s="43"/>
      <c r="W553" s="43"/>
      <c r="X553" s="43"/>
      <c r="Y553" s="43"/>
      <c r="Z553" s="43"/>
    </row>
    <row r="554" spans="1:26">
      <c r="A554" s="44">
        <v>44669</v>
      </c>
      <c r="B554" s="42">
        <v>4391.6899999999996</v>
      </c>
      <c r="C554" s="46">
        <f t="shared" si="11"/>
        <v>-2.0491150171664794E-4</v>
      </c>
      <c r="D554" s="43"/>
      <c r="E554" s="44" t="s">
        <v>1408</v>
      </c>
      <c r="F554" s="42">
        <v>3.07</v>
      </c>
      <c r="G554" s="42">
        <f t="shared" si="9"/>
        <v>3.0699999999999998E-2</v>
      </c>
      <c r="H554" s="43"/>
      <c r="I554" s="43"/>
      <c r="J554" s="75">
        <f t="shared" si="10"/>
        <v>-3.0904911501716648E-2</v>
      </c>
      <c r="K554" s="43"/>
      <c r="L554" s="43"/>
      <c r="M554" s="43"/>
      <c r="N554" s="43"/>
      <c r="O554" s="43"/>
      <c r="P554" s="43"/>
      <c r="Q554" s="43"/>
      <c r="R554" s="43"/>
      <c r="S554" s="43"/>
      <c r="T554" s="43"/>
      <c r="U554" s="43"/>
      <c r="V554" s="43"/>
      <c r="W554" s="43"/>
      <c r="X554" s="43"/>
      <c r="Y554" s="43"/>
      <c r="Z554" s="43"/>
    </row>
    <row r="555" spans="1:26">
      <c r="A555" s="44">
        <v>44665</v>
      </c>
      <c r="B555" s="42">
        <v>4392.59</v>
      </c>
      <c r="C555" s="46">
        <f t="shared" si="11"/>
        <v>-1.2218479951525796E-2</v>
      </c>
      <c r="D555" s="43"/>
      <c r="E555" s="44" t="s">
        <v>1411</v>
      </c>
      <c r="F555" s="42">
        <v>3.04</v>
      </c>
      <c r="G555" s="42">
        <f t="shared" si="9"/>
        <v>3.04E-2</v>
      </c>
      <c r="H555" s="43"/>
      <c r="I555" s="43"/>
      <c r="J555" s="75">
        <f t="shared" si="10"/>
        <v>-4.2618479951525796E-2</v>
      </c>
      <c r="K555" s="43"/>
      <c r="L555" s="43"/>
      <c r="M555" s="43"/>
      <c r="N555" s="43"/>
      <c r="O555" s="43"/>
      <c r="P555" s="43"/>
      <c r="Q555" s="43"/>
      <c r="R555" s="43"/>
      <c r="S555" s="43"/>
      <c r="T555" s="43"/>
      <c r="U555" s="43"/>
      <c r="V555" s="43"/>
      <c r="W555" s="43"/>
      <c r="X555" s="43"/>
      <c r="Y555" s="43"/>
      <c r="Z555" s="43"/>
    </row>
    <row r="556" spans="1:26">
      <c r="A556" s="44">
        <v>44664</v>
      </c>
      <c r="B556" s="42">
        <v>4446.59</v>
      </c>
      <c r="C556" s="46">
        <f t="shared" si="11"/>
        <v>1.1112682823133003E-2</v>
      </c>
      <c r="D556" s="43"/>
      <c r="E556" s="44" t="s">
        <v>1414</v>
      </c>
      <c r="F556" s="42">
        <v>2.92</v>
      </c>
      <c r="G556" s="42">
        <f t="shared" si="9"/>
        <v>2.92E-2</v>
      </c>
      <c r="H556" s="43"/>
      <c r="I556" s="43"/>
      <c r="J556" s="75">
        <f t="shared" si="10"/>
        <v>-1.8087317176866999E-2</v>
      </c>
      <c r="K556" s="43"/>
      <c r="L556" s="43"/>
      <c r="M556" s="43"/>
      <c r="N556" s="43"/>
      <c r="O556" s="43"/>
      <c r="P556" s="43"/>
      <c r="Q556" s="43"/>
      <c r="R556" s="43"/>
      <c r="S556" s="43"/>
      <c r="T556" s="43"/>
      <c r="U556" s="43"/>
      <c r="V556" s="43"/>
      <c r="W556" s="43"/>
      <c r="X556" s="43"/>
      <c r="Y556" s="43"/>
      <c r="Z556" s="43"/>
    </row>
    <row r="557" spans="1:26">
      <c r="A557" s="44">
        <v>44663</v>
      </c>
      <c r="B557" s="42">
        <v>4397.45</v>
      </c>
      <c r="C557" s="46">
        <f t="shared" si="11"/>
        <v>-3.4233936348681705E-3</v>
      </c>
      <c r="D557" s="43"/>
      <c r="E557" s="44">
        <v>44899</v>
      </c>
      <c r="F557" s="42">
        <v>2.94</v>
      </c>
      <c r="G557" s="42">
        <f t="shared" si="9"/>
        <v>2.9399999999999999E-2</v>
      </c>
      <c r="H557" s="43"/>
      <c r="I557" s="43"/>
      <c r="J557" s="75">
        <f t="shared" si="10"/>
        <v>-3.2823393634868171E-2</v>
      </c>
      <c r="K557" s="43"/>
      <c r="L557" s="43"/>
      <c r="M557" s="43"/>
      <c r="N557" s="43"/>
      <c r="O557" s="43"/>
      <c r="P557" s="43"/>
      <c r="Q557" s="43"/>
      <c r="R557" s="43"/>
      <c r="S557" s="43"/>
      <c r="T557" s="43"/>
      <c r="U557" s="43"/>
      <c r="V557" s="43"/>
      <c r="W557" s="43"/>
      <c r="X557" s="43"/>
      <c r="Y557" s="43"/>
      <c r="Z557" s="43"/>
    </row>
    <row r="558" spans="1:26">
      <c r="A558" s="44">
        <v>44662</v>
      </c>
      <c r="B558" s="42">
        <v>4412.53</v>
      </c>
      <c r="C558" s="46">
        <f t="shared" si="11"/>
        <v>-1.7021333762949849E-2</v>
      </c>
      <c r="D558" s="43"/>
      <c r="E558" s="44">
        <v>44869</v>
      </c>
      <c r="F558" s="42">
        <v>2.96</v>
      </c>
      <c r="G558" s="42">
        <f t="shared" si="9"/>
        <v>2.9600000000000001E-2</v>
      </c>
      <c r="H558" s="43"/>
      <c r="I558" s="43"/>
      <c r="J558" s="75">
        <f t="shared" si="10"/>
        <v>-4.662133376294985E-2</v>
      </c>
      <c r="K558" s="43"/>
      <c r="L558" s="43"/>
      <c r="M558" s="43"/>
      <c r="N558" s="43"/>
      <c r="O558" s="43"/>
      <c r="P558" s="43"/>
      <c r="Q558" s="43"/>
      <c r="R558" s="43"/>
      <c r="S558" s="43"/>
      <c r="T558" s="43"/>
      <c r="U558" s="43"/>
      <c r="V558" s="43"/>
      <c r="W558" s="43"/>
      <c r="X558" s="43"/>
      <c r="Y558" s="43"/>
      <c r="Z558" s="43"/>
    </row>
    <row r="559" spans="1:26">
      <c r="A559" s="44">
        <v>44659</v>
      </c>
      <c r="B559" s="42">
        <v>4488.28</v>
      </c>
      <c r="C559" s="46">
        <f t="shared" si="11"/>
        <v>-2.6545074879774648E-3</v>
      </c>
      <c r="D559" s="43"/>
      <c r="E559" s="44">
        <v>44777</v>
      </c>
      <c r="F559" s="42">
        <v>2.89</v>
      </c>
      <c r="G559" s="42">
        <f t="shared" si="9"/>
        <v>2.8900000000000002E-2</v>
      </c>
      <c r="H559" s="43"/>
      <c r="I559" s="43"/>
      <c r="J559" s="75">
        <f t="shared" si="10"/>
        <v>-3.1554507487977466E-2</v>
      </c>
      <c r="K559" s="43"/>
      <c r="L559" s="43"/>
      <c r="M559" s="43"/>
      <c r="N559" s="43"/>
      <c r="O559" s="43"/>
      <c r="P559" s="43"/>
      <c r="Q559" s="43"/>
      <c r="R559" s="43"/>
      <c r="S559" s="43"/>
      <c r="T559" s="43"/>
      <c r="U559" s="43"/>
      <c r="V559" s="43"/>
      <c r="W559" s="43"/>
      <c r="X559" s="43"/>
      <c r="Y559" s="43"/>
      <c r="Z559" s="43"/>
    </row>
    <row r="560" spans="1:26">
      <c r="A560" s="44">
        <v>44658</v>
      </c>
      <c r="B560" s="42">
        <v>4500.21</v>
      </c>
      <c r="C560" s="46">
        <f t="shared" si="11"/>
        <v>4.2443524395117957E-3</v>
      </c>
      <c r="D560" s="43"/>
      <c r="E560" s="44">
        <v>44746</v>
      </c>
      <c r="F560" s="42">
        <v>2.82</v>
      </c>
      <c r="G560" s="42">
        <f t="shared" si="9"/>
        <v>2.8199999999999999E-2</v>
      </c>
      <c r="H560" s="43"/>
      <c r="I560" s="43"/>
      <c r="J560" s="75">
        <f t="shared" si="10"/>
        <v>-2.3955647560488205E-2</v>
      </c>
      <c r="K560" s="43"/>
      <c r="L560" s="43"/>
      <c r="M560" s="43"/>
      <c r="N560" s="43"/>
      <c r="O560" s="43"/>
      <c r="P560" s="43"/>
      <c r="Q560" s="43"/>
      <c r="R560" s="43"/>
      <c r="S560" s="43"/>
      <c r="T560" s="43"/>
      <c r="U560" s="43"/>
      <c r="V560" s="43"/>
      <c r="W560" s="43"/>
      <c r="X560" s="43"/>
      <c r="Y560" s="43"/>
      <c r="Z560" s="43"/>
    </row>
    <row r="561" spans="1:26">
      <c r="A561" s="44">
        <v>44657</v>
      </c>
      <c r="B561" s="42">
        <v>4481.1499999999996</v>
      </c>
      <c r="C561" s="46">
        <f t="shared" si="11"/>
        <v>-9.7643862227005471E-3</v>
      </c>
      <c r="D561" s="43"/>
      <c r="E561" s="44">
        <v>44716</v>
      </c>
      <c r="F561" s="42">
        <v>2.75</v>
      </c>
      <c r="G561" s="42">
        <f t="shared" si="9"/>
        <v>2.75E-2</v>
      </c>
      <c r="H561" s="43"/>
      <c r="I561" s="43"/>
      <c r="J561" s="75">
        <f t="shared" si="10"/>
        <v>-3.7264386222700549E-2</v>
      </c>
      <c r="K561" s="43"/>
      <c r="L561" s="43"/>
      <c r="M561" s="43"/>
      <c r="N561" s="43"/>
      <c r="O561" s="43"/>
      <c r="P561" s="43"/>
      <c r="Q561" s="43"/>
      <c r="R561" s="43"/>
      <c r="S561" s="43"/>
      <c r="T561" s="43"/>
      <c r="U561" s="43"/>
      <c r="V561" s="43"/>
      <c r="W561" s="43"/>
      <c r="X561" s="43"/>
      <c r="Y561" s="43"/>
      <c r="Z561" s="43"/>
    </row>
    <row r="562" spans="1:26">
      <c r="A562" s="44">
        <v>44656</v>
      </c>
      <c r="B562" s="42">
        <v>4525.12</v>
      </c>
      <c r="C562" s="46">
        <f t="shared" si="11"/>
        <v>-1.2631155137050305E-2</v>
      </c>
      <c r="D562" s="43"/>
      <c r="E562" s="44">
        <v>44685</v>
      </c>
      <c r="F562" s="42">
        <v>2.68</v>
      </c>
      <c r="G562" s="42">
        <f t="shared" si="9"/>
        <v>2.6800000000000001E-2</v>
      </c>
      <c r="H562" s="43"/>
      <c r="I562" s="43"/>
      <c r="J562" s="75">
        <f t="shared" si="10"/>
        <v>-3.9431155137050304E-2</v>
      </c>
      <c r="K562" s="43"/>
      <c r="L562" s="43"/>
      <c r="M562" s="43"/>
      <c r="N562" s="43"/>
      <c r="O562" s="43"/>
      <c r="P562" s="43"/>
      <c r="Q562" s="43"/>
      <c r="R562" s="43"/>
      <c r="S562" s="43"/>
      <c r="T562" s="43"/>
      <c r="U562" s="43"/>
      <c r="V562" s="43"/>
      <c r="W562" s="43"/>
      <c r="X562" s="43"/>
      <c r="Y562" s="43"/>
      <c r="Z562" s="43"/>
    </row>
    <row r="563" spans="1:26">
      <c r="A563" s="44">
        <v>44655</v>
      </c>
      <c r="B563" s="42">
        <v>4582.6400000000003</v>
      </c>
      <c r="C563" s="46">
        <f t="shared" si="11"/>
        <v>8.0583226226329796E-3</v>
      </c>
      <c r="D563" s="43"/>
      <c r="E563" s="44">
        <v>44655</v>
      </c>
      <c r="F563" s="42">
        <v>2.59</v>
      </c>
      <c r="G563" s="42">
        <f t="shared" si="9"/>
        <v>2.5899999999999999E-2</v>
      </c>
      <c r="H563" s="43"/>
      <c r="I563" s="43"/>
      <c r="J563" s="75">
        <f t="shared" si="10"/>
        <v>-1.784167737736702E-2</v>
      </c>
      <c r="K563" s="43"/>
      <c r="L563" s="43"/>
      <c r="M563" s="43"/>
      <c r="N563" s="43"/>
      <c r="O563" s="43"/>
      <c r="P563" s="43"/>
      <c r="Q563" s="43"/>
      <c r="R563" s="43"/>
      <c r="S563" s="43"/>
      <c r="T563" s="43"/>
      <c r="U563" s="43"/>
      <c r="V563" s="43"/>
      <c r="W563" s="43"/>
      <c r="X563" s="43"/>
      <c r="Y563" s="43"/>
      <c r="Z563" s="43"/>
    </row>
    <row r="564" spans="1:26">
      <c r="A564" s="44">
        <v>44652</v>
      </c>
      <c r="B564" s="42">
        <v>4545.8599999999997</v>
      </c>
      <c r="C564" s="46">
        <f t="shared" si="11"/>
        <v>3.4044855260572872E-3</v>
      </c>
      <c r="D564" s="43"/>
      <c r="E564" s="44">
        <v>44565</v>
      </c>
      <c r="F564" s="42">
        <v>2.54</v>
      </c>
      <c r="G564" s="42">
        <f t="shared" si="9"/>
        <v>2.5399999999999999E-2</v>
      </c>
      <c r="H564" s="43"/>
      <c r="I564" s="43"/>
      <c r="J564" s="75">
        <f t="shared" si="10"/>
        <v>-2.1995514473942712E-2</v>
      </c>
      <c r="K564" s="43"/>
      <c r="L564" s="43"/>
      <c r="M564" s="43"/>
      <c r="N564" s="43"/>
      <c r="O564" s="43"/>
      <c r="P564" s="43"/>
      <c r="Q564" s="43"/>
      <c r="R564" s="43"/>
      <c r="S564" s="43"/>
      <c r="T564" s="43"/>
      <c r="U564" s="43"/>
      <c r="V564" s="43"/>
      <c r="W564" s="43"/>
      <c r="X564" s="43"/>
      <c r="Y564" s="43"/>
      <c r="Z564" s="43"/>
    </row>
    <row r="565" spans="1:26">
      <c r="A565" s="44">
        <v>44651</v>
      </c>
      <c r="B565" s="42">
        <v>4530.41</v>
      </c>
      <c r="C565" s="46">
        <f t="shared" si="11"/>
        <v>-1.577632727939729E-2</v>
      </c>
      <c r="D565" s="43"/>
      <c r="E565" s="44" t="s">
        <v>1429</v>
      </c>
      <c r="F565" s="42">
        <v>2.5299999999999998</v>
      </c>
      <c r="G565" s="42">
        <f t="shared" si="9"/>
        <v>2.53E-2</v>
      </c>
      <c r="H565" s="43"/>
      <c r="I565" s="43"/>
      <c r="J565" s="75">
        <f t="shared" si="10"/>
        <v>-4.1076327279397293E-2</v>
      </c>
      <c r="K565" s="43"/>
      <c r="L565" s="43"/>
      <c r="M565" s="43"/>
      <c r="N565" s="43"/>
      <c r="O565" s="43"/>
      <c r="P565" s="43"/>
      <c r="Q565" s="43"/>
      <c r="R565" s="43"/>
      <c r="S565" s="43"/>
      <c r="T565" s="43"/>
      <c r="U565" s="43"/>
      <c r="V565" s="43"/>
      <c r="W565" s="43"/>
      <c r="X565" s="43"/>
      <c r="Y565" s="43"/>
      <c r="Z565" s="43"/>
    </row>
    <row r="566" spans="1:26">
      <c r="A566" s="44">
        <v>44650</v>
      </c>
      <c r="B566" s="42">
        <v>4602.45</v>
      </c>
      <c r="C566" s="46">
        <f t="shared" si="11"/>
        <v>-6.313610350948985E-3</v>
      </c>
      <c r="D566" s="43"/>
      <c r="E566" s="44" t="s">
        <v>1432</v>
      </c>
      <c r="F566" s="42">
        <v>2.57</v>
      </c>
      <c r="G566" s="42">
        <f t="shared" si="9"/>
        <v>2.5699999999999997E-2</v>
      </c>
      <c r="H566" s="43"/>
      <c r="I566" s="43"/>
      <c r="J566" s="75">
        <f t="shared" si="10"/>
        <v>-3.2013610350948983E-2</v>
      </c>
      <c r="K566" s="43"/>
      <c r="L566" s="43"/>
      <c r="M566" s="43"/>
      <c r="N566" s="43"/>
      <c r="O566" s="43"/>
      <c r="P566" s="43"/>
      <c r="Q566" s="43"/>
      <c r="R566" s="43"/>
      <c r="S566" s="43"/>
      <c r="T566" s="43"/>
      <c r="U566" s="43"/>
      <c r="V566" s="43"/>
      <c r="W566" s="43"/>
      <c r="X566" s="43"/>
      <c r="Y566" s="43"/>
      <c r="Z566" s="43"/>
    </row>
    <row r="567" spans="1:26">
      <c r="A567" s="44">
        <v>44649</v>
      </c>
      <c r="B567" s="42">
        <v>4631.6000000000004</v>
      </c>
      <c r="C567" s="46">
        <f t="shared" si="11"/>
        <v>1.2182027285255538E-2</v>
      </c>
      <c r="D567" s="43"/>
      <c r="E567" s="44" t="s">
        <v>1435</v>
      </c>
      <c r="F567" s="42">
        <v>2.62</v>
      </c>
      <c r="G567" s="42">
        <f t="shared" si="9"/>
        <v>2.6200000000000001E-2</v>
      </c>
      <c r="H567" s="43"/>
      <c r="I567" s="43"/>
      <c r="J567" s="75">
        <f t="shared" si="10"/>
        <v>-1.4017972714744463E-2</v>
      </c>
      <c r="K567" s="43"/>
      <c r="L567" s="43"/>
      <c r="M567" s="43"/>
      <c r="N567" s="43"/>
      <c r="O567" s="43"/>
      <c r="P567" s="43"/>
      <c r="Q567" s="43"/>
      <c r="R567" s="43"/>
      <c r="S567" s="43"/>
      <c r="T567" s="43"/>
      <c r="U567" s="43"/>
      <c r="V567" s="43"/>
      <c r="W567" s="43"/>
      <c r="X567" s="43"/>
      <c r="Y567" s="43"/>
      <c r="Z567" s="43"/>
    </row>
    <row r="568" spans="1:26">
      <c r="A568" s="44">
        <v>44648</v>
      </c>
      <c r="B568" s="42">
        <v>4575.5200000000004</v>
      </c>
      <c r="C568" s="46">
        <f t="shared" si="11"/>
        <v>7.1195596488213336E-3</v>
      </c>
      <c r="D568" s="43"/>
      <c r="E568" s="44" t="s">
        <v>1438</v>
      </c>
      <c r="F568" s="42">
        <v>2.66</v>
      </c>
      <c r="G568" s="42">
        <f t="shared" si="9"/>
        <v>2.6600000000000002E-2</v>
      </c>
      <c r="H568" s="43"/>
      <c r="I568" s="43"/>
      <c r="J568" s="75">
        <f t="shared" si="10"/>
        <v>-1.9480440351178668E-2</v>
      </c>
      <c r="K568" s="43"/>
      <c r="L568" s="43"/>
      <c r="M568" s="43"/>
      <c r="N568" s="43"/>
      <c r="O568" s="43"/>
      <c r="P568" s="43"/>
      <c r="Q568" s="43"/>
      <c r="R568" s="43"/>
      <c r="S568" s="43"/>
      <c r="T568" s="43"/>
      <c r="U568" s="43"/>
      <c r="V568" s="43"/>
      <c r="W568" s="43"/>
      <c r="X568" s="43"/>
      <c r="Y568" s="43"/>
      <c r="Z568" s="43"/>
    </row>
    <row r="569" spans="1:26">
      <c r="A569" s="44">
        <v>44645</v>
      </c>
      <c r="B569" s="42">
        <v>4543.0600000000004</v>
      </c>
      <c r="C569" s="46">
        <f t="shared" si="11"/>
        <v>5.0534023741785035E-3</v>
      </c>
      <c r="D569" s="43"/>
      <c r="E569" s="44" t="s">
        <v>1441</v>
      </c>
      <c r="F569" s="42">
        <v>2.69</v>
      </c>
      <c r="G569" s="42">
        <f t="shared" si="9"/>
        <v>2.69E-2</v>
      </c>
      <c r="H569" s="43"/>
      <c r="I569" s="43"/>
      <c r="J569" s="75">
        <f t="shared" si="10"/>
        <v>-2.1846597625821498E-2</v>
      </c>
      <c r="K569" s="43"/>
      <c r="L569" s="43"/>
      <c r="M569" s="43"/>
      <c r="N569" s="43"/>
      <c r="O569" s="43"/>
      <c r="P569" s="43"/>
      <c r="Q569" s="43"/>
      <c r="R569" s="43"/>
      <c r="S569" s="43"/>
      <c r="T569" s="43"/>
      <c r="U569" s="43"/>
      <c r="V569" s="43"/>
      <c r="W569" s="43"/>
      <c r="X569" s="43"/>
      <c r="Y569" s="43"/>
      <c r="Z569" s="43"/>
    </row>
    <row r="570" spans="1:26">
      <c r="A570" s="44">
        <v>44644</v>
      </c>
      <c r="B570" s="42">
        <v>4520.16</v>
      </c>
      <c r="C570" s="46">
        <f t="shared" si="11"/>
        <v>1.4242030309045384E-2</v>
      </c>
      <c r="D570" s="43"/>
      <c r="E570" s="44" t="s">
        <v>1444</v>
      </c>
      <c r="F570" s="42">
        <v>2.59</v>
      </c>
      <c r="G570" s="42">
        <f t="shared" si="9"/>
        <v>2.5899999999999999E-2</v>
      </c>
      <c r="H570" s="43"/>
      <c r="I570" s="43"/>
      <c r="J570" s="75">
        <f t="shared" si="10"/>
        <v>-1.1657969690954615E-2</v>
      </c>
      <c r="K570" s="43"/>
      <c r="L570" s="43"/>
      <c r="M570" s="43"/>
      <c r="N570" s="43"/>
      <c r="O570" s="43"/>
      <c r="P570" s="43"/>
      <c r="Q570" s="43"/>
      <c r="R570" s="43"/>
      <c r="S570" s="43"/>
      <c r="T570" s="43"/>
      <c r="U570" s="43"/>
      <c r="V570" s="43"/>
      <c r="W570" s="43"/>
      <c r="X570" s="43"/>
      <c r="Y570" s="43"/>
      <c r="Z570" s="43"/>
    </row>
    <row r="571" spans="1:26">
      <c r="A571" s="44">
        <v>44643</v>
      </c>
      <c r="B571" s="42">
        <v>4456.24</v>
      </c>
      <c r="C571" s="46">
        <f t="shared" si="11"/>
        <v>-1.2348713151043481E-2</v>
      </c>
      <c r="D571" s="43"/>
      <c r="E571" s="44" t="s">
        <v>1447</v>
      </c>
      <c r="F571" s="42">
        <v>2.59</v>
      </c>
      <c r="G571" s="42">
        <f t="shared" si="9"/>
        <v>2.5899999999999999E-2</v>
      </c>
      <c r="H571" s="43"/>
      <c r="I571" s="43"/>
      <c r="J571" s="75">
        <f t="shared" si="10"/>
        <v>-3.824871315104348E-2</v>
      </c>
      <c r="K571" s="43"/>
      <c r="L571" s="43"/>
      <c r="M571" s="43"/>
      <c r="N571" s="43"/>
      <c r="O571" s="43"/>
      <c r="P571" s="43"/>
      <c r="Q571" s="43"/>
      <c r="R571" s="43"/>
      <c r="S571" s="43"/>
      <c r="T571" s="43"/>
      <c r="U571" s="43"/>
      <c r="V571" s="43"/>
      <c r="W571" s="43"/>
      <c r="X571" s="43"/>
      <c r="Y571" s="43"/>
      <c r="Z571" s="43"/>
    </row>
    <row r="572" spans="1:26">
      <c r="A572" s="44">
        <v>44642</v>
      </c>
      <c r="B572" s="42">
        <v>4511.6099999999997</v>
      </c>
      <c r="C572" s="46">
        <f t="shared" si="11"/>
        <v>1.1240769260246017E-2</v>
      </c>
      <c r="D572" s="43"/>
      <c r="E572" s="44" t="s">
        <v>1450</v>
      </c>
      <c r="F572" s="42">
        <v>2.66</v>
      </c>
      <c r="G572" s="42">
        <f t="shared" si="9"/>
        <v>2.6600000000000002E-2</v>
      </c>
      <c r="H572" s="43"/>
      <c r="I572" s="43"/>
      <c r="J572" s="75">
        <f t="shared" si="10"/>
        <v>-1.5359230739753985E-2</v>
      </c>
      <c r="K572" s="43"/>
      <c r="L572" s="43"/>
      <c r="M572" s="43"/>
      <c r="N572" s="43"/>
      <c r="O572" s="43"/>
      <c r="P572" s="43"/>
      <c r="Q572" s="43"/>
      <c r="R572" s="43"/>
      <c r="S572" s="43"/>
      <c r="T572" s="43"/>
      <c r="U572" s="43"/>
      <c r="V572" s="43"/>
      <c r="W572" s="43"/>
      <c r="X572" s="43"/>
      <c r="Y572" s="43"/>
      <c r="Z572" s="43"/>
    </row>
    <row r="573" spans="1:26">
      <c r="A573" s="44">
        <v>44641</v>
      </c>
      <c r="B573" s="42">
        <v>4461.18</v>
      </c>
      <c r="C573" s="46">
        <f t="shared" si="11"/>
        <v>-4.3476799985616853E-4</v>
      </c>
      <c r="D573" s="43"/>
      <c r="E573" s="44" t="s">
        <v>1453</v>
      </c>
      <c r="F573" s="42">
        <v>2.61</v>
      </c>
      <c r="G573" s="42">
        <f t="shared" si="9"/>
        <v>2.6099999999999998E-2</v>
      </c>
      <c r="H573" s="43"/>
      <c r="I573" s="43"/>
      <c r="J573" s="75">
        <f t="shared" si="10"/>
        <v>-2.6534767999856167E-2</v>
      </c>
      <c r="K573" s="43"/>
      <c r="L573" s="43"/>
      <c r="M573" s="43"/>
      <c r="N573" s="43"/>
      <c r="O573" s="43"/>
      <c r="P573" s="43"/>
      <c r="Q573" s="43"/>
      <c r="R573" s="43"/>
      <c r="S573" s="43"/>
      <c r="T573" s="43"/>
      <c r="U573" s="43"/>
      <c r="V573" s="43"/>
      <c r="W573" s="43"/>
      <c r="X573" s="43"/>
      <c r="Y573" s="43"/>
      <c r="Z573" s="43"/>
    </row>
    <row r="574" spans="1:26">
      <c r="A574" s="44">
        <v>44638</v>
      </c>
      <c r="B574" s="42">
        <v>4463.12</v>
      </c>
      <c r="C574" s="46">
        <f t="shared" si="11"/>
        <v>1.1594770446318643E-2</v>
      </c>
      <c r="D574" s="43"/>
      <c r="E574" s="44" t="s">
        <v>1456</v>
      </c>
      <c r="F574" s="42">
        <v>2.4700000000000002</v>
      </c>
      <c r="G574" s="42">
        <f t="shared" si="9"/>
        <v>2.4700000000000003E-2</v>
      </c>
      <c r="H574" s="43"/>
      <c r="I574" s="43"/>
      <c r="J574" s="75">
        <f t="shared" si="10"/>
        <v>-1.3105229553681361E-2</v>
      </c>
      <c r="K574" s="43"/>
      <c r="L574" s="43"/>
      <c r="M574" s="43"/>
      <c r="N574" s="43"/>
      <c r="O574" s="43"/>
      <c r="P574" s="43"/>
      <c r="Q574" s="43"/>
      <c r="R574" s="43"/>
      <c r="S574" s="43"/>
      <c r="T574" s="43"/>
      <c r="U574" s="43"/>
      <c r="V574" s="43"/>
      <c r="W574" s="43"/>
      <c r="X574" s="43"/>
      <c r="Y574" s="43"/>
      <c r="Z574" s="43"/>
    </row>
    <row r="575" spans="1:26">
      <c r="A575" s="44">
        <v>44637</v>
      </c>
      <c r="B575" s="42">
        <v>4411.67</v>
      </c>
      <c r="C575" s="46">
        <f t="shared" si="11"/>
        <v>1.2272191404503483E-2</v>
      </c>
      <c r="D575" s="43"/>
      <c r="E575" s="44" t="s">
        <v>1459</v>
      </c>
      <c r="F575" s="42">
        <v>2.5499999999999998</v>
      </c>
      <c r="G575" s="42">
        <f t="shared" si="9"/>
        <v>2.5499999999999998E-2</v>
      </c>
      <c r="H575" s="43"/>
      <c r="I575" s="43"/>
      <c r="J575" s="75">
        <f t="shared" si="10"/>
        <v>-1.3227808595496516E-2</v>
      </c>
      <c r="K575" s="43"/>
      <c r="L575" s="43"/>
      <c r="M575" s="43"/>
      <c r="N575" s="43"/>
      <c r="O575" s="43"/>
      <c r="P575" s="43"/>
      <c r="Q575" s="43"/>
      <c r="R575" s="43"/>
      <c r="S575" s="43"/>
      <c r="T575" s="43"/>
      <c r="U575" s="43"/>
      <c r="V575" s="43"/>
      <c r="W575" s="43"/>
      <c r="X575" s="43"/>
      <c r="Y575" s="43"/>
      <c r="Z575" s="43"/>
    </row>
    <row r="576" spans="1:26">
      <c r="A576" s="44">
        <v>44636</v>
      </c>
      <c r="B576" s="42">
        <v>4357.8599999999997</v>
      </c>
      <c r="C576" s="46">
        <f t="shared" si="11"/>
        <v>2.2136998842954763E-2</v>
      </c>
      <c r="D576" s="43"/>
      <c r="E576" s="44" t="s">
        <v>1462</v>
      </c>
      <c r="F576" s="42">
        <v>2.5099999999999998</v>
      </c>
      <c r="G576" s="42">
        <f t="shared" si="9"/>
        <v>2.5099999999999997E-2</v>
      </c>
      <c r="H576" s="43"/>
      <c r="I576" s="43"/>
      <c r="J576" s="75">
        <f t="shared" si="10"/>
        <v>-2.9630011570452343E-3</v>
      </c>
      <c r="K576" s="43"/>
      <c r="L576" s="43"/>
      <c r="M576" s="43"/>
      <c r="N576" s="43"/>
      <c r="O576" s="43"/>
      <c r="P576" s="43"/>
      <c r="Q576" s="43"/>
      <c r="R576" s="43"/>
      <c r="S576" s="43"/>
      <c r="T576" s="43"/>
      <c r="U576" s="43"/>
      <c r="V576" s="43"/>
      <c r="W576" s="43"/>
      <c r="X576" s="43"/>
      <c r="Y576" s="43"/>
      <c r="Z576" s="43"/>
    </row>
    <row r="577" spans="1:26">
      <c r="A577" s="44">
        <v>44635</v>
      </c>
      <c r="B577" s="42">
        <v>4262.45</v>
      </c>
      <c r="C577" s="46">
        <f t="shared" si="11"/>
        <v>2.1182551140656723E-2</v>
      </c>
      <c r="D577" s="43"/>
      <c r="E577" s="44" t="s">
        <v>1465</v>
      </c>
      <c r="F577" s="42">
        <v>2.52</v>
      </c>
      <c r="G577" s="42">
        <f t="shared" si="9"/>
        <v>2.52E-2</v>
      </c>
      <c r="H577" s="43"/>
      <c r="I577" s="43"/>
      <c r="J577" s="75">
        <f t="shared" si="10"/>
        <v>-4.0174488593432769E-3</v>
      </c>
      <c r="K577" s="43"/>
      <c r="L577" s="43"/>
      <c r="M577" s="43"/>
      <c r="N577" s="43"/>
      <c r="O577" s="43"/>
      <c r="P577" s="43"/>
      <c r="Q577" s="43"/>
      <c r="R577" s="43"/>
      <c r="S577" s="43"/>
      <c r="T577" s="43"/>
      <c r="U577" s="43"/>
      <c r="V577" s="43"/>
      <c r="W577" s="43"/>
      <c r="X577" s="43"/>
      <c r="Y577" s="43"/>
      <c r="Z577" s="43"/>
    </row>
    <row r="578" spans="1:26">
      <c r="A578" s="44">
        <v>44634</v>
      </c>
      <c r="B578" s="42">
        <v>4173.1099999999997</v>
      </c>
      <c r="C578" s="46">
        <f t="shared" si="11"/>
        <v>-7.4486283971046856E-3</v>
      </c>
      <c r="D578" s="43"/>
      <c r="E578" s="44" t="s">
        <v>1467</v>
      </c>
      <c r="F578" s="42">
        <v>2.5099999999999998</v>
      </c>
      <c r="G578" s="42">
        <f t="shared" si="9"/>
        <v>2.5099999999999997E-2</v>
      </c>
      <c r="H578" s="43"/>
      <c r="I578" s="43"/>
      <c r="J578" s="75">
        <f t="shared" si="10"/>
        <v>-3.2548628397104686E-2</v>
      </c>
      <c r="K578" s="43"/>
      <c r="L578" s="43"/>
      <c r="M578" s="43"/>
      <c r="N578" s="43"/>
      <c r="O578" s="43"/>
      <c r="P578" s="43"/>
      <c r="Q578" s="43"/>
      <c r="R578" s="43"/>
      <c r="S578" s="43"/>
      <c r="T578" s="43"/>
      <c r="U578" s="43"/>
      <c r="V578" s="43"/>
      <c r="W578" s="43"/>
      <c r="X578" s="43"/>
      <c r="Y578" s="43"/>
      <c r="Z578" s="43"/>
    </row>
    <row r="579" spans="1:26">
      <c r="A579" s="44">
        <v>44631</v>
      </c>
      <c r="B579" s="42">
        <v>4204.3100000000004</v>
      </c>
      <c r="C579" s="46">
        <f t="shared" si="11"/>
        <v>-1.3046288284512193E-2</v>
      </c>
      <c r="D579" s="43"/>
      <c r="E579" s="44">
        <v>44868</v>
      </c>
      <c r="F579" s="42">
        <v>2.39</v>
      </c>
      <c r="G579" s="42">
        <f t="shared" si="9"/>
        <v>2.3900000000000001E-2</v>
      </c>
      <c r="H579" s="43"/>
      <c r="I579" s="43"/>
      <c r="J579" s="75">
        <f t="shared" si="10"/>
        <v>-3.6946288284512192E-2</v>
      </c>
      <c r="K579" s="43"/>
      <c r="L579" s="43"/>
      <c r="M579" s="43"/>
      <c r="N579" s="43"/>
      <c r="O579" s="43"/>
      <c r="P579" s="43"/>
      <c r="Q579" s="43"/>
      <c r="R579" s="43"/>
      <c r="S579" s="43"/>
      <c r="T579" s="43"/>
      <c r="U579" s="43"/>
      <c r="V579" s="43"/>
      <c r="W579" s="43"/>
      <c r="X579" s="43"/>
      <c r="Y579" s="43"/>
      <c r="Z579" s="43"/>
    </row>
    <row r="580" spans="1:26">
      <c r="A580" s="44">
        <v>44630</v>
      </c>
      <c r="B580" s="42">
        <v>4259.5200000000004</v>
      </c>
      <c r="C580" s="46">
        <f t="shared" si="11"/>
        <v>-4.3010818993905854E-3</v>
      </c>
      <c r="D580" s="43"/>
      <c r="E580" s="44">
        <v>44837</v>
      </c>
      <c r="F580" s="42">
        <v>2.4</v>
      </c>
      <c r="G580" s="42">
        <f t="shared" si="9"/>
        <v>2.4E-2</v>
      </c>
      <c r="H580" s="43"/>
      <c r="I580" s="43"/>
      <c r="J580" s="75">
        <f t="shared" si="10"/>
        <v>-2.8301081899390585E-2</v>
      </c>
      <c r="K580" s="43"/>
      <c r="L580" s="43"/>
      <c r="M580" s="43"/>
      <c r="N580" s="43"/>
      <c r="O580" s="43"/>
      <c r="P580" s="43"/>
      <c r="Q580" s="43"/>
      <c r="R580" s="43"/>
      <c r="S580" s="43"/>
      <c r="T580" s="43"/>
      <c r="U580" s="43"/>
      <c r="V580" s="43"/>
      <c r="W580" s="43"/>
      <c r="X580" s="43"/>
      <c r="Y580" s="43"/>
      <c r="Z580" s="43"/>
    </row>
    <row r="581" spans="1:26">
      <c r="A581" s="44">
        <v>44629</v>
      </c>
      <c r="B581" s="42">
        <v>4277.88</v>
      </c>
      <c r="C581" s="46">
        <f t="shared" si="11"/>
        <v>2.5373672345635229E-2</v>
      </c>
      <c r="D581" s="43"/>
      <c r="E581" s="44">
        <v>44807</v>
      </c>
      <c r="F581" s="42">
        <v>2.33</v>
      </c>
      <c r="G581" s="42">
        <f t="shared" si="9"/>
        <v>2.3300000000000001E-2</v>
      </c>
      <c r="H581" s="43"/>
      <c r="I581" s="43"/>
      <c r="J581" s="75">
        <f t="shared" si="10"/>
        <v>2.0736723456352274E-3</v>
      </c>
      <c r="K581" s="43"/>
      <c r="L581" s="43"/>
      <c r="M581" s="43"/>
      <c r="N581" s="43"/>
      <c r="O581" s="43"/>
      <c r="P581" s="43"/>
      <c r="Q581" s="43"/>
      <c r="R581" s="43"/>
      <c r="S581" s="43"/>
      <c r="T581" s="43"/>
      <c r="U581" s="43"/>
      <c r="V581" s="43"/>
      <c r="W581" s="43"/>
      <c r="X581" s="43"/>
      <c r="Y581" s="43"/>
      <c r="Z581" s="43"/>
    </row>
    <row r="582" spans="1:26">
      <c r="A582" s="44">
        <v>44628</v>
      </c>
      <c r="B582" s="42">
        <v>4170.7</v>
      </c>
      <c r="C582" s="46">
        <f t="shared" si="11"/>
        <v>-7.2601279980952522E-3</v>
      </c>
      <c r="D582" s="43"/>
      <c r="E582" s="44">
        <v>44776</v>
      </c>
      <c r="F582" s="42">
        <v>2.27</v>
      </c>
      <c r="G582" s="42">
        <f t="shared" si="9"/>
        <v>2.2700000000000001E-2</v>
      </c>
      <c r="H582" s="43"/>
      <c r="I582" s="43"/>
      <c r="J582" s="75">
        <f t="shared" si="10"/>
        <v>-2.9960127998095255E-2</v>
      </c>
      <c r="K582" s="43"/>
      <c r="L582" s="43"/>
      <c r="M582" s="43"/>
      <c r="N582" s="43"/>
      <c r="O582" s="43"/>
      <c r="P582" s="43"/>
      <c r="Q582" s="43"/>
      <c r="R582" s="43"/>
      <c r="S582" s="43"/>
      <c r="T582" s="43"/>
      <c r="U582" s="43"/>
      <c r="V582" s="43"/>
      <c r="W582" s="43"/>
      <c r="X582" s="43"/>
      <c r="Y582" s="43"/>
      <c r="Z582" s="43"/>
    </row>
    <row r="583" spans="1:26">
      <c r="A583" s="44">
        <v>44627</v>
      </c>
      <c r="B583" s="42">
        <v>4201.09</v>
      </c>
      <c r="C583" s="46">
        <f t="shared" si="11"/>
        <v>-2.9962522550535008E-2</v>
      </c>
      <c r="D583" s="43"/>
      <c r="E583" s="44">
        <v>44745</v>
      </c>
      <c r="F583" s="42">
        <v>2.2200000000000002</v>
      </c>
      <c r="G583" s="42">
        <f t="shared" si="9"/>
        <v>2.2200000000000001E-2</v>
      </c>
      <c r="H583" s="43"/>
      <c r="I583" s="43"/>
      <c r="J583" s="75">
        <f t="shared" si="10"/>
        <v>-5.2162522550535009E-2</v>
      </c>
      <c r="K583" s="43"/>
      <c r="L583" s="43"/>
      <c r="M583" s="43"/>
      <c r="N583" s="43"/>
      <c r="O583" s="43"/>
      <c r="P583" s="43"/>
      <c r="Q583" s="43"/>
      <c r="R583" s="43"/>
      <c r="S583" s="43"/>
      <c r="T583" s="43"/>
      <c r="U583" s="43"/>
      <c r="V583" s="43"/>
      <c r="W583" s="43"/>
      <c r="X583" s="43"/>
      <c r="Y583" s="43"/>
      <c r="Z583" s="43"/>
    </row>
    <row r="584" spans="1:26">
      <c r="A584" s="44">
        <v>44624</v>
      </c>
      <c r="B584" s="42">
        <v>4328.87</v>
      </c>
      <c r="C584" s="46">
        <f t="shared" si="11"/>
        <v>-7.9656579014163158E-3</v>
      </c>
      <c r="D584" s="43"/>
      <c r="E584" s="44">
        <v>44654</v>
      </c>
      <c r="F584" s="42">
        <v>2.1800000000000002</v>
      </c>
      <c r="G584" s="42">
        <f t="shared" si="9"/>
        <v>2.18E-2</v>
      </c>
      <c r="H584" s="43"/>
      <c r="I584" s="43"/>
      <c r="J584" s="75">
        <f t="shared" si="10"/>
        <v>-2.9765657901416318E-2</v>
      </c>
      <c r="K584" s="43"/>
      <c r="L584" s="43"/>
      <c r="M584" s="43"/>
      <c r="N584" s="43"/>
      <c r="O584" s="43"/>
      <c r="P584" s="43"/>
      <c r="Q584" s="43"/>
      <c r="R584" s="43"/>
      <c r="S584" s="43"/>
      <c r="T584" s="43"/>
      <c r="U584" s="43"/>
      <c r="V584" s="43"/>
      <c r="W584" s="43"/>
      <c r="X584" s="43"/>
      <c r="Y584" s="43"/>
      <c r="Z584" s="43"/>
    </row>
    <row r="585" spans="1:26">
      <c r="A585" s="44">
        <v>44623</v>
      </c>
      <c r="B585" s="42">
        <v>4363.49</v>
      </c>
      <c r="C585" s="46">
        <f t="shared" si="11"/>
        <v>-5.2685655519010824E-3</v>
      </c>
      <c r="D585" s="43"/>
      <c r="E585" s="44">
        <v>44623</v>
      </c>
      <c r="F585" s="42">
        <v>2.2799999999999998</v>
      </c>
      <c r="G585" s="42">
        <f t="shared" si="9"/>
        <v>2.2799999999999997E-2</v>
      </c>
      <c r="H585" s="43"/>
      <c r="I585" s="43"/>
      <c r="J585" s="75">
        <f t="shared" si="10"/>
        <v>-2.8068565551901081E-2</v>
      </c>
      <c r="K585" s="43"/>
      <c r="L585" s="43"/>
      <c r="M585" s="43"/>
      <c r="N585" s="43"/>
      <c r="O585" s="43"/>
      <c r="P585" s="43"/>
      <c r="Q585" s="43"/>
      <c r="R585" s="43"/>
      <c r="S585" s="43"/>
      <c r="T585" s="43"/>
      <c r="U585" s="43"/>
      <c r="V585" s="43"/>
      <c r="W585" s="43"/>
      <c r="X585" s="43"/>
      <c r="Y585" s="43"/>
      <c r="Z585" s="43"/>
    </row>
    <row r="586" spans="1:26">
      <c r="A586" s="44">
        <v>44622</v>
      </c>
      <c r="B586" s="42">
        <v>4386.54</v>
      </c>
      <c r="C586" s="46">
        <f t="shared" si="11"/>
        <v>1.8470983448989332E-2</v>
      </c>
      <c r="D586" s="43"/>
      <c r="E586" s="44">
        <v>44595</v>
      </c>
      <c r="F586" s="42">
        <v>2.2799999999999998</v>
      </c>
      <c r="G586" s="42">
        <f t="shared" si="9"/>
        <v>2.2799999999999997E-2</v>
      </c>
      <c r="H586" s="43"/>
      <c r="I586" s="43"/>
      <c r="J586" s="75">
        <f t="shared" si="10"/>
        <v>-4.3290165510106657E-3</v>
      </c>
      <c r="K586" s="43"/>
      <c r="L586" s="43"/>
      <c r="M586" s="43"/>
      <c r="N586" s="43"/>
      <c r="O586" s="43"/>
      <c r="P586" s="43"/>
      <c r="Q586" s="43"/>
      <c r="R586" s="43"/>
      <c r="S586" s="43"/>
      <c r="T586" s="43"/>
      <c r="U586" s="43"/>
      <c r="V586" s="43"/>
      <c r="W586" s="43"/>
      <c r="X586" s="43"/>
      <c r="Y586" s="43"/>
      <c r="Z586" s="43"/>
    </row>
    <row r="587" spans="1:26">
      <c r="A587" s="44">
        <v>44621</v>
      </c>
      <c r="B587" s="42">
        <v>4306.26</v>
      </c>
      <c r="C587" s="46">
        <f t="shared" si="11"/>
        <v>-1.5594426756135317E-2</v>
      </c>
      <c r="D587" s="43"/>
      <c r="E587" s="44">
        <v>44564</v>
      </c>
      <c r="F587" s="42">
        <v>2.15</v>
      </c>
      <c r="G587" s="42">
        <f t="shared" si="9"/>
        <v>2.1499999999999998E-2</v>
      </c>
      <c r="H587" s="43"/>
      <c r="I587" s="43"/>
      <c r="J587" s="75">
        <f t="shared" si="10"/>
        <v>-3.7094426756135314E-2</v>
      </c>
      <c r="K587" s="43"/>
      <c r="L587" s="43"/>
      <c r="M587" s="43"/>
      <c r="N587" s="43"/>
      <c r="O587" s="43"/>
      <c r="P587" s="43"/>
      <c r="Q587" s="43"/>
      <c r="R587" s="43"/>
      <c r="S587" s="43"/>
      <c r="T587" s="43"/>
      <c r="U587" s="43"/>
      <c r="V587" s="43"/>
      <c r="W587" s="43"/>
      <c r="X587" s="43"/>
      <c r="Y587" s="43"/>
      <c r="Z587" s="43"/>
    </row>
    <row r="588" spans="1:26">
      <c r="A588" s="44">
        <v>44620</v>
      </c>
      <c r="B588" s="42">
        <v>4373.9399999999996</v>
      </c>
      <c r="C588" s="46">
        <f t="shared" si="11"/>
        <v>-2.445600339325641E-3</v>
      </c>
      <c r="D588" s="43"/>
      <c r="E588" s="44" t="s">
        <v>1484</v>
      </c>
      <c r="F588" s="42">
        <v>2.21</v>
      </c>
      <c r="G588" s="42">
        <f t="shared" si="9"/>
        <v>2.2099999999999998E-2</v>
      </c>
      <c r="H588" s="43"/>
      <c r="I588" s="43"/>
      <c r="J588" s="75">
        <f t="shared" si="10"/>
        <v>-2.4545600339325638E-2</v>
      </c>
      <c r="K588" s="43"/>
      <c r="L588" s="43"/>
      <c r="M588" s="43"/>
      <c r="N588" s="43"/>
      <c r="O588" s="43"/>
      <c r="P588" s="43"/>
      <c r="Q588" s="43"/>
      <c r="R588" s="43"/>
      <c r="S588" s="43"/>
      <c r="T588" s="43"/>
      <c r="U588" s="43"/>
      <c r="V588" s="43"/>
      <c r="W588" s="43"/>
      <c r="X588" s="43"/>
      <c r="Y588" s="43"/>
      <c r="Z588" s="43"/>
    </row>
    <row r="589" spans="1:26">
      <c r="A589" s="44">
        <v>44617</v>
      </c>
      <c r="B589" s="42">
        <v>4384.6499999999996</v>
      </c>
      <c r="C589" s="46">
        <f t="shared" si="11"/>
        <v>2.2126148364756827E-2</v>
      </c>
      <c r="D589" s="43"/>
      <c r="E589" s="44" t="s">
        <v>1487</v>
      </c>
      <c r="F589" s="42">
        <v>2.34</v>
      </c>
      <c r="G589" s="42">
        <f t="shared" si="9"/>
        <v>2.3399999999999997E-2</v>
      </c>
      <c r="H589" s="43"/>
      <c r="I589" s="43"/>
      <c r="J589" s="75">
        <f t="shared" si="10"/>
        <v>-1.27385163524317E-3</v>
      </c>
      <c r="K589" s="43"/>
      <c r="L589" s="43"/>
      <c r="M589" s="43"/>
      <c r="N589" s="43"/>
      <c r="O589" s="43"/>
      <c r="P589" s="43"/>
      <c r="Q589" s="43"/>
      <c r="R589" s="43"/>
      <c r="S589" s="43"/>
      <c r="T589" s="43"/>
      <c r="U589" s="43"/>
      <c r="V589" s="43"/>
      <c r="W589" s="43"/>
      <c r="X589" s="43"/>
      <c r="Y589" s="43"/>
      <c r="Z589" s="43"/>
    </row>
    <row r="590" spans="1:26">
      <c r="A590" s="44">
        <v>44616</v>
      </c>
      <c r="B590" s="42">
        <v>4288.7</v>
      </c>
      <c r="C590" s="46">
        <f t="shared" si="11"/>
        <v>1.4846059711535551E-2</v>
      </c>
      <c r="D590" s="43"/>
      <c r="E590" s="44" t="s">
        <v>1490</v>
      </c>
      <c r="F590" s="42">
        <v>2.33</v>
      </c>
      <c r="G590" s="42">
        <f t="shared" si="9"/>
        <v>2.3300000000000001E-2</v>
      </c>
      <c r="H590" s="43"/>
      <c r="I590" s="43"/>
      <c r="J590" s="75">
        <f t="shared" si="10"/>
        <v>-8.4539402884644503E-3</v>
      </c>
      <c r="K590" s="43"/>
      <c r="L590" s="43"/>
      <c r="M590" s="43"/>
      <c r="N590" s="43"/>
      <c r="O590" s="43"/>
      <c r="P590" s="43"/>
      <c r="Q590" s="43"/>
      <c r="R590" s="43"/>
      <c r="S590" s="43"/>
      <c r="T590" s="43"/>
      <c r="U590" s="43"/>
      <c r="V590" s="43"/>
      <c r="W590" s="43"/>
      <c r="X590" s="43"/>
      <c r="Y590" s="43"/>
      <c r="Z590" s="43"/>
    </row>
    <row r="591" spans="1:26">
      <c r="A591" s="44">
        <v>44615</v>
      </c>
      <c r="B591" s="42">
        <v>4225.5</v>
      </c>
      <c r="C591" s="46">
        <f t="shared" si="11"/>
        <v>-1.858379019433392E-2</v>
      </c>
      <c r="D591" s="43"/>
      <c r="E591" s="44" t="s">
        <v>1493</v>
      </c>
      <c r="F591" s="42">
        <v>2.33</v>
      </c>
      <c r="G591" s="42">
        <f t="shared" si="9"/>
        <v>2.3300000000000001E-2</v>
      </c>
      <c r="H591" s="43"/>
      <c r="I591" s="43"/>
      <c r="J591" s="75">
        <f t="shared" si="10"/>
        <v>-4.1883790194333921E-2</v>
      </c>
      <c r="K591" s="43"/>
      <c r="L591" s="43"/>
      <c r="M591" s="43"/>
      <c r="N591" s="43"/>
      <c r="O591" s="43"/>
      <c r="P591" s="43"/>
      <c r="Q591" s="43"/>
      <c r="R591" s="43"/>
      <c r="S591" s="43"/>
      <c r="T591" s="43"/>
      <c r="U591" s="43"/>
      <c r="V591" s="43"/>
      <c r="W591" s="43"/>
      <c r="X591" s="43"/>
      <c r="Y591" s="43"/>
      <c r="Z591" s="43"/>
    </row>
    <row r="592" spans="1:26">
      <c r="A592" s="44">
        <v>44614</v>
      </c>
      <c r="B592" s="42">
        <v>4304.76</v>
      </c>
      <c r="C592" s="46">
        <f t="shared" si="11"/>
        <v>-1.0194654042815754E-2</v>
      </c>
      <c r="D592" s="43"/>
      <c r="E592" s="44" t="s">
        <v>1496</v>
      </c>
      <c r="F592" s="42">
        <v>2.2799999999999998</v>
      </c>
      <c r="G592" s="42">
        <f t="shared" si="9"/>
        <v>2.2799999999999997E-2</v>
      </c>
      <c r="H592" s="43"/>
      <c r="I592" s="43"/>
      <c r="J592" s="75">
        <f t="shared" si="10"/>
        <v>-3.2994654042815749E-2</v>
      </c>
      <c r="K592" s="43"/>
      <c r="L592" s="43"/>
      <c r="M592" s="43"/>
      <c r="N592" s="43"/>
      <c r="O592" s="43"/>
      <c r="P592" s="43"/>
      <c r="Q592" s="43"/>
      <c r="R592" s="43"/>
      <c r="S592" s="43"/>
      <c r="T592" s="43"/>
      <c r="U592" s="43"/>
      <c r="V592" s="43"/>
      <c r="W592" s="43"/>
      <c r="X592" s="43"/>
      <c r="Y592" s="43"/>
      <c r="Z592" s="43"/>
    </row>
    <row r="593" spans="1:26">
      <c r="A593" s="44">
        <v>44610</v>
      </c>
      <c r="B593" s="42">
        <v>4348.87</v>
      </c>
      <c r="C593" s="46">
        <f t="shared" si="11"/>
        <v>-7.192042117620436E-3</v>
      </c>
      <c r="D593" s="43"/>
      <c r="E593" s="44" t="s">
        <v>1499</v>
      </c>
      <c r="F593" s="42">
        <v>2.2799999999999998</v>
      </c>
      <c r="G593" s="42">
        <f t="shared" si="9"/>
        <v>2.2799999999999997E-2</v>
      </c>
      <c r="H593" s="43"/>
      <c r="I593" s="43"/>
      <c r="J593" s="75">
        <f t="shared" si="10"/>
        <v>-2.9992042117620434E-2</v>
      </c>
      <c r="K593" s="43"/>
      <c r="L593" s="43"/>
      <c r="M593" s="43"/>
      <c r="N593" s="43"/>
      <c r="O593" s="43"/>
      <c r="P593" s="43"/>
      <c r="Q593" s="43"/>
      <c r="R593" s="43"/>
      <c r="S593" s="43"/>
      <c r="T593" s="43"/>
      <c r="U593" s="43"/>
      <c r="V593" s="43"/>
      <c r="W593" s="43"/>
      <c r="X593" s="43"/>
      <c r="Y593" s="43"/>
      <c r="Z593" s="43"/>
    </row>
    <row r="594" spans="1:26">
      <c r="A594" s="44">
        <v>44609</v>
      </c>
      <c r="B594" s="42">
        <v>4380.26</v>
      </c>
      <c r="C594" s="46">
        <f t="shared" si="11"/>
        <v>-2.1400503004023481E-2</v>
      </c>
      <c r="D594" s="43"/>
      <c r="E594" s="44" t="s">
        <v>1501</v>
      </c>
      <c r="F594" s="42">
        <v>2.34</v>
      </c>
      <c r="G594" s="42">
        <f t="shared" si="9"/>
        <v>2.3399999999999997E-2</v>
      </c>
      <c r="H594" s="43"/>
      <c r="I594" s="43"/>
      <c r="J594" s="75">
        <f t="shared" si="10"/>
        <v>-4.4800503004023481E-2</v>
      </c>
      <c r="K594" s="43"/>
      <c r="L594" s="43"/>
      <c r="M594" s="43"/>
      <c r="N594" s="43"/>
      <c r="O594" s="43"/>
      <c r="P594" s="43"/>
      <c r="Q594" s="43"/>
      <c r="R594" s="43"/>
      <c r="S594" s="43"/>
      <c r="T594" s="43"/>
      <c r="U594" s="43"/>
      <c r="V594" s="43"/>
      <c r="W594" s="43"/>
      <c r="X594" s="43"/>
      <c r="Y594" s="43"/>
      <c r="Z594" s="43"/>
    </row>
    <row r="595" spans="1:26">
      <c r="A595" s="44">
        <v>44608</v>
      </c>
      <c r="B595" s="42">
        <v>4475.01</v>
      </c>
      <c r="C595" s="46">
        <f t="shared" si="11"/>
        <v>8.8083277921570239E-4</v>
      </c>
      <c r="D595" s="43"/>
      <c r="E595" s="44" t="s">
        <v>1504</v>
      </c>
      <c r="F595" s="42">
        <v>2.37</v>
      </c>
      <c r="G595" s="42">
        <f t="shared" si="9"/>
        <v>2.3700000000000002E-2</v>
      </c>
      <c r="H595" s="43"/>
      <c r="I595" s="43"/>
      <c r="J595" s="75">
        <f t="shared" si="10"/>
        <v>-2.2819167220784298E-2</v>
      </c>
      <c r="K595" s="43"/>
      <c r="L595" s="43"/>
      <c r="M595" s="43"/>
      <c r="N595" s="43"/>
      <c r="O595" s="43"/>
      <c r="P595" s="43"/>
      <c r="Q595" s="43"/>
      <c r="R595" s="43"/>
      <c r="S595" s="43"/>
      <c r="T595" s="43"/>
      <c r="U595" s="43"/>
      <c r="V595" s="43"/>
      <c r="W595" s="43"/>
      <c r="X595" s="43"/>
      <c r="Y595" s="43"/>
      <c r="Z595" s="43"/>
    </row>
    <row r="596" spans="1:26">
      <c r="A596" s="44">
        <v>44607</v>
      </c>
      <c r="B596" s="42">
        <v>4471.07</v>
      </c>
      <c r="C596" s="46">
        <f t="shared" si="11"/>
        <v>1.5643739212372925E-2</v>
      </c>
      <c r="D596" s="43"/>
      <c r="E596" s="44" t="s">
        <v>1506</v>
      </c>
      <c r="F596" s="42">
        <v>2.39</v>
      </c>
      <c r="G596" s="42">
        <f t="shared" si="9"/>
        <v>2.3900000000000001E-2</v>
      </c>
      <c r="H596" s="43"/>
      <c r="I596" s="43"/>
      <c r="J596" s="75">
        <f t="shared" si="10"/>
        <v>-8.256260787627076E-3</v>
      </c>
      <c r="K596" s="43"/>
      <c r="L596" s="43"/>
      <c r="M596" s="43"/>
      <c r="N596" s="43"/>
      <c r="O596" s="43"/>
      <c r="P596" s="43"/>
      <c r="Q596" s="43"/>
      <c r="R596" s="43"/>
      <c r="S596" s="43"/>
      <c r="T596" s="43"/>
      <c r="U596" s="43"/>
      <c r="V596" s="43"/>
      <c r="W596" s="43"/>
      <c r="X596" s="43"/>
      <c r="Y596" s="43"/>
      <c r="Z596" s="43"/>
    </row>
    <row r="597" spans="1:26">
      <c r="A597" s="44">
        <v>44606</v>
      </c>
      <c r="B597" s="42">
        <v>4401.67</v>
      </c>
      <c r="C597" s="46">
        <f t="shared" si="11"/>
        <v>-3.8479420653191741E-3</v>
      </c>
      <c r="D597" s="43"/>
      <c r="E597" s="44" t="s">
        <v>1509</v>
      </c>
      <c r="F597" s="42">
        <v>2.3199999999999998</v>
      </c>
      <c r="G597" s="42">
        <f t="shared" si="9"/>
        <v>2.3199999999999998E-2</v>
      </c>
      <c r="H597" s="43"/>
      <c r="I597" s="43"/>
      <c r="J597" s="75">
        <f t="shared" si="10"/>
        <v>-2.7047942065319172E-2</v>
      </c>
      <c r="K597" s="43"/>
      <c r="L597" s="43"/>
      <c r="M597" s="43"/>
      <c r="N597" s="43"/>
      <c r="O597" s="43"/>
      <c r="P597" s="43"/>
      <c r="Q597" s="43"/>
      <c r="R597" s="43"/>
      <c r="S597" s="43"/>
      <c r="T597" s="43"/>
      <c r="U597" s="43"/>
      <c r="V597" s="43"/>
      <c r="W597" s="43"/>
      <c r="X597" s="43"/>
      <c r="Y597" s="43"/>
      <c r="Z597" s="43"/>
    </row>
    <row r="598" spans="1:26">
      <c r="A598" s="44">
        <v>44603</v>
      </c>
      <c r="B598" s="42">
        <v>4418.6400000000003</v>
      </c>
      <c r="C598" s="46">
        <f t="shared" si="11"/>
        <v>-1.9151696234065794E-2</v>
      </c>
      <c r="D598" s="43"/>
      <c r="E598" s="44">
        <v>44867</v>
      </c>
      <c r="F598" s="42">
        <v>2.27</v>
      </c>
      <c r="G598" s="42">
        <f t="shared" si="9"/>
        <v>2.2700000000000001E-2</v>
      </c>
      <c r="H598" s="43"/>
      <c r="I598" s="43"/>
      <c r="J598" s="75">
        <f t="shared" si="10"/>
        <v>-4.1851696234065795E-2</v>
      </c>
      <c r="K598" s="43"/>
      <c r="L598" s="43"/>
      <c r="M598" s="43"/>
      <c r="N598" s="43"/>
      <c r="O598" s="43"/>
      <c r="P598" s="43"/>
      <c r="Q598" s="43"/>
      <c r="R598" s="43"/>
      <c r="S598" s="43"/>
      <c r="T598" s="43"/>
      <c r="U598" s="43"/>
      <c r="V598" s="43"/>
      <c r="W598" s="43"/>
      <c r="X598" s="43"/>
      <c r="Y598" s="43"/>
      <c r="Z598" s="43"/>
    </row>
    <row r="599" spans="1:26">
      <c r="A599" s="44">
        <v>44602</v>
      </c>
      <c r="B599" s="42">
        <v>4504.08</v>
      </c>
      <c r="C599" s="46">
        <f t="shared" si="11"/>
        <v>-1.8281803510329601E-2</v>
      </c>
      <c r="D599" s="43"/>
      <c r="E599" s="44">
        <v>44836</v>
      </c>
      <c r="F599" s="42">
        <v>2.34</v>
      </c>
      <c r="G599" s="42">
        <f t="shared" si="9"/>
        <v>2.3399999999999997E-2</v>
      </c>
      <c r="H599" s="43"/>
      <c r="I599" s="43"/>
      <c r="J599" s="75">
        <f t="shared" si="10"/>
        <v>-4.1681803510329601E-2</v>
      </c>
      <c r="K599" s="43"/>
      <c r="L599" s="43"/>
      <c r="M599" s="43"/>
      <c r="N599" s="43"/>
      <c r="O599" s="43"/>
      <c r="P599" s="43"/>
      <c r="Q599" s="43"/>
      <c r="R599" s="43"/>
      <c r="S599" s="43"/>
      <c r="T599" s="43"/>
      <c r="U599" s="43"/>
      <c r="V599" s="43"/>
      <c r="W599" s="43"/>
      <c r="X599" s="43"/>
      <c r="Y599" s="43"/>
      <c r="Z599" s="43"/>
    </row>
    <row r="600" spans="1:26">
      <c r="A600" s="44">
        <v>44601</v>
      </c>
      <c r="B600" s="42">
        <v>4587.18</v>
      </c>
      <c r="C600" s="46">
        <f t="shared" si="11"/>
        <v>1.4412812398356309E-2</v>
      </c>
      <c r="D600" s="43"/>
      <c r="E600" s="44">
        <v>44806</v>
      </c>
      <c r="F600" s="42">
        <v>2.27</v>
      </c>
      <c r="G600" s="42">
        <f t="shared" si="9"/>
        <v>2.2700000000000001E-2</v>
      </c>
      <c r="H600" s="43"/>
      <c r="I600" s="43"/>
      <c r="J600" s="75">
        <f t="shared" si="10"/>
        <v>-8.2871876016436929E-3</v>
      </c>
      <c r="K600" s="43"/>
      <c r="L600" s="43"/>
      <c r="M600" s="43"/>
      <c r="N600" s="43"/>
      <c r="O600" s="43"/>
      <c r="P600" s="43"/>
      <c r="Q600" s="43"/>
      <c r="R600" s="43"/>
      <c r="S600" s="43"/>
      <c r="T600" s="43"/>
      <c r="U600" s="43"/>
      <c r="V600" s="43"/>
      <c r="W600" s="43"/>
      <c r="X600" s="43"/>
      <c r="Y600" s="43"/>
      <c r="Z600" s="43"/>
    </row>
    <row r="601" spans="1:26">
      <c r="A601" s="44">
        <v>44600</v>
      </c>
      <c r="B601" s="42">
        <v>4521.54</v>
      </c>
      <c r="C601" s="46">
        <f t="shared" si="11"/>
        <v>8.3661309627788387E-3</v>
      </c>
      <c r="D601" s="43"/>
      <c r="E601" s="44">
        <v>44775</v>
      </c>
      <c r="F601" s="42">
        <v>2.27</v>
      </c>
      <c r="G601" s="42">
        <f t="shared" si="9"/>
        <v>2.2700000000000001E-2</v>
      </c>
      <c r="H601" s="43"/>
      <c r="I601" s="43"/>
      <c r="J601" s="75">
        <f t="shared" si="10"/>
        <v>-1.4333869037221163E-2</v>
      </c>
      <c r="K601" s="43"/>
      <c r="L601" s="43"/>
      <c r="M601" s="43"/>
      <c r="N601" s="43"/>
      <c r="O601" s="43"/>
      <c r="P601" s="43"/>
      <c r="Q601" s="43"/>
      <c r="R601" s="43"/>
      <c r="S601" s="43"/>
      <c r="T601" s="43"/>
      <c r="U601" s="43"/>
      <c r="V601" s="43"/>
      <c r="W601" s="43"/>
      <c r="X601" s="43"/>
      <c r="Y601" s="43"/>
      <c r="Z601" s="43"/>
    </row>
    <row r="602" spans="1:26">
      <c r="A602" s="44">
        <v>44599</v>
      </c>
      <c r="B602" s="42">
        <v>4483.87</v>
      </c>
      <c r="C602" s="46">
        <f t="shared" si="11"/>
        <v>-3.7086548006097621E-3</v>
      </c>
      <c r="D602" s="43"/>
      <c r="E602" s="44">
        <v>44744</v>
      </c>
      <c r="F602" s="42">
        <v>2.23</v>
      </c>
      <c r="G602" s="42">
        <f t="shared" si="9"/>
        <v>2.23E-2</v>
      </c>
      <c r="H602" s="43"/>
      <c r="I602" s="43"/>
      <c r="J602" s="75">
        <f t="shared" si="10"/>
        <v>-2.6008654800609762E-2</v>
      </c>
      <c r="K602" s="43"/>
      <c r="L602" s="43"/>
      <c r="M602" s="43"/>
      <c r="N602" s="43"/>
      <c r="O602" s="43"/>
      <c r="P602" s="43"/>
      <c r="Q602" s="43"/>
      <c r="R602" s="43"/>
      <c r="S602" s="43"/>
      <c r="T602" s="43"/>
      <c r="U602" s="43"/>
      <c r="V602" s="43"/>
      <c r="W602" s="43"/>
      <c r="X602" s="43"/>
      <c r="Y602" s="43"/>
      <c r="Z602" s="43"/>
    </row>
    <row r="603" spans="1:26">
      <c r="A603" s="44">
        <v>44596</v>
      </c>
      <c r="B603" s="42">
        <v>4500.53</v>
      </c>
      <c r="C603" s="46">
        <f t="shared" si="11"/>
        <v>5.1437130908578545E-3</v>
      </c>
      <c r="D603" s="43"/>
      <c r="E603" s="44">
        <v>44653</v>
      </c>
      <c r="F603" s="42">
        <v>2.25</v>
      </c>
      <c r="G603" s="42">
        <f t="shared" si="9"/>
        <v>2.2499999999999999E-2</v>
      </c>
      <c r="H603" s="43"/>
      <c r="I603" s="43"/>
      <c r="J603" s="75">
        <f t="shared" si="10"/>
        <v>-1.7356286909142146E-2</v>
      </c>
      <c r="K603" s="43"/>
      <c r="L603" s="43"/>
      <c r="M603" s="43"/>
      <c r="N603" s="43"/>
      <c r="O603" s="43"/>
      <c r="P603" s="43"/>
      <c r="Q603" s="43"/>
      <c r="R603" s="43"/>
      <c r="S603" s="43"/>
      <c r="T603" s="43"/>
      <c r="U603" s="43"/>
      <c r="V603" s="43"/>
      <c r="W603" s="43"/>
      <c r="X603" s="43"/>
      <c r="Y603" s="43"/>
      <c r="Z603" s="43"/>
    </row>
    <row r="604" spans="1:26">
      <c r="A604" s="44">
        <v>44595</v>
      </c>
      <c r="B604" s="42">
        <v>4477.4399999999996</v>
      </c>
      <c r="C604" s="46">
        <f t="shared" si="11"/>
        <v>-2.4693484168175839E-2</v>
      </c>
      <c r="D604" s="43"/>
      <c r="E604" s="44">
        <v>44622</v>
      </c>
      <c r="F604" s="42">
        <v>2.16</v>
      </c>
      <c r="G604" s="42">
        <f t="shared" si="9"/>
        <v>2.1600000000000001E-2</v>
      </c>
      <c r="H604" s="43"/>
      <c r="I604" s="43"/>
      <c r="J604" s="75">
        <f t="shared" si="10"/>
        <v>-4.6293484168175844E-2</v>
      </c>
      <c r="K604" s="43"/>
      <c r="L604" s="43"/>
      <c r="M604" s="43"/>
      <c r="N604" s="43"/>
      <c r="O604" s="43"/>
      <c r="P604" s="43"/>
      <c r="Q604" s="43"/>
      <c r="R604" s="43"/>
      <c r="S604" s="43"/>
      <c r="T604" s="43"/>
      <c r="U604" s="43"/>
      <c r="V604" s="43"/>
      <c r="W604" s="43"/>
      <c r="X604" s="43"/>
      <c r="Y604" s="43"/>
      <c r="Z604" s="43"/>
    </row>
    <row r="605" spans="1:26">
      <c r="A605" s="44">
        <v>44594</v>
      </c>
      <c r="B605" s="42">
        <v>4589.38</v>
      </c>
      <c r="C605" s="46">
        <f t="shared" si="11"/>
        <v>9.3784345745179347E-3</v>
      </c>
      <c r="D605" s="43"/>
      <c r="E605" s="44">
        <v>44594</v>
      </c>
      <c r="F605" s="42">
        <v>2.12</v>
      </c>
      <c r="G605" s="42">
        <f t="shared" si="9"/>
        <v>2.12E-2</v>
      </c>
      <c r="H605" s="43"/>
      <c r="I605" s="43"/>
      <c r="J605" s="75">
        <f t="shared" si="10"/>
        <v>-1.1821565425482065E-2</v>
      </c>
      <c r="K605" s="43"/>
      <c r="L605" s="43"/>
      <c r="M605" s="43"/>
      <c r="N605" s="43"/>
      <c r="O605" s="43"/>
      <c r="P605" s="43"/>
      <c r="Q605" s="43"/>
      <c r="R605" s="43"/>
      <c r="S605" s="43"/>
      <c r="T605" s="43"/>
      <c r="U605" s="43"/>
      <c r="V605" s="43"/>
      <c r="W605" s="43"/>
      <c r="X605" s="43"/>
      <c r="Y605" s="43"/>
      <c r="Z605" s="43"/>
    </row>
    <row r="606" spans="1:26">
      <c r="A606" s="44">
        <v>44593</v>
      </c>
      <c r="B606" s="42">
        <v>4546.54</v>
      </c>
      <c r="C606" s="46">
        <f t="shared" si="11"/>
        <v>6.8395085033043351E-3</v>
      </c>
      <c r="D606" s="43"/>
      <c r="E606" s="44">
        <v>44563</v>
      </c>
      <c r="F606" s="42">
        <v>2.14</v>
      </c>
      <c r="G606" s="42">
        <f t="shared" si="9"/>
        <v>2.1400000000000002E-2</v>
      </c>
      <c r="H606" s="43"/>
      <c r="I606" s="43"/>
      <c r="J606" s="75">
        <f t="shared" si="10"/>
        <v>-1.4560491496695667E-2</v>
      </c>
      <c r="K606" s="43"/>
      <c r="L606" s="43"/>
      <c r="M606" s="43"/>
      <c r="N606" s="43"/>
      <c r="O606" s="43"/>
      <c r="P606" s="43"/>
      <c r="Q606" s="43"/>
      <c r="R606" s="43"/>
      <c r="S606" s="43"/>
      <c r="T606" s="43"/>
      <c r="U606" s="43"/>
      <c r="V606" s="43"/>
      <c r="W606" s="43"/>
      <c r="X606" s="43"/>
      <c r="Y606" s="43"/>
      <c r="Z606" s="43"/>
    </row>
    <row r="607" spans="1:26">
      <c r="A607" s="44">
        <v>44592</v>
      </c>
      <c r="B607" s="42">
        <v>4515.55</v>
      </c>
      <c r="C607" s="46">
        <f t="shared" si="11"/>
        <v>1.8709891511396817E-2</v>
      </c>
      <c r="D607" s="43"/>
      <c r="E607" s="44" t="s">
        <v>1526</v>
      </c>
      <c r="F607" s="42">
        <v>2.12</v>
      </c>
      <c r="G607" s="42">
        <f t="shared" si="9"/>
        <v>2.12E-2</v>
      </c>
      <c r="H607" s="43"/>
      <c r="I607" s="43"/>
      <c r="J607" s="75">
        <f t="shared" si="10"/>
        <v>-2.4901084886031835E-3</v>
      </c>
      <c r="K607" s="43"/>
      <c r="L607" s="43"/>
      <c r="M607" s="43"/>
      <c r="N607" s="43"/>
      <c r="O607" s="43"/>
      <c r="P607" s="43"/>
      <c r="Q607" s="43"/>
      <c r="R607" s="43"/>
      <c r="S607" s="43"/>
      <c r="T607" s="43"/>
      <c r="U607" s="43"/>
      <c r="V607" s="43"/>
      <c r="W607" s="43"/>
      <c r="X607" s="43"/>
      <c r="Y607" s="43"/>
      <c r="Z607" s="43"/>
    </row>
    <row r="608" spans="1:26">
      <c r="A608" s="44">
        <v>44589</v>
      </c>
      <c r="B608" s="42">
        <v>4431.8500000000004</v>
      </c>
      <c r="C608" s="46">
        <f t="shared" si="11"/>
        <v>2.4055891707799003E-2</v>
      </c>
      <c r="D608" s="43"/>
      <c r="E608" s="44" t="s">
        <v>1529</v>
      </c>
      <c r="F608" s="42">
        <v>2.09</v>
      </c>
      <c r="G608" s="42">
        <f t="shared" si="9"/>
        <v>2.0899999999999998E-2</v>
      </c>
      <c r="H608" s="43"/>
      <c r="I608" s="43"/>
      <c r="J608" s="75">
        <f t="shared" si="10"/>
        <v>3.1558917077990044E-3</v>
      </c>
      <c r="K608" s="43"/>
      <c r="L608" s="43"/>
      <c r="M608" s="43"/>
      <c r="N608" s="43"/>
      <c r="O608" s="43"/>
      <c r="P608" s="43"/>
      <c r="Q608" s="43"/>
      <c r="R608" s="43"/>
      <c r="S608" s="43"/>
      <c r="T608" s="43"/>
      <c r="U608" s="43"/>
      <c r="V608" s="43"/>
      <c r="W608" s="43"/>
      <c r="X608" s="43"/>
      <c r="Y608" s="43"/>
      <c r="Z608" s="43"/>
    </row>
    <row r="609" spans="1:26">
      <c r="A609" s="44">
        <v>44588</v>
      </c>
      <c r="B609" s="42">
        <v>4326.51</v>
      </c>
      <c r="C609" s="46">
        <f t="shared" si="11"/>
        <v>-5.3985406179990411E-3</v>
      </c>
      <c r="D609" s="43"/>
      <c r="E609" s="44" t="s">
        <v>1532</v>
      </c>
      <c r="F609" s="42">
        <v>2.11</v>
      </c>
      <c r="G609" s="42">
        <f t="shared" si="9"/>
        <v>2.1099999999999997E-2</v>
      </c>
      <c r="H609" s="43"/>
      <c r="I609" s="43"/>
      <c r="J609" s="75">
        <f t="shared" si="10"/>
        <v>-2.6498540617999038E-2</v>
      </c>
      <c r="K609" s="43"/>
      <c r="L609" s="43"/>
      <c r="M609" s="43"/>
      <c r="N609" s="43"/>
      <c r="O609" s="43"/>
      <c r="P609" s="43"/>
      <c r="Q609" s="43"/>
      <c r="R609" s="43"/>
      <c r="S609" s="43"/>
      <c r="T609" s="43"/>
      <c r="U609" s="43"/>
      <c r="V609" s="43"/>
      <c r="W609" s="43"/>
      <c r="X609" s="43"/>
      <c r="Y609" s="43"/>
      <c r="Z609" s="43"/>
    </row>
    <row r="610" spans="1:26">
      <c r="A610" s="44">
        <v>44587</v>
      </c>
      <c r="B610" s="42">
        <v>4349.93</v>
      </c>
      <c r="C610" s="46">
        <f t="shared" si="11"/>
        <v>-1.4977525030699156E-3</v>
      </c>
      <c r="D610" s="43"/>
      <c r="E610" s="44" t="s">
        <v>1535</v>
      </c>
      <c r="F610" s="42">
        <v>2.1800000000000002</v>
      </c>
      <c r="G610" s="42">
        <f t="shared" si="9"/>
        <v>2.18E-2</v>
      </c>
      <c r="H610" s="43"/>
      <c r="I610" s="43"/>
      <c r="J610" s="75">
        <f t="shared" si="10"/>
        <v>-2.3297752503069917E-2</v>
      </c>
      <c r="K610" s="43"/>
      <c r="L610" s="43"/>
      <c r="M610" s="43"/>
      <c r="N610" s="43"/>
      <c r="O610" s="43"/>
      <c r="P610" s="43"/>
      <c r="Q610" s="43"/>
      <c r="R610" s="43"/>
      <c r="S610" s="43"/>
      <c r="T610" s="43"/>
      <c r="U610" s="43"/>
      <c r="V610" s="43"/>
      <c r="W610" s="43"/>
      <c r="X610" s="43"/>
      <c r="Y610" s="43"/>
      <c r="Z610" s="43"/>
    </row>
    <row r="611" spans="1:26">
      <c r="A611" s="44">
        <v>44586</v>
      </c>
      <c r="B611" s="42">
        <v>4356.45</v>
      </c>
      <c r="C611" s="46">
        <f t="shared" si="11"/>
        <v>-1.2246661962160472E-2</v>
      </c>
      <c r="D611" s="43"/>
      <c r="E611" s="44" t="s">
        <v>1538</v>
      </c>
      <c r="F611" s="42">
        <v>2.13</v>
      </c>
      <c r="G611" s="42">
        <f t="shared" si="9"/>
        <v>2.1299999999999999E-2</v>
      </c>
      <c r="H611" s="43"/>
      <c r="I611" s="43"/>
      <c r="J611" s="75">
        <f t="shared" si="10"/>
        <v>-3.3546661962160468E-2</v>
      </c>
      <c r="K611" s="43"/>
      <c r="L611" s="43"/>
      <c r="M611" s="43"/>
      <c r="N611" s="43"/>
      <c r="O611" s="43"/>
      <c r="P611" s="43"/>
      <c r="Q611" s="43"/>
      <c r="R611" s="43"/>
      <c r="S611" s="43"/>
      <c r="T611" s="43"/>
      <c r="U611" s="43"/>
      <c r="V611" s="43"/>
      <c r="W611" s="43"/>
      <c r="X611" s="43"/>
      <c r="Y611" s="43"/>
      <c r="Z611" s="43"/>
    </row>
    <row r="612" spans="1:26">
      <c r="A612" s="44">
        <v>44585</v>
      </c>
      <c r="B612" s="42">
        <v>4410.13</v>
      </c>
      <c r="C612" s="46">
        <f t="shared" si="11"/>
        <v>2.7679180076168289E-3</v>
      </c>
      <c r="D612" s="43"/>
      <c r="E612" s="44" t="s">
        <v>1541</v>
      </c>
      <c r="F612" s="42">
        <v>2.11</v>
      </c>
      <c r="G612" s="42">
        <f t="shared" si="9"/>
        <v>2.1099999999999997E-2</v>
      </c>
      <c r="H612" s="43"/>
      <c r="I612" s="43"/>
      <c r="J612" s="75">
        <f t="shared" si="10"/>
        <v>-1.8332081992383169E-2</v>
      </c>
      <c r="K612" s="43"/>
      <c r="L612" s="43"/>
      <c r="M612" s="43"/>
      <c r="N612" s="43"/>
      <c r="O612" s="43"/>
      <c r="P612" s="43"/>
      <c r="Q612" s="43"/>
      <c r="R612" s="43"/>
      <c r="S612" s="43"/>
      <c r="T612" s="43"/>
      <c r="U612" s="43"/>
      <c r="V612" s="43"/>
      <c r="W612" s="43"/>
      <c r="X612" s="43"/>
      <c r="Y612" s="43"/>
      <c r="Z612" s="43"/>
    </row>
    <row r="613" spans="1:26">
      <c r="A613" s="44">
        <v>44582</v>
      </c>
      <c r="B613" s="42">
        <v>4397.9399999999996</v>
      </c>
      <c r="C613" s="46">
        <f t="shared" si="11"/>
        <v>-1.9095986358635349E-2</v>
      </c>
      <c r="D613" s="43"/>
      <c r="E613" s="44" t="s">
        <v>1543</v>
      </c>
      <c r="F613" s="42">
        <v>2.08</v>
      </c>
      <c r="G613" s="42">
        <f t="shared" si="9"/>
        <v>2.0799999999999999E-2</v>
      </c>
      <c r="H613" s="43"/>
      <c r="I613" s="43"/>
      <c r="J613" s="75">
        <f t="shared" si="10"/>
        <v>-3.9895986358635352E-2</v>
      </c>
      <c r="K613" s="43"/>
      <c r="L613" s="43"/>
      <c r="M613" s="43"/>
      <c r="N613" s="43"/>
      <c r="O613" s="43"/>
      <c r="P613" s="43"/>
      <c r="Q613" s="43"/>
      <c r="R613" s="43"/>
      <c r="S613" s="43"/>
      <c r="T613" s="43"/>
      <c r="U613" s="43"/>
      <c r="V613" s="43"/>
      <c r="W613" s="43"/>
      <c r="X613" s="43"/>
      <c r="Y613" s="43"/>
      <c r="Z613" s="43"/>
    </row>
    <row r="614" spans="1:26">
      <c r="A614" s="44">
        <v>44581</v>
      </c>
      <c r="B614" s="42">
        <v>4482.7299999999996</v>
      </c>
      <c r="C614" s="46">
        <f t="shared" si="11"/>
        <v>-1.1098789654240207E-2</v>
      </c>
      <c r="D614" s="43"/>
      <c r="E614" s="44" t="s">
        <v>1546</v>
      </c>
      <c r="F614" s="42">
        <v>2.15</v>
      </c>
      <c r="G614" s="42">
        <f t="shared" si="9"/>
        <v>2.1499999999999998E-2</v>
      </c>
      <c r="H614" s="43"/>
      <c r="I614" s="43"/>
      <c r="J614" s="75">
        <f t="shared" si="10"/>
        <v>-3.2598789654240207E-2</v>
      </c>
      <c r="K614" s="43"/>
      <c r="L614" s="43"/>
      <c r="M614" s="43"/>
      <c r="N614" s="43"/>
      <c r="O614" s="43"/>
      <c r="P614" s="43"/>
      <c r="Q614" s="43"/>
      <c r="R614" s="43"/>
      <c r="S614" s="43"/>
      <c r="T614" s="43"/>
      <c r="U614" s="43"/>
      <c r="V614" s="43"/>
      <c r="W614" s="43"/>
      <c r="X614" s="43"/>
      <c r="Y614" s="43"/>
      <c r="Z614" s="43"/>
    </row>
    <row r="615" spans="1:26">
      <c r="A615" s="44">
        <v>44580</v>
      </c>
      <c r="B615" s="42">
        <v>4532.76</v>
      </c>
      <c r="C615" s="46">
        <f t="shared" si="11"/>
        <v>-9.7367691046557382E-3</v>
      </c>
      <c r="D615" s="43"/>
      <c r="E615" s="44" t="s">
        <v>1549</v>
      </c>
      <c r="F615" s="42">
        <v>2.16</v>
      </c>
      <c r="G615" s="42">
        <f t="shared" si="9"/>
        <v>2.1600000000000001E-2</v>
      </c>
      <c r="H615" s="43"/>
      <c r="I615" s="43"/>
      <c r="J615" s="75">
        <f t="shared" si="10"/>
        <v>-3.1336769104655743E-2</v>
      </c>
      <c r="K615" s="43"/>
      <c r="L615" s="43"/>
      <c r="M615" s="43"/>
      <c r="N615" s="43"/>
      <c r="O615" s="43"/>
      <c r="P615" s="43"/>
      <c r="Q615" s="43"/>
      <c r="R615" s="43"/>
      <c r="S615" s="43"/>
      <c r="T615" s="43"/>
      <c r="U615" s="43"/>
      <c r="V615" s="43"/>
      <c r="W615" s="43"/>
      <c r="X615" s="43"/>
      <c r="Y615" s="43"/>
      <c r="Z615" s="43"/>
    </row>
    <row r="616" spans="1:26">
      <c r="A616" s="44">
        <v>44579</v>
      </c>
      <c r="B616" s="42">
        <v>4577.1099999999997</v>
      </c>
      <c r="C616" s="46">
        <f t="shared" si="11"/>
        <v>-1.8559054584436702E-2</v>
      </c>
      <c r="D616" s="43"/>
      <c r="E616" s="44" t="s">
        <v>1552</v>
      </c>
      <c r="F616" s="42">
        <v>2.19</v>
      </c>
      <c r="G616" s="42">
        <f t="shared" si="9"/>
        <v>2.1899999999999999E-2</v>
      </c>
      <c r="H616" s="43"/>
      <c r="I616" s="43"/>
      <c r="J616" s="75">
        <f t="shared" si="10"/>
        <v>-4.0459054584436702E-2</v>
      </c>
      <c r="K616" s="43"/>
      <c r="L616" s="43"/>
      <c r="M616" s="43"/>
      <c r="N616" s="43"/>
      <c r="O616" s="43"/>
      <c r="P616" s="43"/>
      <c r="Q616" s="43"/>
      <c r="R616" s="43"/>
      <c r="S616" s="43"/>
      <c r="T616" s="43"/>
      <c r="U616" s="43"/>
      <c r="V616" s="43"/>
      <c r="W616" s="43"/>
      <c r="X616" s="43"/>
      <c r="Y616" s="43"/>
      <c r="Z616" s="43"/>
    </row>
    <row r="617" spans="1:26">
      <c r="A617" s="44">
        <v>44575</v>
      </c>
      <c r="B617" s="42">
        <v>4662.8500000000004</v>
      </c>
      <c r="C617" s="46">
        <f t="shared" si="11"/>
        <v>8.1957721271400563E-4</v>
      </c>
      <c r="D617" s="43"/>
      <c r="E617" s="44" t="s">
        <v>1554</v>
      </c>
      <c r="F617" s="42">
        <v>2.13</v>
      </c>
      <c r="G617" s="42">
        <f t="shared" si="9"/>
        <v>2.1299999999999999E-2</v>
      </c>
      <c r="H617" s="43"/>
      <c r="I617" s="43"/>
      <c r="J617" s="75">
        <f t="shared" si="10"/>
        <v>-2.0480422787285995E-2</v>
      </c>
      <c r="K617" s="43"/>
      <c r="L617" s="43"/>
      <c r="M617" s="43"/>
      <c r="N617" s="43"/>
      <c r="O617" s="43"/>
      <c r="P617" s="43"/>
      <c r="Q617" s="43"/>
      <c r="R617" s="43"/>
      <c r="S617" s="43"/>
      <c r="T617" s="43"/>
      <c r="U617" s="43"/>
      <c r="V617" s="43"/>
      <c r="W617" s="43"/>
      <c r="X617" s="43"/>
      <c r="Y617" s="43"/>
      <c r="Z617" s="43"/>
    </row>
    <row r="618" spans="1:26">
      <c r="A618" s="44">
        <v>44574</v>
      </c>
      <c r="B618" s="42">
        <v>4659.03</v>
      </c>
      <c r="C618" s="46">
        <f t="shared" si="11"/>
        <v>-1.4345962458906215E-2</v>
      </c>
      <c r="D618" s="43"/>
      <c r="E618" s="44" t="s">
        <v>1557</v>
      </c>
      <c r="F618" s="42">
        <v>2.0499999999999998</v>
      </c>
      <c r="G618" s="42">
        <f t="shared" si="9"/>
        <v>2.0499999999999997E-2</v>
      </c>
      <c r="H618" s="43"/>
      <c r="I618" s="43"/>
      <c r="J618" s="75">
        <f t="shared" si="10"/>
        <v>-3.4845962458906213E-2</v>
      </c>
      <c r="K618" s="43"/>
      <c r="L618" s="43"/>
      <c r="M618" s="43"/>
      <c r="N618" s="43"/>
      <c r="O618" s="43"/>
      <c r="P618" s="43"/>
      <c r="Q618" s="43"/>
      <c r="R618" s="43"/>
      <c r="S618" s="43"/>
      <c r="T618" s="43"/>
      <c r="U618" s="43"/>
      <c r="V618" s="43"/>
      <c r="W618" s="43"/>
      <c r="X618" s="43"/>
      <c r="Y618" s="43"/>
      <c r="Z618" s="43"/>
    </row>
    <row r="619" spans="1:26">
      <c r="A619" s="44">
        <v>44573</v>
      </c>
      <c r="B619" s="42">
        <v>4726.3500000000004</v>
      </c>
      <c r="C619" s="46">
        <f t="shared" si="11"/>
        <v>2.8137340560308905E-3</v>
      </c>
      <c r="D619" s="43"/>
      <c r="E619" s="44">
        <v>44896</v>
      </c>
      <c r="F619" s="42">
        <v>2.09</v>
      </c>
      <c r="G619" s="42">
        <f t="shared" si="9"/>
        <v>2.0899999999999998E-2</v>
      </c>
      <c r="H619" s="43"/>
      <c r="I619" s="43"/>
      <c r="J619" s="75">
        <f t="shared" si="10"/>
        <v>-1.8086265943969108E-2</v>
      </c>
      <c r="K619" s="43"/>
      <c r="L619" s="43"/>
      <c r="M619" s="43"/>
      <c r="N619" s="43"/>
      <c r="O619" s="43"/>
      <c r="P619" s="43"/>
      <c r="Q619" s="43"/>
      <c r="R619" s="43"/>
      <c r="S619" s="43"/>
      <c r="T619" s="43"/>
      <c r="U619" s="43"/>
      <c r="V619" s="43"/>
      <c r="W619" s="43"/>
      <c r="X619" s="43"/>
      <c r="Y619" s="43"/>
      <c r="Z619" s="43"/>
    </row>
    <row r="620" spans="1:26">
      <c r="A620" s="44">
        <v>44572</v>
      </c>
      <c r="B620" s="42">
        <v>4713.07</v>
      </c>
      <c r="C620" s="46">
        <f t="shared" si="11"/>
        <v>9.118332112991406E-3</v>
      </c>
      <c r="D620" s="43"/>
      <c r="E620" s="44">
        <v>44866</v>
      </c>
      <c r="F620" s="42">
        <v>2.08</v>
      </c>
      <c r="G620" s="42">
        <f t="shared" si="9"/>
        <v>2.0799999999999999E-2</v>
      </c>
      <c r="H620" s="43"/>
      <c r="I620" s="43"/>
      <c r="J620" s="75">
        <f t="shared" si="10"/>
        <v>-1.1681667887008593E-2</v>
      </c>
      <c r="K620" s="43"/>
      <c r="L620" s="43"/>
      <c r="M620" s="43"/>
      <c r="N620" s="43"/>
      <c r="O620" s="43"/>
      <c r="P620" s="43"/>
      <c r="Q620" s="43"/>
      <c r="R620" s="43"/>
      <c r="S620" s="43"/>
      <c r="T620" s="43"/>
      <c r="U620" s="43"/>
      <c r="V620" s="43"/>
      <c r="W620" s="43"/>
      <c r="X620" s="43"/>
      <c r="Y620" s="43"/>
      <c r="Z620" s="43"/>
    </row>
    <row r="621" spans="1:26">
      <c r="A621" s="44">
        <v>44571</v>
      </c>
      <c r="B621" s="42">
        <v>4670.29</v>
      </c>
      <c r="C621" s="46">
        <f t="shared" si="11"/>
        <v>-1.4421248375173315E-3</v>
      </c>
      <c r="D621" s="43"/>
      <c r="E621" s="44">
        <v>44835</v>
      </c>
      <c r="F621" s="42">
        <v>2.11</v>
      </c>
      <c r="G621" s="42">
        <f t="shared" si="9"/>
        <v>2.1099999999999997E-2</v>
      </c>
      <c r="H621" s="43"/>
      <c r="I621" s="43"/>
      <c r="J621" s="75">
        <f t="shared" si="10"/>
        <v>-2.254212483751733E-2</v>
      </c>
      <c r="K621" s="43"/>
      <c r="L621" s="43"/>
      <c r="M621" s="43"/>
      <c r="N621" s="43"/>
      <c r="O621" s="43"/>
      <c r="P621" s="43"/>
      <c r="Q621" s="43"/>
      <c r="R621" s="43"/>
      <c r="S621" s="43"/>
      <c r="T621" s="43"/>
      <c r="U621" s="43"/>
      <c r="V621" s="43"/>
      <c r="W621" s="43"/>
      <c r="X621" s="43"/>
      <c r="Y621" s="43"/>
      <c r="Z621" s="43"/>
    </row>
    <row r="622" spans="1:26">
      <c r="A622" s="44">
        <v>44568</v>
      </c>
      <c r="B622" s="42">
        <v>4677.03</v>
      </c>
      <c r="C622" s="46">
        <f t="shared" si="11"/>
        <v>-4.0584367372055773E-3</v>
      </c>
      <c r="D622" s="43"/>
      <c r="E622" s="44">
        <v>44743</v>
      </c>
      <c r="F622" s="42">
        <v>2.11</v>
      </c>
      <c r="G622" s="42">
        <f t="shared" si="9"/>
        <v>2.1099999999999997E-2</v>
      </c>
      <c r="H622" s="43"/>
      <c r="I622" s="43"/>
      <c r="J622" s="75">
        <f t="shared" si="10"/>
        <v>-2.5158436737205574E-2</v>
      </c>
      <c r="K622" s="43"/>
      <c r="L622" s="43"/>
      <c r="M622" s="43"/>
      <c r="N622" s="43"/>
      <c r="O622" s="43"/>
      <c r="P622" s="43"/>
      <c r="Q622" s="43"/>
      <c r="R622" s="43"/>
      <c r="S622" s="43"/>
      <c r="T622" s="43"/>
      <c r="U622" s="43"/>
      <c r="V622" s="43"/>
      <c r="W622" s="43"/>
      <c r="X622" s="43"/>
      <c r="Y622" s="43"/>
      <c r="Z622" s="43"/>
    </row>
    <row r="623" spans="1:26">
      <c r="A623" s="44">
        <v>44567</v>
      </c>
      <c r="B623" s="42">
        <v>4696.05</v>
      </c>
      <c r="C623" s="46">
        <f t="shared" si="11"/>
        <v>-9.6417552908581125E-4</v>
      </c>
      <c r="D623" s="43"/>
      <c r="E623" s="44">
        <v>44713</v>
      </c>
      <c r="F623" s="42">
        <v>2.08</v>
      </c>
      <c r="G623" s="42">
        <f t="shared" si="9"/>
        <v>2.0799999999999999E-2</v>
      </c>
      <c r="H623" s="43"/>
      <c r="I623" s="43"/>
      <c r="J623" s="75">
        <f t="shared" si="10"/>
        <v>-2.176417552908581E-2</v>
      </c>
      <c r="K623" s="43"/>
      <c r="L623" s="43"/>
      <c r="M623" s="43"/>
      <c r="N623" s="43"/>
      <c r="O623" s="43"/>
      <c r="P623" s="43"/>
      <c r="Q623" s="43"/>
      <c r="R623" s="43"/>
      <c r="S623" s="43"/>
      <c r="T623" s="43"/>
      <c r="U623" s="43"/>
      <c r="V623" s="43"/>
      <c r="W623" s="43"/>
      <c r="X623" s="43"/>
      <c r="Y623" s="43"/>
      <c r="Z623" s="43"/>
    </row>
    <row r="624" spans="1:26">
      <c r="A624" s="44">
        <v>44566</v>
      </c>
      <c r="B624" s="42">
        <v>4700.58</v>
      </c>
      <c r="C624" s="46">
        <f t="shared" si="11"/>
        <v>-1.9583272775802296E-2</v>
      </c>
      <c r="D624" s="43"/>
      <c r="E624" s="44">
        <v>44682</v>
      </c>
      <c r="F624" s="42">
        <v>2.08</v>
      </c>
      <c r="G624" s="42">
        <f t="shared" si="9"/>
        <v>2.0799999999999999E-2</v>
      </c>
      <c r="H624" s="43"/>
      <c r="I624" s="43"/>
      <c r="J624" s="75">
        <f t="shared" si="10"/>
        <v>-4.0383272775802295E-2</v>
      </c>
      <c r="K624" s="43"/>
      <c r="L624" s="43"/>
      <c r="M624" s="43"/>
      <c r="N624" s="43"/>
      <c r="O624" s="43"/>
      <c r="P624" s="43"/>
      <c r="Q624" s="43"/>
      <c r="R624" s="43"/>
      <c r="S624" s="43"/>
      <c r="T624" s="43"/>
      <c r="U624" s="43"/>
      <c r="V624" s="43"/>
      <c r="W624" s="43"/>
      <c r="X624" s="43"/>
      <c r="Y624" s="43"/>
      <c r="Z624" s="43"/>
    </row>
    <row r="625" spans="1:26">
      <c r="A625" s="44">
        <v>44565</v>
      </c>
      <c r="B625" s="42">
        <v>4793.54</v>
      </c>
      <c r="C625" s="46">
        <f t="shared" si="11"/>
        <v>-6.2981618540545298E-4</v>
      </c>
      <c r="D625" s="43"/>
      <c r="E625" s="44">
        <v>44652</v>
      </c>
      <c r="F625" s="42">
        <v>2.06</v>
      </c>
      <c r="G625" s="42">
        <f t="shared" si="9"/>
        <v>2.06E-2</v>
      </c>
      <c r="H625" s="43"/>
      <c r="I625" s="43"/>
      <c r="J625" s="75">
        <f t="shared" si="10"/>
        <v>-2.1229816185405453E-2</v>
      </c>
      <c r="K625" s="43"/>
      <c r="L625" s="43"/>
      <c r="M625" s="43"/>
      <c r="N625" s="43"/>
      <c r="O625" s="43"/>
      <c r="P625" s="43"/>
      <c r="Q625" s="43"/>
      <c r="R625" s="43"/>
      <c r="S625" s="43"/>
      <c r="T625" s="43"/>
      <c r="U625" s="43"/>
      <c r="V625" s="43"/>
      <c r="W625" s="43"/>
      <c r="X625" s="43"/>
      <c r="Y625" s="43"/>
      <c r="Z625" s="43"/>
    </row>
    <row r="626" spans="1:26">
      <c r="A626" s="44">
        <v>44564</v>
      </c>
      <c r="B626" s="42">
        <v>4796.5600000000004</v>
      </c>
      <c r="C626" s="46">
        <f t="shared" si="11"/>
        <v>6.3538488355527438E-3</v>
      </c>
      <c r="D626" s="43"/>
      <c r="E626" s="44">
        <v>44621</v>
      </c>
      <c r="F626" s="42">
        <v>2</v>
      </c>
      <c r="G626" s="42">
        <f t="shared" si="9"/>
        <v>0.02</v>
      </c>
      <c r="H626" s="43"/>
      <c r="I626" s="43"/>
      <c r="J626" s="75">
        <f t="shared" si="10"/>
        <v>-1.3646151164447257E-2</v>
      </c>
      <c r="K626" s="43"/>
      <c r="L626" s="43"/>
      <c r="M626" s="43"/>
      <c r="N626" s="43"/>
      <c r="O626" s="43"/>
      <c r="P626" s="43"/>
      <c r="Q626" s="43"/>
      <c r="R626" s="43"/>
      <c r="S626" s="43"/>
      <c r="T626" s="43"/>
      <c r="U626" s="43"/>
      <c r="V626" s="43"/>
      <c r="W626" s="43"/>
      <c r="X626" s="43"/>
      <c r="Y626" s="43"/>
      <c r="Z626" s="43"/>
    </row>
    <row r="627" spans="1:26">
      <c r="A627" s="44">
        <v>44561</v>
      </c>
      <c r="B627" s="42">
        <v>4766.18</v>
      </c>
      <c r="C627" s="46">
        <f t="shared" si="11"/>
        <v>-2.6296753415458013E-3</v>
      </c>
      <c r="D627" s="43"/>
      <c r="E627" s="44" t="s">
        <v>1571</v>
      </c>
      <c r="F627" s="42">
        <v>1.89</v>
      </c>
      <c r="G627" s="42">
        <f t="shared" si="9"/>
        <v>1.89E-2</v>
      </c>
      <c r="H627" s="43"/>
      <c r="I627" s="43"/>
      <c r="J627" s="75">
        <f t="shared" si="10"/>
        <v>-2.15296753415458E-2</v>
      </c>
      <c r="K627" s="43"/>
      <c r="L627" s="43"/>
      <c r="M627" s="43"/>
      <c r="N627" s="43"/>
      <c r="O627" s="43"/>
      <c r="P627" s="43"/>
      <c r="Q627" s="43"/>
      <c r="R627" s="43"/>
      <c r="S627" s="43"/>
      <c r="T627" s="43"/>
      <c r="U627" s="43"/>
      <c r="V627" s="43"/>
      <c r="W627" s="43"/>
      <c r="X627" s="43"/>
      <c r="Y627" s="43"/>
      <c r="Z627" s="43"/>
    </row>
    <row r="628" spans="1:26">
      <c r="A628" s="44">
        <v>44560</v>
      </c>
      <c r="B628" s="42">
        <v>4778.7299999999996</v>
      </c>
      <c r="C628" s="46">
        <f t="shared" si="11"/>
        <v>-2.9942175300769428E-3</v>
      </c>
      <c r="D628" s="43"/>
      <c r="E628" s="44" t="s">
        <v>1574</v>
      </c>
      <c r="F628" s="42">
        <v>1.91</v>
      </c>
      <c r="G628" s="42">
        <f t="shared" si="9"/>
        <v>1.9099999999999999E-2</v>
      </c>
      <c r="H628" s="43"/>
      <c r="I628" s="43"/>
      <c r="J628" s="75">
        <f t="shared" si="10"/>
        <v>-2.209421753007694E-2</v>
      </c>
      <c r="K628" s="43"/>
      <c r="L628" s="43"/>
      <c r="M628" s="43"/>
      <c r="N628" s="43"/>
      <c r="O628" s="43"/>
      <c r="P628" s="43"/>
      <c r="Q628" s="43"/>
      <c r="R628" s="43"/>
      <c r="S628" s="43"/>
      <c r="T628" s="43"/>
      <c r="U628" s="43"/>
      <c r="V628" s="43"/>
      <c r="W628" s="43"/>
      <c r="X628" s="43"/>
      <c r="Y628" s="43"/>
      <c r="Z628" s="43"/>
    </row>
    <row r="629" spans="1:26">
      <c r="A629" s="44">
        <v>44559</v>
      </c>
      <c r="B629" s="42">
        <v>4793.0600000000004</v>
      </c>
      <c r="C629" s="46">
        <f t="shared" si="11"/>
        <v>1.4009215802245781E-3</v>
      </c>
      <c r="D629" s="43"/>
      <c r="E629" s="44" t="s">
        <v>1577</v>
      </c>
      <c r="F629" s="42">
        <v>1.94</v>
      </c>
      <c r="G629" s="42">
        <f t="shared" si="9"/>
        <v>1.9400000000000001E-2</v>
      </c>
      <c r="H629" s="43"/>
      <c r="I629" s="43"/>
      <c r="J629" s="75">
        <f t="shared" si="10"/>
        <v>-1.7999078419775421E-2</v>
      </c>
      <c r="K629" s="43"/>
      <c r="L629" s="43"/>
      <c r="M629" s="43"/>
      <c r="N629" s="43"/>
      <c r="O629" s="43"/>
      <c r="P629" s="43"/>
      <c r="Q629" s="43"/>
      <c r="R629" s="43"/>
      <c r="S629" s="43"/>
      <c r="T629" s="43"/>
      <c r="U629" s="43"/>
      <c r="V629" s="43"/>
      <c r="W629" s="43"/>
      <c r="X629" s="43"/>
      <c r="Y629" s="43"/>
      <c r="Z629" s="43"/>
    </row>
    <row r="630" spans="1:26">
      <c r="A630" s="44">
        <v>44558</v>
      </c>
      <c r="B630" s="42">
        <v>4786.3500000000004</v>
      </c>
      <c r="C630" s="46">
        <f t="shared" si="11"/>
        <v>-1.0106980314378653E-3</v>
      </c>
      <c r="D630" s="43"/>
      <c r="E630" s="44" t="s">
        <v>1580</v>
      </c>
      <c r="F630" s="42">
        <v>1.88</v>
      </c>
      <c r="G630" s="42">
        <f t="shared" si="9"/>
        <v>1.8799999999999997E-2</v>
      </c>
      <c r="H630" s="43"/>
      <c r="I630" s="43"/>
      <c r="J630" s="75">
        <f t="shared" si="10"/>
        <v>-1.9810698031437861E-2</v>
      </c>
      <c r="K630" s="43"/>
      <c r="L630" s="43"/>
      <c r="M630" s="43"/>
      <c r="N630" s="43"/>
      <c r="O630" s="43"/>
      <c r="P630" s="43"/>
      <c r="Q630" s="43"/>
      <c r="R630" s="43"/>
      <c r="S630" s="43"/>
      <c r="T630" s="43"/>
      <c r="U630" s="43"/>
      <c r="V630" s="43"/>
      <c r="W630" s="43"/>
      <c r="X630" s="43"/>
      <c r="Y630" s="43"/>
      <c r="Z630" s="43"/>
    </row>
    <row r="631" spans="1:26">
      <c r="A631" s="44">
        <v>44557</v>
      </c>
      <c r="B631" s="42">
        <v>4791.1899999999996</v>
      </c>
      <c r="C631" s="46">
        <f t="shared" si="11"/>
        <v>1.3744072068897223E-2</v>
      </c>
      <c r="D631" s="43"/>
      <c r="E631" s="44" t="s">
        <v>1583</v>
      </c>
      <c r="F631" s="42">
        <v>1.87</v>
      </c>
      <c r="G631" s="42">
        <f t="shared" si="9"/>
        <v>1.8700000000000001E-2</v>
      </c>
      <c r="H631" s="43"/>
      <c r="I631" s="43"/>
      <c r="J631" s="75">
        <f t="shared" si="10"/>
        <v>-4.9559279311027788E-3</v>
      </c>
      <c r="K631" s="43"/>
      <c r="L631" s="43"/>
      <c r="M631" s="43"/>
      <c r="N631" s="43"/>
      <c r="O631" s="43"/>
      <c r="P631" s="43"/>
      <c r="Q631" s="43"/>
      <c r="R631" s="43"/>
      <c r="S631" s="43"/>
      <c r="T631" s="43"/>
      <c r="U631" s="43"/>
      <c r="V631" s="43"/>
      <c r="W631" s="43"/>
      <c r="X631" s="43"/>
      <c r="Y631" s="43"/>
      <c r="Z631" s="43"/>
    </row>
    <row r="632" spans="1:26">
      <c r="A632" s="44">
        <v>44553</v>
      </c>
      <c r="B632" s="42">
        <v>4725.79</v>
      </c>
      <c r="C632" s="46">
        <f t="shared" si="11"/>
        <v>6.2044168953242747E-3</v>
      </c>
      <c r="D632" s="43"/>
      <c r="E632" s="44" t="s">
        <v>1586</v>
      </c>
      <c r="F632" s="42">
        <v>1.89</v>
      </c>
      <c r="G632" s="42">
        <f t="shared" si="9"/>
        <v>1.89E-2</v>
      </c>
      <c r="H632" s="43"/>
      <c r="I632" s="43"/>
      <c r="J632" s="75">
        <f t="shared" si="10"/>
        <v>-1.2695583104675726E-2</v>
      </c>
      <c r="K632" s="43"/>
      <c r="L632" s="43"/>
      <c r="M632" s="43"/>
      <c r="N632" s="43"/>
      <c r="O632" s="43"/>
      <c r="P632" s="43"/>
      <c r="Q632" s="43"/>
      <c r="R632" s="43"/>
      <c r="S632" s="43"/>
      <c r="T632" s="43"/>
      <c r="U632" s="43"/>
      <c r="V632" s="43"/>
      <c r="W632" s="43"/>
      <c r="X632" s="43"/>
      <c r="Y632" s="43"/>
      <c r="Z632" s="43"/>
    </row>
    <row r="633" spans="1:26">
      <c r="A633" s="44">
        <v>44552</v>
      </c>
      <c r="B633" s="42">
        <v>4696.5600000000004</v>
      </c>
      <c r="C633" s="46">
        <f t="shared" si="11"/>
        <v>1.0128711352276767E-2</v>
      </c>
      <c r="D633" s="43"/>
      <c r="E633" s="44" t="s">
        <v>1589</v>
      </c>
      <c r="F633" s="42">
        <v>1.84</v>
      </c>
      <c r="G633" s="42">
        <f t="shared" si="9"/>
        <v>1.84E-2</v>
      </c>
      <c r="H633" s="43"/>
      <c r="I633" s="43"/>
      <c r="J633" s="75">
        <f t="shared" si="10"/>
        <v>-8.2712886477232326E-3</v>
      </c>
      <c r="K633" s="43"/>
      <c r="L633" s="43"/>
      <c r="M633" s="43"/>
      <c r="N633" s="43"/>
      <c r="O633" s="43"/>
      <c r="P633" s="43"/>
      <c r="Q633" s="43"/>
      <c r="R633" s="43"/>
      <c r="S633" s="43"/>
      <c r="T633" s="43"/>
      <c r="U633" s="43"/>
      <c r="V633" s="43"/>
      <c r="W633" s="43"/>
      <c r="X633" s="43"/>
      <c r="Y633" s="43"/>
      <c r="Z633" s="43"/>
    </row>
    <row r="634" spans="1:26">
      <c r="A634" s="44">
        <v>44551</v>
      </c>
      <c r="B634" s="42">
        <v>4649.2299999999996</v>
      </c>
      <c r="C634" s="46">
        <f t="shared" si="11"/>
        <v>1.7621763861808751E-2</v>
      </c>
      <c r="D634" s="43"/>
      <c r="E634" s="44" t="s">
        <v>1592</v>
      </c>
      <c r="F634" s="42">
        <v>1.86</v>
      </c>
      <c r="G634" s="42">
        <f t="shared" si="9"/>
        <v>1.8600000000000002E-2</v>
      </c>
      <c r="H634" s="43"/>
      <c r="I634" s="43"/>
      <c r="J634" s="75">
        <f t="shared" si="10"/>
        <v>-9.7823613819125049E-4</v>
      </c>
      <c r="K634" s="43"/>
      <c r="L634" s="43"/>
      <c r="M634" s="43"/>
      <c r="N634" s="43"/>
      <c r="O634" s="43"/>
      <c r="P634" s="43"/>
      <c r="Q634" s="43"/>
      <c r="R634" s="43"/>
      <c r="S634" s="43"/>
      <c r="T634" s="43"/>
      <c r="U634" s="43"/>
      <c r="V634" s="43"/>
      <c r="W634" s="43"/>
      <c r="X634" s="43"/>
      <c r="Y634" s="43"/>
      <c r="Z634" s="43"/>
    </row>
    <row r="635" spans="1:26">
      <c r="A635" s="44">
        <v>44550</v>
      </c>
      <c r="B635" s="42">
        <v>4568.0200000000004</v>
      </c>
      <c r="C635" s="46">
        <f t="shared" si="11"/>
        <v>-1.1453373010201799E-2</v>
      </c>
      <c r="D635" s="43"/>
      <c r="E635" s="44" t="s">
        <v>1595</v>
      </c>
      <c r="F635" s="42">
        <v>1.83</v>
      </c>
      <c r="G635" s="42">
        <f t="shared" si="9"/>
        <v>1.83E-2</v>
      </c>
      <c r="H635" s="43"/>
      <c r="I635" s="43"/>
      <c r="J635" s="75">
        <f t="shared" si="10"/>
        <v>-2.9753373010201797E-2</v>
      </c>
      <c r="K635" s="43"/>
      <c r="L635" s="43"/>
      <c r="M635" s="43"/>
      <c r="N635" s="43"/>
      <c r="O635" s="43"/>
      <c r="P635" s="43"/>
      <c r="Q635" s="43"/>
      <c r="R635" s="43"/>
      <c r="S635" s="43"/>
      <c r="T635" s="43"/>
      <c r="U635" s="43"/>
      <c r="V635" s="43"/>
      <c r="W635" s="43"/>
      <c r="X635" s="43"/>
      <c r="Y635" s="43"/>
      <c r="Z635" s="43"/>
    </row>
    <row r="636" spans="1:26">
      <c r="A636" s="44">
        <v>44547</v>
      </c>
      <c r="B636" s="42">
        <v>4620.6400000000003</v>
      </c>
      <c r="C636" s="46">
        <f t="shared" si="11"/>
        <v>-1.0341010906645293E-2</v>
      </c>
      <c r="D636" s="43"/>
      <c r="E636" s="44" t="s">
        <v>1597</v>
      </c>
      <c r="F636" s="42">
        <v>1.8</v>
      </c>
      <c r="G636" s="42">
        <f t="shared" si="9"/>
        <v>1.8000000000000002E-2</v>
      </c>
      <c r="H636" s="43"/>
      <c r="I636" s="43"/>
      <c r="J636" s="75">
        <f t="shared" si="10"/>
        <v>-2.8341010906645293E-2</v>
      </c>
      <c r="K636" s="43"/>
      <c r="L636" s="43"/>
      <c r="M636" s="43"/>
      <c r="N636" s="43"/>
      <c r="O636" s="43"/>
      <c r="P636" s="43"/>
      <c r="Q636" s="43"/>
      <c r="R636" s="43"/>
      <c r="S636" s="43"/>
      <c r="T636" s="43"/>
      <c r="U636" s="43"/>
      <c r="V636" s="43"/>
      <c r="W636" s="43"/>
      <c r="X636" s="43"/>
      <c r="Y636" s="43"/>
      <c r="Z636" s="43"/>
    </row>
    <row r="637" spans="1:26">
      <c r="A637" s="44">
        <v>44546</v>
      </c>
      <c r="B637" s="42">
        <v>4668.67</v>
      </c>
      <c r="C637" s="46">
        <f t="shared" si="11"/>
        <v>-8.7818258427533567E-3</v>
      </c>
      <c r="D637" s="43"/>
      <c r="E637" s="44" t="s">
        <v>1600</v>
      </c>
      <c r="F637" s="42">
        <v>1.85</v>
      </c>
      <c r="G637" s="42">
        <f t="shared" si="9"/>
        <v>1.8500000000000003E-2</v>
      </c>
      <c r="H637" s="43"/>
      <c r="I637" s="43"/>
      <c r="J637" s="75">
        <f t="shared" si="10"/>
        <v>-2.7281825842753359E-2</v>
      </c>
      <c r="K637" s="43"/>
      <c r="L637" s="43"/>
      <c r="M637" s="43"/>
      <c r="N637" s="43"/>
      <c r="O637" s="43"/>
      <c r="P637" s="43"/>
      <c r="Q637" s="43"/>
      <c r="R637" s="43"/>
      <c r="S637" s="43"/>
      <c r="T637" s="43"/>
      <c r="U637" s="43"/>
      <c r="V637" s="43"/>
      <c r="W637" s="43"/>
      <c r="X637" s="43"/>
      <c r="Y637" s="43"/>
      <c r="Z637" s="43"/>
    </row>
    <row r="638" spans="1:26">
      <c r="A638" s="44">
        <v>44545</v>
      </c>
      <c r="B638" s="42">
        <v>4709.8500000000004</v>
      </c>
      <c r="C638" s="46">
        <f t="shared" si="11"/>
        <v>1.6216212899904034E-2</v>
      </c>
      <c r="D638" s="43"/>
      <c r="E638" s="44" t="s">
        <v>1603</v>
      </c>
      <c r="F638" s="42">
        <v>1.85</v>
      </c>
      <c r="G638" s="42">
        <f t="shared" si="9"/>
        <v>1.8500000000000003E-2</v>
      </c>
      <c r="H638" s="43"/>
      <c r="I638" s="43"/>
      <c r="J638" s="75">
        <f t="shared" si="10"/>
        <v>-2.2837871000959686E-3</v>
      </c>
      <c r="K638" s="43"/>
      <c r="L638" s="43"/>
      <c r="M638" s="43"/>
      <c r="N638" s="43"/>
      <c r="O638" s="43"/>
      <c r="P638" s="43"/>
      <c r="Q638" s="43"/>
      <c r="R638" s="43"/>
      <c r="S638" s="43"/>
      <c r="T638" s="43"/>
      <c r="U638" s="43"/>
      <c r="V638" s="43"/>
      <c r="W638" s="43"/>
      <c r="X638" s="43"/>
      <c r="Y638" s="43"/>
      <c r="Z638" s="43"/>
    </row>
    <row r="639" spans="1:26">
      <c r="A639" s="44">
        <v>44544</v>
      </c>
      <c r="B639" s="42">
        <v>4634.09</v>
      </c>
      <c r="C639" s="46">
        <f t="shared" si="11"/>
        <v>-7.4986431218743987E-3</v>
      </c>
      <c r="D639" s="43"/>
      <c r="E639" s="44" t="s">
        <v>1606</v>
      </c>
      <c r="F639" s="42">
        <v>1.8</v>
      </c>
      <c r="G639" s="42">
        <f t="shared" si="9"/>
        <v>1.8000000000000002E-2</v>
      </c>
      <c r="H639" s="43"/>
      <c r="I639" s="43"/>
      <c r="J639" s="75">
        <f t="shared" si="10"/>
        <v>-2.5498643121874401E-2</v>
      </c>
      <c r="K639" s="43"/>
      <c r="L639" s="43"/>
      <c r="M639" s="43"/>
      <c r="N639" s="43"/>
      <c r="O639" s="43"/>
      <c r="P639" s="43"/>
      <c r="Q639" s="43"/>
      <c r="R639" s="43"/>
      <c r="S639" s="43"/>
      <c r="T639" s="43"/>
      <c r="U639" s="43"/>
      <c r="V639" s="43"/>
      <c r="W639" s="43"/>
      <c r="X639" s="43"/>
      <c r="Y639" s="43"/>
      <c r="Z639" s="43"/>
    </row>
    <row r="640" spans="1:26">
      <c r="A640" s="44">
        <v>44543</v>
      </c>
      <c r="B640" s="42">
        <v>4668.97</v>
      </c>
      <c r="C640" s="46">
        <f t="shared" si="11"/>
        <v>-9.1782002130428933E-3</v>
      </c>
      <c r="D640" s="43"/>
      <c r="E640" s="44" t="s">
        <v>1609</v>
      </c>
      <c r="F640" s="42">
        <v>1.8</v>
      </c>
      <c r="G640" s="42">
        <f t="shared" si="9"/>
        <v>1.8000000000000002E-2</v>
      </c>
      <c r="H640" s="43"/>
      <c r="I640" s="43"/>
      <c r="J640" s="75">
        <f t="shared" si="10"/>
        <v>-2.7178200213042895E-2</v>
      </c>
      <c r="K640" s="43"/>
      <c r="L640" s="43"/>
      <c r="M640" s="43"/>
      <c r="N640" s="43"/>
      <c r="O640" s="43"/>
      <c r="P640" s="43"/>
      <c r="Q640" s="43"/>
      <c r="R640" s="43"/>
      <c r="S640" s="43"/>
      <c r="T640" s="43"/>
      <c r="U640" s="43"/>
      <c r="V640" s="43"/>
      <c r="W640" s="43"/>
      <c r="X640" s="43"/>
      <c r="Y640" s="43"/>
      <c r="Z640" s="43"/>
    </row>
    <row r="641" spans="1:26">
      <c r="A641" s="44">
        <v>44540</v>
      </c>
      <c r="B641" s="42">
        <v>4712.0200000000004</v>
      </c>
      <c r="C641" s="46">
        <f t="shared" si="11"/>
        <v>9.5038068188789387E-3</v>
      </c>
      <c r="D641" s="43"/>
      <c r="E641" s="44">
        <v>44481</v>
      </c>
      <c r="F641" s="42">
        <v>1.86</v>
      </c>
      <c r="G641" s="42">
        <f t="shared" si="9"/>
        <v>1.8600000000000002E-2</v>
      </c>
      <c r="H641" s="43"/>
      <c r="I641" s="43"/>
      <c r="J641" s="75">
        <f t="shared" si="10"/>
        <v>-9.0961931811210633E-3</v>
      </c>
      <c r="K641" s="43"/>
      <c r="L641" s="43"/>
      <c r="M641" s="43"/>
      <c r="N641" s="43"/>
      <c r="O641" s="43"/>
      <c r="P641" s="43"/>
      <c r="Q641" s="43"/>
      <c r="R641" s="43"/>
      <c r="S641" s="43"/>
      <c r="T641" s="43"/>
      <c r="U641" s="43"/>
      <c r="V641" s="43"/>
      <c r="W641" s="43"/>
      <c r="X641" s="43"/>
      <c r="Y641" s="43"/>
      <c r="Z641" s="43"/>
    </row>
    <row r="642" spans="1:26">
      <c r="A642" s="44">
        <v>44539</v>
      </c>
      <c r="B642" s="42">
        <v>4667.45</v>
      </c>
      <c r="C642" s="46">
        <f t="shared" si="11"/>
        <v>-7.2070383872084483E-3</v>
      </c>
      <c r="D642" s="43"/>
      <c r="E642" s="44">
        <v>44451</v>
      </c>
      <c r="F642" s="42">
        <v>1.85</v>
      </c>
      <c r="G642" s="42">
        <f t="shared" si="9"/>
        <v>1.8500000000000003E-2</v>
      </c>
      <c r="H642" s="43"/>
      <c r="I642" s="43"/>
      <c r="J642" s="75">
        <f t="shared" si="10"/>
        <v>-2.5707038387208451E-2</v>
      </c>
      <c r="K642" s="43"/>
      <c r="L642" s="43"/>
      <c r="M642" s="43"/>
      <c r="N642" s="43"/>
      <c r="O642" s="43"/>
      <c r="P642" s="43"/>
      <c r="Q642" s="43"/>
      <c r="R642" s="43"/>
      <c r="S642" s="43"/>
      <c r="T642" s="43"/>
      <c r="U642" s="43"/>
      <c r="V642" s="43"/>
      <c r="W642" s="43"/>
      <c r="X642" s="43"/>
      <c r="Y642" s="43"/>
      <c r="Z642" s="43"/>
    </row>
    <row r="643" spans="1:26">
      <c r="A643" s="44">
        <v>44538</v>
      </c>
      <c r="B643" s="42">
        <v>4701.21</v>
      </c>
      <c r="C643" s="46">
        <f t="shared" si="11"/>
        <v>3.0805438956169962E-3</v>
      </c>
      <c r="D643" s="43"/>
      <c r="E643" s="44">
        <v>44420</v>
      </c>
      <c r="F643" s="42">
        <v>1.87</v>
      </c>
      <c r="G643" s="42">
        <f t="shared" si="9"/>
        <v>1.8700000000000001E-2</v>
      </c>
      <c r="H643" s="43"/>
      <c r="I643" s="43"/>
      <c r="J643" s="75">
        <f t="shared" si="10"/>
        <v>-1.5619456104383006E-2</v>
      </c>
      <c r="K643" s="43"/>
      <c r="L643" s="43"/>
      <c r="M643" s="43"/>
      <c r="N643" s="43"/>
      <c r="O643" s="43"/>
      <c r="P643" s="43"/>
      <c r="Q643" s="43"/>
      <c r="R643" s="43"/>
      <c r="S643" s="43"/>
      <c r="T643" s="43"/>
      <c r="U643" s="43"/>
      <c r="V643" s="43"/>
      <c r="W643" s="43"/>
      <c r="X643" s="43"/>
      <c r="Y643" s="43"/>
      <c r="Z643" s="43"/>
    </row>
    <row r="644" spans="1:26">
      <c r="A644" s="44">
        <v>44537</v>
      </c>
      <c r="B644" s="42">
        <v>4686.75</v>
      </c>
      <c r="C644" s="46">
        <f t="shared" si="11"/>
        <v>2.0495586171745628E-2</v>
      </c>
      <c r="D644" s="43"/>
      <c r="E644" s="44">
        <v>44389</v>
      </c>
      <c r="F644" s="42">
        <v>1.81</v>
      </c>
      <c r="G644" s="42">
        <f t="shared" si="9"/>
        <v>1.8100000000000002E-2</v>
      </c>
      <c r="H644" s="43"/>
      <c r="I644" s="43"/>
      <c r="J644" s="75">
        <f t="shared" si="10"/>
        <v>2.3955861717456263E-3</v>
      </c>
      <c r="K644" s="43"/>
      <c r="L644" s="43"/>
      <c r="M644" s="43"/>
      <c r="N644" s="43"/>
      <c r="O644" s="43"/>
      <c r="P644" s="43"/>
      <c r="Q644" s="43"/>
      <c r="R644" s="43"/>
      <c r="S644" s="43"/>
      <c r="T644" s="43"/>
      <c r="U644" s="43"/>
      <c r="V644" s="43"/>
      <c r="W644" s="43"/>
      <c r="X644" s="43"/>
      <c r="Y644" s="43"/>
      <c r="Z644" s="43"/>
    </row>
    <row r="645" spans="1:26">
      <c r="A645" s="44">
        <v>44536</v>
      </c>
      <c r="B645" s="42">
        <v>4591.67</v>
      </c>
      <c r="C645" s="46">
        <f t="shared" si="11"/>
        <v>1.1662655055923081E-2</v>
      </c>
      <c r="D645" s="43"/>
      <c r="E645" s="44">
        <v>44359</v>
      </c>
      <c r="F645" s="42">
        <v>1.76</v>
      </c>
      <c r="G645" s="42">
        <f t="shared" si="9"/>
        <v>1.7600000000000001E-2</v>
      </c>
      <c r="H645" s="43"/>
      <c r="I645" s="43"/>
      <c r="J645" s="75">
        <f t="shared" si="10"/>
        <v>-5.9373449440769197E-3</v>
      </c>
      <c r="K645" s="43"/>
      <c r="L645" s="43"/>
      <c r="M645" s="43"/>
      <c r="N645" s="43"/>
      <c r="O645" s="43"/>
      <c r="P645" s="43"/>
      <c r="Q645" s="43"/>
      <c r="R645" s="43"/>
      <c r="S645" s="43"/>
      <c r="T645" s="43"/>
      <c r="U645" s="43"/>
      <c r="V645" s="43"/>
      <c r="W645" s="43"/>
      <c r="X645" s="43"/>
      <c r="Y645" s="43"/>
      <c r="Z645" s="43"/>
    </row>
    <row r="646" spans="1:26">
      <c r="A646" s="44">
        <v>44533</v>
      </c>
      <c r="B646" s="42">
        <v>4538.43</v>
      </c>
      <c r="C646" s="46">
        <f t="shared" si="11"/>
        <v>-8.4844725376341974E-3</v>
      </c>
      <c r="D646" s="43"/>
      <c r="E646" s="44">
        <v>44267</v>
      </c>
      <c r="F646" s="42">
        <v>1.69</v>
      </c>
      <c r="G646" s="42">
        <f t="shared" si="9"/>
        <v>1.6899999999999998E-2</v>
      </c>
      <c r="H646" s="43"/>
      <c r="I646" s="43"/>
      <c r="J646" s="75">
        <f t="shared" si="10"/>
        <v>-2.5384472537634196E-2</v>
      </c>
      <c r="K646" s="43"/>
      <c r="L646" s="43"/>
      <c r="M646" s="43"/>
      <c r="N646" s="43"/>
      <c r="O646" s="43"/>
      <c r="P646" s="43"/>
      <c r="Q646" s="43"/>
      <c r="R646" s="43"/>
      <c r="S646" s="43"/>
      <c r="T646" s="43"/>
      <c r="U646" s="43"/>
      <c r="V646" s="43"/>
      <c r="W646" s="43"/>
      <c r="X646" s="43"/>
      <c r="Y646" s="43"/>
      <c r="Z646" s="43"/>
    </row>
    <row r="647" spans="1:26">
      <c r="A647" s="44">
        <v>44532</v>
      </c>
      <c r="B647" s="42">
        <v>4577.1000000000004</v>
      </c>
      <c r="C647" s="46">
        <f t="shared" si="11"/>
        <v>1.4094625715697029E-2</v>
      </c>
      <c r="D647" s="43"/>
      <c r="E647" s="44">
        <v>44239</v>
      </c>
      <c r="F647" s="42">
        <v>1.77</v>
      </c>
      <c r="G647" s="42">
        <f t="shared" si="9"/>
        <v>1.77E-2</v>
      </c>
      <c r="H647" s="43"/>
      <c r="I647" s="43"/>
      <c r="J647" s="75">
        <f t="shared" si="10"/>
        <v>-3.6053742843029715E-3</v>
      </c>
      <c r="K647" s="43"/>
      <c r="L647" s="43"/>
      <c r="M647" s="43"/>
      <c r="N647" s="43"/>
      <c r="O647" s="43"/>
      <c r="P647" s="43"/>
      <c r="Q647" s="43"/>
      <c r="R647" s="43"/>
      <c r="S647" s="43"/>
      <c r="T647" s="43"/>
      <c r="U647" s="43"/>
      <c r="V647" s="43"/>
      <c r="W647" s="43"/>
      <c r="X647" s="43"/>
      <c r="Y647" s="43"/>
      <c r="Z647" s="43"/>
    </row>
    <row r="648" spans="1:26">
      <c r="A648" s="44">
        <v>44531</v>
      </c>
      <c r="B648" s="42">
        <v>4513.04</v>
      </c>
      <c r="C648" s="46">
        <f t="shared" si="11"/>
        <v>-1.1885550113429818E-2</v>
      </c>
      <c r="D648" s="43"/>
      <c r="E648" s="44">
        <v>44208</v>
      </c>
      <c r="F648" s="42">
        <v>1.77</v>
      </c>
      <c r="G648" s="42">
        <f t="shared" si="9"/>
        <v>1.77E-2</v>
      </c>
      <c r="H648" s="43"/>
      <c r="I648" s="43"/>
      <c r="J648" s="75">
        <f t="shared" si="10"/>
        <v>-2.9585550113429816E-2</v>
      </c>
      <c r="K648" s="43"/>
      <c r="L648" s="43"/>
      <c r="M648" s="43"/>
      <c r="N648" s="43"/>
      <c r="O648" s="43"/>
      <c r="P648" s="43"/>
      <c r="Q648" s="43"/>
      <c r="R648" s="43"/>
      <c r="S648" s="43"/>
      <c r="T648" s="43"/>
      <c r="U648" s="43"/>
      <c r="V648" s="43"/>
      <c r="W648" s="43"/>
      <c r="X648" s="43"/>
      <c r="Y648" s="43"/>
      <c r="Z648" s="43"/>
    </row>
    <row r="649" spans="1:26">
      <c r="A649" s="44">
        <v>44530</v>
      </c>
      <c r="B649" s="42">
        <v>4567</v>
      </c>
      <c r="C649" s="46">
        <f t="shared" si="11"/>
        <v>-1.9143376992336782E-2</v>
      </c>
      <c r="D649" s="43"/>
      <c r="E649" s="44" t="s">
        <v>1627</v>
      </c>
      <c r="F649" s="42">
        <v>1.78</v>
      </c>
      <c r="G649" s="42">
        <f t="shared" si="9"/>
        <v>1.78E-2</v>
      </c>
      <c r="H649" s="43"/>
      <c r="I649" s="43"/>
      <c r="J649" s="75">
        <f t="shared" si="10"/>
        <v>-3.6943376992336782E-2</v>
      </c>
      <c r="K649" s="43"/>
      <c r="L649" s="43"/>
      <c r="M649" s="43"/>
      <c r="N649" s="43"/>
      <c r="O649" s="43"/>
      <c r="P649" s="43"/>
      <c r="Q649" s="43"/>
      <c r="R649" s="43"/>
      <c r="S649" s="43"/>
      <c r="T649" s="43"/>
      <c r="U649" s="43"/>
      <c r="V649" s="43"/>
      <c r="W649" s="43"/>
      <c r="X649" s="43"/>
      <c r="Y649" s="43"/>
      <c r="Z649" s="43"/>
    </row>
    <row r="650" spans="1:26">
      <c r="A650" s="44">
        <v>44529</v>
      </c>
      <c r="B650" s="42">
        <v>4655.2700000000004</v>
      </c>
      <c r="C650" s="46">
        <f t="shared" si="11"/>
        <v>1.3113857392683798E-2</v>
      </c>
      <c r="D650" s="43"/>
      <c r="E650" s="44" t="s">
        <v>1630</v>
      </c>
      <c r="F650" s="42">
        <v>1.87</v>
      </c>
      <c r="G650" s="42">
        <f t="shared" si="9"/>
        <v>1.8700000000000001E-2</v>
      </c>
      <c r="H650" s="43"/>
      <c r="I650" s="43"/>
      <c r="J650" s="75">
        <f t="shared" si="10"/>
        <v>-5.5861426073162031E-3</v>
      </c>
      <c r="K650" s="43"/>
      <c r="L650" s="43"/>
      <c r="M650" s="43"/>
      <c r="N650" s="43"/>
      <c r="O650" s="43"/>
      <c r="P650" s="43"/>
      <c r="Q650" s="43"/>
      <c r="R650" s="43"/>
      <c r="S650" s="43"/>
      <c r="T650" s="43"/>
      <c r="U650" s="43"/>
      <c r="V650" s="43"/>
      <c r="W650" s="43"/>
      <c r="X650" s="43"/>
      <c r="Y650" s="43"/>
      <c r="Z650" s="43"/>
    </row>
    <row r="651" spans="1:26">
      <c r="A651" s="44">
        <v>44526</v>
      </c>
      <c r="B651" s="42">
        <v>4594.62</v>
      </c>
      <c r="C651" s="46">
        <f t="shared" si="11"/>
        <v>-2.2987044973283768E-2</v>
      </c>
      <c r="D651" s="43"/>
      <c r="E651" s="44" t="s">
        <v>1633</v>
      </c>
      <c r="F651" s="42">
        <v>1.82</v>
      </c>
      <c r="G651" s="42">
        <f t="shared" si="9"/>
        <v>1.8200000000000001E-2</v>
      </c>
      <c r="H651" s="43"/>
      <c r="I651" s="43"/>
      <c r="J651" s="75">
        <f t="shared" si="10"/>
        <v>-4.1187044973283765E-2</v>
      </c>
      <c r="K651" s="43"/>
      <c r="L651" s="43"/>
      <c r="M651" s="43"/>
      <c r="N651" s="43"/>
      <c r="O651" s="43"/>
      <c r="P651" s="43"/>
      <c r="Q651" s="43"/>
      <c r="R651" s="43"/>
      <c r="S651" s="43"/>
      <c r="T651" s="43"/>
      <c r="U651" s="43"/>
      <c r="V651" s="43"/>
      <c r="W651" s="43"/>
      <c r="X651" s="43"/>
      <c r="Y651" s="43"/>
      <c r="Z651" s="43"/>
    </row>
    <row r="652" spans="1:26">
      <c r="A652" s="44">
        <v>44524</v>
      </c>
      <c r="B652" s="42">
        <v>4701.46</v>
      </c>
      <c r="C652" s="46">
        <f t="shared" si="11"/>
        <v>2.2912737234973743E-3</v>
      </c>
      <c r="D652" s="43"/>
      <c r="E652" s="44" t="s">
        <v>1636</v>
      </c>
      <c r="F652" s="42">
        <v>1.96</v>
      </c>
      <c r="G652" s="42">
        <f t="shared" si="9"/>
        <v>1.9599999999999999E-2</v>
      </c>
      <c r="H652" s="43"/>
      <c r="I652" s="43"/>
      <c r="J652" s="75">
        <f t="shared" si="10"/>
        <v>-1.7308726276502626E-2</v>
      </c>
      <c r="K652" s="43"/>
      <c r="L652" s="43"/>
      <c r="M652" s="43"/>
      <c r="N652" s="43"/>
      <c r="O652" s="43"/>
      <c r="P652" s="43"/>
      <c r="Q652" s="43"/>
      <c r="R652" s="43"/>
      <c r="S652" s="43"/>
      <c r="T652" s="43"/>
      <c r="U652" s="43"/>
      <c r="V652" s="43"/>
      <c r="W652" s="43"/>
      <c r="X652" s="43"/>
      <c r="Y652" s="43"/>
      <c r="Z652" s="43"/>
    </row>
    <row r="653" spans="1:26">
      <c r="A653" s="44">
        <v>44523</v>
      </c>
      <c r="B653" s="42">
        <v>4690.7</v>
      </c>
      <c r="C653" s="46">
        <f t="shared" si="11"/>
        <v>1.655707232782677E-3</v>
      </c>
      <c r="D653" s="43"/>
      <c r="E653" s="44" t="s">
        <v>1639</v>
      </c>
      <c r="F653" s="42">
        <v>2.0099999999999998</v>
      </c>
      <c r="G653" s="42">
        <f t="shared" si="9"/>
        <v>2.0099999999999996E-2</v>
      </c>
      <c r="H653" s="43"/>
      <c r="I653" s="43"/>
      <c r="J653" s="75">
        <f t="shared" si="10"/>
        <v>-1.8444292767217318E-2</v>
      </c>
      <c r="K653" s="43"/>
      <c r="L653" s="43"/>
      <c r="M653" s="43"/>
      <c r="N653" s="43"/>
      <c r="O653" s="43"/>
      <c r="P653" s="43"/>
      <c r="Q653" s="43"/>
      <c r="R653" s="43"/>
      <c r="S653" s="43"/>
      <c r="T653" s="43"/>
      <c r="U653" s="43"/>
      <c r="V653" s="43"/>
      <c r="W653" s="43"/>
      <c r="X653" s="43"/>
      <c r="Y653" s="43"/>
      <c r="Z653" s="43"/>
    </row>
    <row r="654" spans="1:26">
      <c r="A654" s="44">
        <v>44522</v>
      </c>
      <c r="B654" s="42">
        <v>4682.9399999999996</v>
      </c>
      <c r="C654" s="46">
        <f t="shared" si="11"/>
        <v>-3.2022541195681504E-3</v>
      </c>
      <c r="D654" s="43"/>
      <c r="E654" s="44" t="s">
        <v>1641</v>
      </c>
      <c r="F654" s="42">
        <v>1.96</v>
      </c>
      <c r="G654" s="42">
        <f t="shared" si="9"/>
        <v>1.9599999999999999E-2</v>
      </c>
      <c r="H654" s="43"/>
      <c r="I654" s="43"/>
      <c r="J654" s="75">
        <f t="shared" si="10"/>
        <v>-2.2802254119568148E-2</v>
      </c>
      <c r="K654" s="43"/>
      <c r="L654" s="43"/>
      <c r="M654" s="43"/>
      <c r="N654" s="43"/>
      <c r="O654" s="43"/>
      <c r="P654" s="43"/>
      <c r="Q654" s="43"/>
      <c r="R654" s="43"/>
      <c r="S654" s="43"/>
      <c r="T654" s="43"/>
      <c r="U654" s="43"/>
      <c r="V654" s="43"/>
      <c r="W654" s="43"/>
      <c r="X654" s="43"/>
      <c r="Y654" s="43"/>
      <c r="Z654" s="43"/>
    </row>
    <row r="655" spans="1:26">
      <c r="A655" s="44">
        <v>44519</v>
      </c>
      <c r="B655" s="42">
        <v>4697.96</v>
      </c>
      <c r="C655" s="46">
        <f t="shared" si="11"/>
        <v>-1.3996279870592404E-3</v>
      </c>
      <c r="D655" s="43"/>
      <c r="E655" s="44" t="s">
        <v>1642</v>
      </c>
      <c r="F655" s="42">
        <v>1.89</v>
      </c>
      <c r="G655" s="42">
        <f t="shared" si="9"/>
        <v>1.89E-2</v>
      </c>
      <c r="H655" s="43"/>
      <c r="I655" s="43"/>
      <c r="J655" s="75">
        <f t="shared" si="10"/>
        <v>-2.0299627987059241E-2</v>
      </c>
      <c r="K655" s="43"/>
      <c r="L655" s="43"/>
      <c r="M655" s="43"/>
      <c r="N655" s="43"/>
      <c r="O655" s="43"/>
      <c r="P655" s="43"/>
      <c r="Q655" s="43"/>
      <c r="R655" s="43"/>
      <c r="S655" s="43"/>
      <c r="T655" s="43"/>
      <c r="U655" s="43"/>
      <c r="V655" s="43"/>
      <c r="W655" s="43"/>
      <c r="X655" s="43"/>
      <c r="Y655" s="43"/>
      <c r="Z655" s="43"/>
    </row>
    <row r="656" spans="1:26">
      <c r="A656" s="44">
        <v>44518</v>
      </c>
      <c r="B656" s="42">
        <v>4704.54</v>
      </c>
      <c r="C656" s="46">
        <f t="shared" si="11"/>
        <v>3.379039774514253E-3</v>
      </c>
      <c r="D656" s="43"/>
      <c r="E656" s="44" t="s">
        <v>1643</v>
      </c>
      <c r="F656" s="42">
        <v>1.95</v>
      </c>
      <c r="G656" s="42">
        <f t="shared" si="9"/>
        <v>1.95E-2</v>
      </c>
      <c r="H656" s="43"/>
      <c r="I656" s="43"/>
      <c r="J656" s="75">
        <f t="shared" si="10"/>
        <v>-1.6120960225485748E-2</v>
      </c>
      <c r="K656" s="43"/>
      <c r="L656" s="43"/>
      <c r="M656" s="43"/>
      <c r="N656" s="43"/>
      <c r="O656" s="43"/>
      <c r="P656" s="43"/>
      <c r="Q656" s="43"/>
      <c r="R656" s="43"/>
      <c r="S656" s="43"/>
      <c r="T656" s="43"/>
      <c r="U656" s="43"/>
      <c r="V656" s="43"/>
      <c r="W656" s="43"/>
      <c r="X656" s="43"/>
      <c r="Y656" s="43"/>
      <c r="Z656" s="43"/>
    </row>
    <row r="657" spans="1:26">
      <c r="A657" s="44">
        <v>44517</v>
      </c>
      <c r="B657" s="42">
        <v>4688.67</v>
      </c>
      <c r="C657" s="46">
        <f t="shared" si="11"/>
        <v>-2.6050195943357248E-3</v>
      </c>
      <c r="D657" s="43"/>
      <c r="E657" s="44" t="s">
        <v>1645</v>
      </c>
      <c r="F657" s="42">
        <v>1.98</v>
      </c>
      <c r="G657" s="42">
        <f t="shared" si="9"/>
        <v>1.9799999999999998E-2</v>
      </c>
      <c r="H657" s="43"/>
      <c r="I657" s="43"/>
      <c r="J657" s="75">
        <f t="shared" si="10"/>
        <v>-2.2405019594335725E-2</v>
      </c>
      <c r="K657" s="43"/>
      <c r="L657" s="43"/>
      <c r="M657" s="43"/>
      <c r="N657" s="43"/>
      <c r="O657" s="43"/>
      <c r="P657" s="43"/>
      <c r="Q657" s="43"/>
      <c r="R657" s="43"/>
      <c r="S657" s="43"/>
      <c r="T657" s="43"/>
      <c r="U657" s="43"/>
      <c r="V657" s="43"/>
      <c r="W657" s="43"/>
      <c r="X657" s="43"/>
      <c r="Y657" s="43"/>
      <c r="Z657" s="43"/>
    </row>
    <row r="658" spans="1:26">
      <c r="A658" s="44">
        <v>44516</v>
      </c>
      <c r="B658" s="42">
        <v>4700.8999999999996</v>
      </c>
      <c r="C658" s="46">
        <f t="shared" si="11"/>
        <v>3.8577581225869607E-3</v>
      </c>
      <c r="D658" s="43"/>
      <c r="E658" s="44" t="s">
        <v>1648</v>
      </c>
      <c r="F658" s="42">
        <v>2</v>
      </c>
      <c r="G658" s="42">
        <f t="shared" si="9"/>
        <v>0.02</v>
      </c>
      <c r="H658" s="43"/>
      <c r="I658" s="43"/>
      <c r="J658" s="75">
        <f t="shared" si="10"/>
        <v>-1.614224187741304E-2</v>
      </c>
      <c r="K658" s="43"/>
      <c r="L658" s="43"/>
      <c r="M658" s="43"/>
      <c r="N658" s="43"/>
      <c r="O658" s="43"/>
      <c r="P658" s="43"/>
      <c r="Q658" s="43"/>
      <c r="R658" s="43"/>
      <c r="S658" s="43"/>
      <c r="T658" s="43"/>
      <c r="U658" s="43"/>
      <c r="V658" s="43"/>
      <c r="W658" s="43"/>
      <c r="X658" s="43"/>
      <c r="Y658" s="43"/>
      <c r="Z658" s="43"/>
    </row>
    <row r="659" spans="1:26">
      <c r="A659" s="44">
        <v>44515</v>
      </c>
      <c r="B659" s="42">
        <v>4682.8</v>
      </c>
      <c r="C659" s="46">
        <f t="shared" si="11"/>
        <v>-1.0677315509449458E-5</v>
      </c>
      <c r="D659" s="43"/>
      <c r="E659" s="44" t="s">
        <v>1651</v>
      </c>
      <c r="F659" s="42">
        <v>1.98</v>
      </c>
      <c r="G659" s="42">
        <f t="shared" si="9"/>
        <v>1.9799999999999998E-2</v>
      </c>
      <c r="H659" s="43"/>
      <c r="I659" s="43"/>
      <c r="J659" s="75">
        <f t="shared" si="10"/>
        <v>-1.9810677315509447E-2</v>
      </c>
      <c r="K659" s="43"/>
      <c r="L659" s="43"/>
      <c r="M659" s="43"/>
      <c r="N659" s="43"/>
      <c r="O659" s="43"/>
      <c r="P659" s="43"/>
      <c r="Q659" s="43"/>
      <c r="R659" s="43"/>
      <c r="S659" s="43"/>
      <c r="T659" s="43"/>
      <c r="U659" s="43"/>
      <c r="V659" s="43"/>
      <c r="W659" s="43"/>
      <c r="X659" s="43"/>
      <c r="Y659" s="43"/>
      <c r="Z659" s="43"/>
    </row>
    <row r="660" spans="1:26">
      <c r="A660" s="44">
        <v>44512</v>
      </c>
      <c r="B660" s="42">
        <v>4682.8500000000004</v>
      </c>
      <c r="C660" s="46">
        <f t="shared" si="11"/>
        <v>7.196680911038463E-3</v>
      </c>
      <c r="D660" s="43"/>
      <c r="E660" s="44">
        <v>44541</v>
      </c>
      <c r="F660" s="42">
        <v>1.92</v>
      </c>
      <c r="G660" s="42">
        <f t="shared" si="9"/>
        <v>1.9199999999999998E-2</v>
      </c>
      <c r="H660" s="43"/>
      <c r="I660" s="43"/>
      <c r="J660" s="75">
        <f t="shared" si="10"/>
        <v>-1.2003319088961534E-2</v>
      </c>
      <c r="K660" s="43"/>
      <c r="L660" s="43"/>
      <c r="M660" s="43"/>
      <c r="N660" s="43"/>
      <c r="O660" s="43"/>
      <c r="P660" s="43"/>
      <c r="Q660" s="43"/>
      <c r="R660" s="43"/>
      <c r="S660" s="43"/>
      <c r="T660" s="43"/>
      <c r="U660" s="43"/>
      <c r="V660" s="43"/>
      <c r="W660" s="43"/>
      <c r="X660" s="43"/>
      <c r="Y660" s="43"/>
      <c r="Z660" s="43"/>
    </row>
    <row r="661" spans="1:26">
      <c r="A661" s="72">
        <v>44511</v>
      </c>
      <c r="B661" s="73">
        <v>4649.2700000000004</v>
      </c>
      <c r="C661" s="74">
        <f t="shared" si="11"/>
        <v>5.5077572557522153E-4</v>
      </c>
      <c r="D661" s="43"/>
      <c r="E661" s="44"/>
      <c r="F661" s="42"/>
      <c r="G661" s="42"/>
      <c r="H661" s="43"/>
      <c r="I661" s="43"/>
      <c r="J661" s="42"/>
      <c r="K661" s="43"/>
      <c r="L661" s="43"/>
      <c r="M661" s="43"/>
      <c r="N661" s="43"/>
      <c r="O661" s="43"/>
      <c r="P661" s="43"/>
      <c r="Q661" s="43"/>
      <c r="R661" s="43"/>
      <c r="S661" s="43"/>
      <c r="T661" s="43"/>
      <c r="U661" s="43"/>
      <c r="V661" s="43"/>
      <c r="W661" s="43"/>
      <c r="X661" s="43"/>
      <c r="Y661" s="43"/>
      <c r="Z661" s="43"/>
    </row>
    <row r="662" spans="1:26">
      <c r="A662" s="44">
        <v>44510</v>
      </c>
      <c r="B662" s="42">
        <v>4646.71</v>
      </c>
      <c r="C662" s="46">
        <f t="shared" si="11"/>
        <v>-8.259833757375561E-3</v>
      </c>
      <c r="D662" s="43"/>
      <c r="E662" s="44">
        <v>44480</v>
      </c>
      <c r="F662" s="42">
        <v>1.89</v>
      </c>
      <c r="G662" s="42">
        <f t="shared" ref="G662:G683" si="12">F662/100</f>
        <v>1.89E-2</v>
      </c>
      <c r="H662" s="43"/>
      <c r="I662" s="43"/>
      <c r="J662" s="75">
        <f t="shared" ref="J662:J683" si="13">C662-G662</f>
        <v>-2.7159833757375559E-2</v>
      </c>
      <c r="K662" s="43"/>
      <c r="L662" s="43"/>
      <c r="M662" s="43"/>
      <c r="N662" s="43"/>
      <c r="O662" s="43"/>
      <c r="P662" s="43"/>
      <c r="Q662" s="43"/>
      <c r="R662" s="43"/>
      <c r="S662" s="43"/>
      <c r="T662" s="43"/>
      <c r="U662" s="43"/>
      <c r="V662" s="43"/>
      <c r="W662" s="43"/>
      <c r="X662" s="43"/>
      <c r="Y662" s="43"/>
      <c r="Z662" s="43"/>
    </row>
    <row r="663" spans="1:26">
      <c r="A663" s="44">
        <v>44509</v>
      </c>
      <c r="B663" s="42">
        <v>4685.25</v>
      </c>
      <c r="C663" s="46">
        <f t="shared" si="11"/>
        <v>-3.504869385575243E-3</v>
      </c>
      <c r="D663" s="43"/>
      <c r="E663" s="44">
        <v>44450</v>
      </c>
      <c r="F663" s="42">
        <v>1.8</v>
      </c>
      <c r="G663" s="42">
        <f t="shared" si="12"/>
        <v>1.8000000000000002E-2</v>
      </c>
      <c r="H663" s="43"/>
      <c r="I663" s="43"/>
      <c r="J663" s="75">
        <f t="shared" si="13"/>
        <v>-2.1504869385575245E-2</v>
      </c>
      <c r="K663" s="43"/>
      <c r="L663" s="43"/>
      <c r="M663" s="43"/>
      <c r="N663" s="43"/>
      <c r="O663" s="43"/>
      <c r="P663" s="43"/>
      <c r="Q663" s="43"/>
      <c r="R663" s="43"/>
      <c r="S663" s="43"/>
      <c r="T663" s="43"/>
      <c r="U663" s="43"/>
      <c r="V663" s="43"/>
      <c r="W663" s="43"/>
      <c r="X663" s="43"/>
      <c r="Y663" s="43"/>
      <c r="Z663" s="43"/>
    </row>
    <row r="664" spans="1:26">
      <c r="A664" s="44">
        <v>44508</v>
      </c>
      <c r="B664" s="42">
        <v>4701.7</v>
      </c>
      <c r="C664" s="46">
        <f t="shared" si="11"/>
        <v>8.8730678440489285E-4</v>
      </c>
      <c r="D664" s="43"/>
      <c r="E664" s="44">
        <v>44419</v>
      </c>
      <c r="F664" s="42">
        <v>1.86</v>
      </c>
      <c r="G664" s="42">
        <f t="shared" si="12"/>
        <v>1.8600000000000002E-2</v>
      </c>
      <c r="H664" s="43"/>
      <c r="I664" s="43"/>
      <c r="J664" s="75">
        <f t="shared" si="13"/>
        <v>-1.7712693215595109E-2</v>
      </c>
      <c r="K664" s="43"/>
      <c r="L664" s="43"/>
      <c r="M664" s="43"/>
      <c r="N664" s="43"/>
      <c r="O664" s="43"/>
      <c r="P664" s="43"/>
      <c r="Q664" s="43"/>
      <c r="R664" s="43"/>
      <c r="S664" s="43"/>
      <c r="T664" s="43"/>
      <c r="U664" s="43"/>
      <c r="V664" s="43"/>
      <c r="W664" s="43"/>
      <c r="X664" s="43"/>
      <c r="Y664" s="43"/>
      <c r="Z664" s="43"/>
    </row>
    <row r="665" spans="1:26">
      <c r="A665" s="44">
        <v>44505</v>
      </c>
      <c r="B665" s="42">
        <v>4697.53</v>
      </c>
      <c r="C665" s="46">
        <f t="shared" si="11"/>
        <v>3.7259083006282606E-3</v>
      </c>
      <c r="D665" s="43"/>
      <c r="E665" s="44">
        <v>44327</v>
      </c>
      <c r="F665" s="42">
        <v>1.83</v>
      </c>
      <c r="G665" s="42">
        <f t="shared" si="12"/>
        <v>1.83E-2</v>
      </c>
      <c r="H665" s="43"/>
      <c r="I665" s="43"/>
      <c r="J665" s="75">
        <f t="shared" si="13"/>
        <v>-1.457409169937174E-2</v>
      </c>
      <c r="K665" s="43"/>
      <c r="L665" s="43"/>
      <c r="M665" s="43"/>
      <c r="N665" s="43"/>
      <c r="O665" s="43"/>
      <c r="P665" s="43"/>
      <c r="Q665" s="43"/>
      <c r="R665" s="43"/>
      <c r="S665" s="43"/>
      <c r="T665" s="43"/>
      <c r="U665" s="43"/>
      <c r="V665" s="43"/>
      <c r="W665" s="43"/>
      <c r="X665" s="43"/>
      <c r="Y665" s="43"/>
      <c r="Z665" s="43"/>
    </row>
    <row r="666" spans="1:26">
      <c r="A666" s="44">
        <v>44504</v>
      </c>
      <c r="B666" s="42">
        <v>4680.0600000000004</v>
      </c>
      <c r="C666" s="46">
        <f t="shared" si="11"/>
        <v>4.1731721062601788E-3</v>
      </c>
      <c r="D666" s="43"/>
      <c r="E666" s="44">
        <v>44297</v>
      </c>
      <c r="F666" s="42">
        <v>1.92</v>
      </c>
      <c r="G666" s="42">
        <f t="shared" si="12"/>
        <v>1.9199999999999998E-2</v>
      </c>
      <c r="H666" s="43"/>
      <c r="I666" s="43"/>
      <c r="J666" s="75">
        <f t="shared" si="13"/>
        <v>-1.502682789373982E-2</v>
      </c>
      <c r="K666" s="43"/>
      <c r="L666" s="43"/>
      <c r="M666" s="43"/>
      <c r="N666" s="43"/>
      <c r="O666" s="43"/>
      <c r="P666" s="43"/>
      <c r="Q666" s="43"/>
      <c r="R666" s="43"/>
      <c r="S666" s="43"/>
      <c r="T666" s="43"/>
      <c r="U666" s="43"/>
      <c r="V666" s="43"/>
      <c r="W666" s="43"/>
      <c r="X666" s="43"/>
      <c r="Y666" s="43"/>
      <c r="Z666" s="43"/>
    </row>
    <row r="667" spans="1:26">
      <c r="A667" s="44">
        <v>44503</v>
      </c>
      <c r="B667" s="42">
        <v>4660.57</v>
      </c>
      <c r="C667" s="46">
        <f t="shared" si="11"/>
        <v>6.4405112404735685E-3</v>
      </c>
      <c r="D667" s="43"/>
      <c r="E667" s="44">
        <v>44266</v>
      </c>
      <c r="F667" s="42">
        <v>1.96</v>
      </c>
      <c r="G667" s="42">
        <f t="shared" si="12"/>
        <v>1.9599999999999999E-2</v>
      </c>
      <c r="H667" s="43"/>
      <c r="I667" s="43"/>
      <c r="J667" s="75">
        <f t="shared" si="13"/>
        <v>-1.3159488759526432E-2</v>
      </c>
      <c r="K667" s="43"/>
      <c r="L667" s="43"/>
      <c r="M667" s="43"/>
      <c r="N667" s="43"/>
      <c r="O667" s="43"/>
      <c r="P667" s="43"/>
      <c r="Q667" s="43"/>
      <c r="R667" s="43"/>
      <c r="S667" s="43"/>
      <c r="T667" s="43"/>
      <c r="U667" s="43"/>
      <c r="V667" s="43"/>
      <c r="W667" s="43"/>
      <c r="X667" s="43"/>
      <c r="Y667" s="43"/>
      <c r="Z667" s="43"/>
    </row>
    <row r="668" spans="1:26">
      <c r="A668" s="44">
        <v>44502</v>
      </c>
      <c r="B668" s="42">
        <v>4630.6499999999996</v>
      </c>
      <c r="C668" s="46">
        <f t="shared" si="11"/>
        <v>3.673611276116367E-3</v>
      </c>
      <c r="D668" s="43"/>
      <c r="E668" s="44">
        <v>44238</v>
      </c>
      <c r="F668" s="42">
        <v>1.93</v>
      </c>
      <c r="G668" s="42">
        <f t="shared" si="12"/>
        <v>1.9299999999999998E-2</v>
      </c>
      <c r="H668" s="43"/>
      <c r="I668" s="43"/>
      <c r="J668" s="75">
        <f t="shared" si="13"/>
        <v>-1.5626388723883632E-2</v>
      </c>
      <c r="K668" s="43"/>
      <c r="L668" s="43"/>
      <c r="M668" s="43"/>
      <c r="N668" s="43"/>
      <c r="O668" s="43"/>
      <c r="P668" s="43"/>
      <c r="Q668" s="43"/>
      <c r="R668" s="43"/>
      <c r="S668" s="43"/>
      <c r="T668" s="43"/>
      <c r="U668" s="43"/>
      <c r="V668" s="43"/>
      <c r="W668" s="43"/>
      <c r="X668" s="43"/>
      <c r="Y668" s="43"/>
      <c r="Z668" s="43"/>
    </row>
    <row r="669" spans="1:26">
      <c r="A669" s="44">
        <v>44501</v>
      </c>
      <c r="B669" s="42">
        <v>4613.67</v>
      </c>
      <c r="C669" s="46">
        <f t="shared" si="11"/>
        <v>1.7984504334932693E-3</v>
      </c>
      <c r="D669" s="43"/>
      <c r="E669" s="44">
        <v>44207</v>
      </c>
      <c r="F669" s="42">
        <v>1.96</v>
      </c>
      <c r="G669" s="42">
        <f t="shared" si="12"/>
        <v>1.9599999999999999E-2</v>
      </c>
      <c r="H669" s="43"/>
      <c r="I669" s="43"/>
      <c r="J669" s="75">
        <f t="shared" si="13"/>
        <v>-1.780154956650673E-2</v>
      </c>
      <c r="K669" s="43"/>
      <c r="L669" s="43"/>
      <c r="M669" s="43"/>
      <c r="N669" s="43"/>
      <c r="O669" s="43"/>
      <c r="P669" s="43"/>
      <c r="Q669" s="43"/>
      <c r="R669" s="43"/>
      <c r="S669" s="43"/>
      <c r="T669" s="43"/>
      <c r="U669" s="43"/>
      <c r="V669" s="43"/>
      <c r="W669" s="43"/>
      <c r="X669" s="43"/>
      <c r="Y669" s="43"/>
      <c r="Z669" s="43"/>
    </row>
    <row r="670" spans="1:26">
      <c r="A670" s="44">
        <v>44498</v>
      </c>
      <c r="B670" s="42">
        <v>4605.38</v>
      </c>
      <c r="C670" s="46">
        <f t="shared" si="11"/>
        <v>1.9474456805769699E-3</v>
      </c>
      <c r="D670" s="43"/>
      <c r="E670" s="44" t="s">
        <v>1671</v>
      </c>
      <c r="F670" s="42">
        <v>1.91</v>
      </c>
      <c r="G670" s="42">
        <f t="shared" si="12"/>
        <v>1.9099999999999999E-2</v>
      </c>
      <c r="H670" s="43"/>
      <c r="I670" s="43"/>
      <c r="J670" s="75">
        <f t="shared" si="13"/>
        <v>-1.715255431942303E-2</v>
      </c>
      <c r="K670" s="43"/>
      <c r="L670" s="43"/>
      <c r="M670" s="43"/>
      <c r="N670" s="43"/>
      <c r="O670" s="43"/>
      <c r="P670" s="43"/>
      <c r="Q670" s="43"/>
      <c r="R670" s="43"/>
      <c r="S670" s="43"/>
      <c r="T670" s="43"/>
      <c r="U670" s="43"/>
      <c r="V670" s="43"/>
      <c r="W670" s="43"/>
      <c r="X670" s="43"/>
      <c r="Y670" s="43"/>
      <c r="Z670" s="43"/>
    </row>
    <row r="671" spans="1:26">
      <c r="A671" s="44">
        <v>44497</v>
      </c>
      <c r="B671" s="42">
        <v>4596.42</v>
      </c>
      <c r="C671" s="46">
        <f t="shared" si="11"/>
        <v>9.7813440400895506E-3</v>
      </c>
      <c r="D671" s="43"/>
      <c r="E671" s="44" t="s">
        <v>1674</v>
      </c>
      <c r="F671" s="42">
        <v>1.92</v>
      </c>
      <c r="G671" s="42">
        <f t="shared" si="12"/>
        <v>1.9199999999999998E-2</v>
      </c>
      <c r="H671" s="43"/>
      <c r="I671" s="43"/>
      <c r="J671" s="75">
        <f t="shared" si="13"/>
        <v>-9.4186559599104477E-3</v>
      </c>
      <c r="K671" s="43"/>
      <c r="L671" s="43"/>
      <c r="M671" s="43"/>
      <c r="N671" s="43"/>
      <c r="O671" s="43"/>
      <c r="P671" s="43"/>
      <c r="Q671" s="43"/>
      <c r="R671" s="43"/>
      <c r="S671" s="43"/>
      <c r="T671" s="43"/>
      <c r="U671" s="43"/>
      <c r="V671" s="43"/>
      <c r="W671" s="43"/>
      <c r="X671" s="43"/>
      <c r="Y671" s="43"/>
      <c r="Z671" s="43"/>
    </row>
    <row r="672" spans="1:26">
      <c r="A672" s="44">
        <v>44496</v>
      </c>
      <c r="B672" s="42">
        <v>4551.68</v>
      </c>
      <c r="C672" s="46">
        <f t="shared" si="11"/>
        <v>-5.0644004514438486E-3</v>
      </c>
      <c r="D672" s="43"/>
      <c r="E672" s="44" t="s">
        <v>1677</v>
      </c>
      <c r="F672" s="42">
        <v>1.89</v>
      </c>
      <c r="G672" s="42">
        <f t="shared" si="12"/>
        <v>1.89E-2</v>
      </c>
      <c r="H672" s="43"/>
      <c r="I672" s="43"/>
      <c r="J672" s="75">
        <f t="shared" si="13"/>
        <v>-2.3964400451443848E-2</v>
      </c>
      <c r="K672" s="43"/>
      <c r="L672" s="43"/>
      <c r="M672" s="43"/>
      <c r="N672" s="43"/>
      <c r="O672" s="43"/>
      <c r="P672" s="43"/>
      <c r="Q672" s="43"/>
      <c r="R672" s="43"/>
      <c r="S672" s="43"/>
      <c r="T672" s="43"/>
      <c r="U672" s="43"/>
      <c r="V672" s="43"/>
      <c r="W672" s="43"/>
      <c r="X672" s="43"/>
      <c r="Y672" s="43"/>
      <c r="Z672" s="43"/>
    </row>
    <row r="673" spans="1:26">
      <c r="A673" s="44">
        <v>44495</v>
      </c>
      <c r="B673" s="42">
        <v>4574.79</v>
      </c>
      <c r="C673" s="46">
        <f t="shared" si="11"/>
        <v>1.818128616510003E-3</v>
      </c>
      <c r="D673" s="43"/>
      <c r="E673" s="44" t="s">
        <v>1680</v>
      </c>
      <c r="F673" s="42">
        <v>1.99</v>
      </c>
      <c r="G673" s="42">
        <f t="shared" si="12"/>
        <v>1.9900000000000001E-2</v>
      </c>
      <c r="H673" s="43"/>
      <c r="I673" s="43"/>
      <c r="J673" s="75">
        <f t="shared" si="13"/>
        <v>-1.808187138349E-2</v>
      </c>
      <c r="K673" s="43"/>
      <c r="L673" s="43"/>
      <c r="M673" s="43"/>
      <c r="N673" s="43"/>
      <c r="O673" s="43"/>
      <c r="P673" s="43"/>
      <c r="Q673" s="43"/>
      <c r="R673" s="43"/>
      <c r="S673" s="43"/>
      <c r="T673" s="43"/>
      <c r="U673" s="43"/>
      <c r="V673" s="43"/>
      <c r="W673" s="43"/>
      <c r="X673" s="43"/>
      <c r="Y673" s="43"/>
      <c r="Z673" s="43"/>
    </row>
    <row r="674" spans="1:26">
      <c r="A674" s="44">
        <v>44494</v>
      </c>
      <c r="B674" s="42">
        <v>4566.4799999999996</v>
      </c>
      <c r="C674" s="46">
        <f t="shared" si="11"/>
        <v>4.7369422309476855E-3</v>
      </c>
      <c r="D674" s="43"/>
      <c r="E674" s="44" t="s">
        <v>1682</v>
      </c>
      <c r="F674" s="42">
        <v>2.0299999999999998</v>
      </c>
      <c r="G674" s="42">
        <f t="shared" si="12"/>
        <v>2.0299999999999999E-2</v>
      </c>
      <c r="H674" s="43"/>
      <c r="I674" s="43"/>
      <c r="J674" s="75">
        <f t="shared" si="13"/>
        <v>-1.5563057769052313E-2</v>
      </c>
      <c r="K674" s="43"/>
      <c r="L674" s="43"/>
      <c r="M674" s="43"/>
      <c r="N674" s="43"/>
      <c r="O674" s="43"/>
      <c r="P674" s="43"/>
      <c r="Q674" s="43"/>
      <c r="R674" s="43"/>
      <c r="S674" s="43"/>
      <c r="T674" s="43"/>
      <c r="U674" s="43"/>
      <c r="V674" s="43"/>
      <c r="W674" s="43"/>
      <c r="X674" s="43"/>
      <c r="Y674" s="43"/>
      <c r="Z674" s="43"/>
    </row>
    <row r="675" spans="1:26">
      <c r="A675" s="44">
        <v>44491</v>
      </c>
      <c r="B675" s="42">
        <v>4544.8999999999996</v>
      </c>
      <c r="C675" s="46">
        <f t="shared" si="11"/>
        <v>-1.0731549583585973E-3</v>
      </c>
      <c r="D675" s="43"/>
      <c r="E675" s="44" t="s">
        <v>1685</v>
      </c>
      <c r="F675" s="42">
        <v>2.02</v>
      </c>
      <c r="G675" s="42">
        <f t="shared" si="12"/>
        <v>2.0199999999999999E-2</v>
      </c>
      <c r="H675" s="43"/>
      <c r="I675" s="43"/>
      <c r="J675" s="75">
        <f t="shared" si="13"/>
        <v>-2.1273154958358596E-2</v>
      </c>
      <c r="K675" s="43"/>
      <c r="L675" s="43"/>
      <c r="M675" s="43"/>
      <c r="N675" s="43"/>
      <c r="O675" s="43"/>
      <c r="P675" s="43"/>
      <c r="Q675" s="43"/>
      <c r="R675" s="43"/>
      <c r="S675" s="43"/>
      <c r="T675" s="43"/>
      <c r="U675" s="43"/>
      <c r="V675" s="43"/>
      <c r="W675" s="43"/>
      <c r="X675" s="43"/>
      <c r="Y675" s="43"/>
      <c r="Z675" s="43"/>
    </row>
    <row r="676" spans="1:26">
      <c r="A676" s="44">
        <v>44490</v>
      </c>
      <c r="B676" s="42">
        <v>4549.78</v>
      </c>
      <c r="C676" s="46">
        <f t="shared" si="11"/>
        <v>2.9914274720985803E-3</v>
      </c>
      <c r="D676" s="43"/>
      <c r="E676" s="44" t="s">
        <v>1688</v>
      </c>
      <c r="F676" s="42">
        <v>2.06</v>
      </c>
      <c r="G676" s="42">
        <f t="shared" si="12"/>
        <v>2.06E-2</v>
      </c>
      <c r="H676" s="43"/>
      <c r="I676" s="43"/>
      <c r="J676" s="75">
        <f t="shared" si="13"/>
        <v>-1.760857252790142E-2</v>
      </c>
      <c r="K676" s="43"/>
      <c r="L676" s="43"/>
      <c r="M676" s="43"/>
      <c r="N676" s="43"/>
      <c r="O676" s="43"/>
      <c r="P676" s="43"/>
      <c r="Q676" s="43"/>
      <c r="R676" s="43"/>
      <c r="S676" s="43"/>
      <c r="T676" s="43"/>
      <c r="U676" s="43"/>
      <c r="V676" s="43"/>
      <c r="W676" s="43"/>
      <c r="X676" s="43"/>
      <c r="Y676" s="43"/>
      <c r="Z676" s="43"/>
    </row>
    <row r="677" spans="1:26">
      <c r="A677" s="44">
        <v>44489</v>
      </c>
      <c r="B677" s="42">
        <v>4536.1899999999996</v>
      </c>
      <c r="C677" s="46">
        <f t="shared" si="11"/>
        <v>3.6573205869523144E-3</v>
      </c>
      <c r="D677" s="43"/>
      <c r="E677" s="44" t="s">
        <v>1691</v>
      </c>
      <c r="F677" s="42">
        <v>2.06</v>
      </c>
      <c r="G677" s="42">
        <f t="shared" si="12"/>
        <v>2.06E-2</v>
      </c>
      <c r="H677" s="43"/>
      <c r="I677" s="43"/>
      <c r="J677" s="75">
        <f t="shared" si="13"/>
        <v>-1.6942679413047685E-2</v>
      </c>
      <c r="K677" s="43"/>
      <c r="L677" s="43"/>
      <c r="M677" s="43"/>
      <c r="N677" s="43"/>
      <c r="O677" s="43"/>
      <c r="P677" s="43"/>
      <c r="Q677" s="43"/>
      <c r="R677" s="43"/>
      <c r="S677" s="43"/>
      <c r="T677" s="43"/>
      <c r="U677" s="43"/>
      <c r="V677" s="43"/>
      <c r="W677" s="43"/>
      <c r="X677" s="43"/>
      <c r="Y677" s="43"/>
      <c r="Z677" s="43"/>
    </row>
    <row r="678" spans="1:26">
      <c r="A678" s="44">
        <v>44488</v>
      </c>
      <c r="B678" s="42">
        <v>4519.63</v>
      </c>
      <c r="C678" s="46">
        <f t="shared" si="11"/>
        <v>7.366160006043284E-3</v>
      </c>
      <c r="D678" s="43"/>
      <c r="E678" s="44" t="s">
        <v>1693</v>
      </c>
      <c r="F678" s="42">
        <v>2.0299999999999998</v>
      </c>
      <c r="G678" s="42">
        <f t="shared" si="12"/>
        <v>2.0299999999999999E-2</v>
      </c>
      <c r="H678" s="43"/>
      <c r="I678" s="43"/>
      <c r="J678" s="75">
        <f t="shared" si="13"/>
        <v>-1.2933839993956715E-2</v>
      </c>
      <c r="K678" s="43"/>
      <c r="L678" s="43"/>
      <c r="M678" s="43"/>
      <c r="N678" s="43"/>
      <c r="O678" s="43"/>
      <c r="P678" s="43"/>
      <c r="Q678" s="43"/>
      <c r="R678" s="43"/>
      <c r="S678" s="43"/>
      <c r="T678" s="43"/>
      <c r="U678" s="43"/>
      <c r="V678" s="43"/>
      <c r="W678" s="43"/>
      <c r="X678" s="43"/>
      <c r="Y678" s="43"/>
      <c r="Z678" s="43"/>
    </row>
    <row r="679" spans="1:26">
      <c r="A679" s="44">
        <v>44487</v>
      </c>
      <c r="B679" s="42">
        <v>4486.46</v>
      </c>
      <c r="C679" s="46">
        <f t="shared" si="11"/>
        <v>3.3691227169670899E-3</v>
      </c>
      <c r="D679" s="43"/>
      <c r="E679" s="44" t="s">
        <v>1695</v>
      </c>
      <c r="F679" s="42">
        <v>1.95</v>
      </c>
      <c r="G679" s="42">
        <f t="shared" si="12"/>
        <v>1.95E-2</v>
      </c>
      <c r="H679" s="43"/>
      <c r="I679" s="43"/>
      <c r="J679" s="75">
        <f t="shared" si="13"/>
        <v>-1.6130877283032911E-2</v>
      </c>
      <c r="K679" s="43"/>
      <c r="L679" s="43"/>
      <c r="M679" s="43"/>
      <c r="N679" s="43"/>
      <c r="O679" s="43"/>
      <c r="P679" s="43"/>
      <c r="Q679" s="43"/>
      <c r="R679" s="43"/>
      <c r="S679" s="43"/>
      <c r="T679" s="43"/>
      <c r="U679" s="43"/>
      <c r="V679" s="43"/>
      <c r="W679" s="43"/>
      <c r="X679" s="43"/>
      <c r="Y679" s="43"/>
      <c r="Z679" s="43"/>
    </row>
    <row r="680" spans="1:26">
      <c r="A680" s="44">
        <v>44484</v>
      </c>
      <c r="B680" s="42">
        <v>4471.37</v>
      </c>
      <c r="C680" s="46">
        <f t="shared" si="11"/>
        <v>7.4324416209213713E-3</v>
      </c>
      <c r="D680" s="43"/>
      <c r="E680" s="44" t="s">
        <v>1698</v>
      </c>
      <c r="F680" s="42">
        <v>1.98</v>
      </c>
      <c r="G680" s="42">
        <f t="shared" si="12"/>
        <v>1.9799999999999998E-2</v>
      </c>
      <c r="H680" s="43"/>
      <c r="I680" s="43"/>
      <c r="J680" s="75">
        <f t="shared" si="13"/>
        <v>-1.2367558379078627E-2</v>
      </c>
      <c r="K680" s="43"/>
      <c r="L680" s="43"/>
      <c r="M680" s="43"/>
      <c r="N680" s="43"/>
      <c r="O680" s="43"/>
      <c r="P680" s="43"/>
      <c r="Q680" s="43"/>
      <c r="R680" s="43"/>
      <c r="S680" s="43"/>
      <c r="T680" s="43"/>
      <c r="U680" s="43"/>
      <c r="V680" s="43"/>
      <c r="W680" s="43"/>
      <c r="X680" s="43"/>
      <c r="Y680" s="43"/>
      <c r="Z680" s="43"/>
    </row>
    <row r="681" spans="1:26">
      <c r="A681" s="44">
        <v>44483</v>
      </c>
      <c r="B681" s="42">
        <v>4438.26</v>
      </c>
      <c r="C681" s="46">
        <f t="shared" si="11"/>
        <v>1.6919170336133042E-2</v>
      </c>
      <c r="D681" s="43"/>
      <c r="E681" s="44" t="s">
        <v>1701</v>
      </c>
      <c r="F681" s="42">
        <v>1.94</v>
      </c>
      <c r="G681" s="42">
        <f t="shared" si="12"/>
        <v>1.9400000000000001E-2</v>
      </c>
      <c r="H681" s="43"/>
      <c r="I681" s="43"/>
      <c r="J681" s="75">
        <f t="shared" si="13"/>
        <v>-2.4808296638669583E-3</v>
      </c>
      <c r="K681" s="43"/>
      <c r="L681" s="43"/>
      <c r="M681" s="43"/>
      <c r="N681" s="43"/>
      <c r="O681" s="43"/>
      <c r="P681" s="43"/>
      <c r="Q681" s="43"/>
      <c r="R681" s="43"/>
      <c r="S681" s="43"/>
      <c r="T681" s="43"/>
      <c r="U681" s="43"/>
      <c r="V681" s="43"/>
      <c r="W681" s="43"/>
      <c r="X681" s="43"/>
      <c r="Y681" s="43"/>
      <c r="Z681" s="43"/>
    </row>
    <row r="682" spans="1:26">
      <c r="A682" s="44">
        <v>44482</v>
      </c>
      <c r="B682" s="42">
        <v>4363.8</v>
      </c>
      <c r="C682" s="46">
        <f t="shared" si="11"/>
        <v>3.0179781813102643E-3</v>
      </c>
      <c r="D682" s="43"/>
      <c r="E682" s="44" t="s">
        <v>1703</v>
      </c>
      <c r="F682" s="42">
        <v>1.97</v>
      </c>
      <c r="G682" s="42">
        <f t="shared" si="12"/>
        <v>1.9699999999999999E-2</v>
      </c>
      <c r="H682" s="43"/>
      <c r="I682" s="43"/>
      <c r="J682" s="75">
        <f t="shared" si="13"/>
        <v>-1.6682021818689736E-2</v>
      </c>
      <c r="K682" s="43"/>
      <c r="L682" s="43"/>
      <c r="M682" s="43"/>
      <c r="N682" s="43"/>
      <c r="O682" s="43"/>
      <c r="P682" s="43"/>
      <c r="Q682" s="43"/>
      <c r="R682" s="43"/>
      <c r="S682" s="43"/>
      <c r="T682" s="43"/>
      <c r="U682" s="43"/>
      <c r="V682" s="43"/>
      <c r="W682" s="43"/>
      <c r="X682" s="43"/>
      <c r="Y682" s="43"/>
      <c r="Z682" s="43"/>
    </row>
    <row r="683" spans="1:26">
      <c r="A683" s="44">
        <v>44481</v>
      </c>
      <c r="B683" s="42">
        <v>4350.6499999999996</v>
      </c>
      <c r="C683" s="46">
        <f t="shared" si="11"/>
        <v>-2.4196966754627294E-3</v>
      </c>
      <c r="D683" s="43"/>
      <c r="E683" s="44">
        <v>44540</v>
      </c>
      <c r="F683" s="42">
        <v>2.02</v>
      </c>
      <c r="G683" s="42">
        <f t="shared" si="12"/>
        <v>2.0199999999999999E-2</v>
      </c>
      <c r="H683" s="43"/>
      <c r="I683" s="43"/>
      <c r="J683" s="75">
        <f t="shared" si="13"/>
        <v>-2.2619696675462729E-2</v>
      </c>
      <c r="K683" s="43"/>
      <c r="L683" s="43"/>
      <c r="M683" s="43"/>
      <c r="N683" s="43"/>
      <c r="O683" s="43"/>
      <c r="P683" s="43"/>
      <c r="Q683" s="43"/>
      <c r="R683" s="43"/>
      <c r="S683" s="43"/>
      <c r="T683" s="43"/>
      <c r="U683" s="43"/>
      <c r="V683" s="43"/>
      <c r="W683" s="43"/>
      <c r="X683" s="43"/>
      <c r="Y683" s="43"/>
      <c r="Z683" s="43"/>
    </row>
    <row r="684" spans="1:26">
      <c r="A684" s="72">
        <v>44480</v>
      </c>
      <c r="B684" s="73">
        <v>4361.1899999999996</v>
      </c>
      <c r="C684" s="74">
        <f t="shared" si="11"/>
        <v>-6.8894637904681668E-3</v>
      </c>
      <c r="D684" s="43"/>
      <c r="E684" s="44"/>
      <c r="F684" s="42"/>
      <c r="G684" s="42"/>
      <c r="H684" s="43"/>
      <c r="I684" s="43"/>
      <c r="J684" s="42"/>
      <c r="K684" s="43"/>
      <c r="L684" s="43"/>
      <c r="M684" s="43"/>
      <c r="N684" s="43"/>
      <c r="O684" s="43"/>
      <c r="P684" s="43"/>
      <c r="Q684" s="43"/>
      <c r="R684" s="43"/>
      <c r="S684" s="43"/>
      <c r="T684" s="43"/>
      <c r="U684" s="43"/>
      <c r="V684" s="43"/>
      <c r="W684" s="43"/>
      <c r="X684" s="43"/>
      <c r="Y684" s="43"/>
      <c r="Z684" s="43"/>
    </row>
    <row r="685" spans="1:26">
      <c r="A685" s="44">
        <v>44477</v>
      </c>
      <c r="B685" s="42">
        <v>4391.34</v>
      </c>
      <c r="C685" s="46">
        <f t="shared" si="11"/>
        <v>-1.9155742909790841E-3</v>
      </c>
      <c r="D685" s="43"/>
      <c r="E685" s="44">
        <v>44418</v>
      </c>
      <c r="F685" s="42">
        <v>2.08</v>
      </c>
      <c r="G685" s="42">
        <f t="shared" ref="G685:G912" si="14">F685/100</f>
        <v>2.0799999999999999E-2</v>
      </c>
      <c r="H685" s="43"/>
      <c r="I685" s="43"/>
      <c r="J685" s="75">
        <f t="shared" ref="J685:J912" si="15">C685-G685</f>
        <v>-2.2715574290979083E-2</v>
      </c>
      <c r="K685" s="43"/>
      <c r="L685" s="43"/>
      <c r="M685" s="43"/>
      <c r="N685" s="43"/>
      <c r="O685" s="43"/>
      <c r="P685" s="43"/>
      <c r="Q685" s="43"/>
      <c r="R685" s="43"/>
      <c r="S685" s="43"/>
      <c r="T685" s="43"/>
      <c r="U685" s="43"/>
      <c r="V685" s="43"/>
      <c r="W685" s="43"/>
      <c r="X685" s="43"/>
      <c r="Y685" s="43"/>
      <c r="Z685" s="43"/>
    </row>
    <row r="686" spans="1:26">
      <c r="A686" s="44">
        <v>44476</v>
      </c>
      <c r="B686" s="42">
        <v>4399.76</v>
      </c>
      <c r="C686" s="46">
        <f t="shared" si="11"/>
        <v>8.2640477350165494E-3</v>
      </c>
      <c r="D686" s="43"/>
      <c r="E686" s="44">
        <v>44387</v>
      </c>
      <c r="F686" s="42">
        <v>2.0499999999999998</v>
      </c>
      <c r="G686" s="42">
        <f t="shared" si="14"/>
        <v>2.0499999999999997E-2</v>
      </c>
      <c r="H686" s="43"/>
      <c r="I686" s="43"/>
      <c r="J686" s="75">
        <f t="shared" si="15"/>
        <v>-1.2235952264983448E-2</v>
      </c>
      <c r="K686" s="43"/>
      <c r="L686" s="43"/>
      <c r="M686" s="43"/>
      <c r="N686" s="43"/>
      <c r="O686" s="43"/>
      <c r="P686" s="43"/>
      <c r="Q686" s="43"/>
      <c r="R686" s="43"/>
      <c r="S686" s="43"/>
      <c r="T686" s="43"/>
      <c r="U686" s="43"/>
      <c r="V686" s="43"/>
      <c r="W686" s="43"/>
      <c r="X686" s="43"/>
      <c r="Y686" s="43"/>
      <c r="Z686" s="43"/>
    </row>
    <row r="687" spans="1:26">
      <c r="A687" s="44">
        <v>44475</v>
      </c>
      <c r="B687" s="42">
        <v>4363.55</v>
      </c>
      <c r="C687" s="46">
        <f t="shared" si="11"/>
        <v>4.0944935476352412E-3</v>
      </c>
      <c r="D687" s="43"/>
      <c r="E687" s="44">
        <v>44357</v>
      </c>
      <c r="F687" s="42">
        <v>1.99</v>
      </c>
      <c r="G687" s="42">
        <f t="shared" si="14"/>
        <v>1.9900000000000001E-2</v>
      </c>
      <c r="H687" s="43"/>
      <c r="I687" s="43"/>
      <c r="J687" s="75">
        <f t="shared" si="15"/>
        <v>-1.5805506452364761E-2</v>
      </c>
      <c r="K687" s="43"/>
      <c r="L687" s="43"/>
      <c r="M687" s="43"/>
      <c r="N687" s="43"/>
      <c r="O687" s="43"/>
      <c r="P687" s="43"/>
      <c r="Q687" s="43"/>
      <c r="R687" s="43"/>
      <c r="S687" s="43"/>
      <c r="T687" s="43"/>
      <c r="U687" s="43"/>
      <c r="V687" s="43"/>
      <c r="W687" s="43"/>
      <c r="X687" s="43"/>
      <c r="Y687" s="43"/>
      <c r="Z687" s="43"/>
    </row>
    <row r="688" spans="1:26">
      <c r="A688" s="44">
        <v>44474</v>
      </c>
      <c r="B688" s="42">
        <v>4345.72</v>
      </c>
      <c r="C688" s="46">
        <f t="shared" si="11"/>
        <v>1.0469458977261837E-2</v>
      </c>
      <c r="D688" s="43"/>
      <c r="E688" s="44">
        <v>44326</v>
      </c>
      <c r="F688" s="42">
        <v>2.0099999999999998</v>
      </c>
      <c r="G688" s="42">
        <f t="shared" si="14"/>
        <v>2.0099999999999996E-2</v>
      </c>
      <c r="H688" s="43"/>
      <c r="I688" s="43"/>
      <c r="J688" s="75">
        <f t="shared" si="15"/>
        <v>-9.6305410227381597E-3</v>
      </c>
      <c r="K688" s="43"/>
      <c r="L688" s="43"/>
      <c r="M688" s="43"/>
      <c r="N688" s="43"/>
      <c r="O688" s="43"/>
      <c r="P688" s="43"/>
      <c r="Q688" s="43"/>
      <c r="R688" s="43"/>
      <c r="S688" s="43"/>
      <c r="T688" s="43"/>
      <c r="U688" s="43"/>
      <c r="V688" s="43"/>
      <c r="W688" s="43"/>
      <c r="X688" s="43"/>
      <c r="Y688" s="43"/>
      <c r="Z688" s="43"/>
    </row>
    <row r="689" spans="1:26">
      <c r="A689" s="44">
        <v>44473</v>
      </c>
      <c r="B689" s="42">
        <v>4300.46</v>
      </c>
      <c r="C689" s="46">
        <f t="shared" si="11"/>
        <v>-1.3070933999937525E-2</v>
      </c>
      <c r="D689" s="43"/>
      <c r="E689" s="44">
        <v>44296</v>
      </c>
      <c r="F689" s="42">
        <v>1.96</v>
      </c>
      <c r="G689" s="42">
        <f t="shared" si="14"/>
        <v>1.9599999999999999E-2</v>
      </c>
      <c r="H689" s="43"/>
      <c r="I689" s="43"/>
      <c r="J689" s="75">
        <f t="shared" si="15"/>
        <v>-3.2670933999937521E-2</v>
      </c>
      <c r="K689" s="43"/>
      <c r="L689" s="43"/>
      <c r="M689" s="43"/>
      <c r="N689" s="43"/>
      <c r="O689" s="43"/>
      <c r="P689" s="43"/>
      <c r="Q689" s="43"/>
      <c r="R689" s="43"/>
      <c r="S689" s="43"/>
      <c r="T689" s="43"/>
      <c r="U689" s="43"/>
      <c r="V689" s="43"/>
      <c r="W689" s="43"/>
      <c r="X689" s="43"/>
      <c r="Y689" s="43"/>
      <c r="Z689" s="43"/>
    </row>
    <row r="690" spans="1:26">
      <c r="A690" s="44">
        <v>44470</v>
      </c>
      <c r="B690" s="42">
        <v>4357.04</v>
      </c>
      <c r="C690" s="46">
        <f t="shared" si="11"/>
        <v>1.1425952216359555E-2</v>
      </c>
      <c r="D690" s="43"/>
      <c r="E690" s="44">
        <v>44206</v>
      </c>
      <c r="F690" s="42">
        <v>1.96</v>
      </c>
      <c r="G690" s="42">
        <f t="shared" si="14"/>
        <v>1.9599999999999999E-2</v>
      </c>
      <c r="H690" s="43"/>
      <c r="I690" s="43"/>
      <c r="J690" s="75">
        <f t="shared" si="15"/>
        <v>-8.1740477836404445E-3</v>
      </c>
      <c r="K690" s="43"/>
      <c r="L690" s="43"/>
      <c r="M690" s="43"/>
      <c r="N690" s="43"/>
      <c r="O690" s="43"/>
      <c r="P690" s="43"/>
      <c r="Q690" s="43"/>
      <c r="R690" s="43"/>
      <c r="S690" s="43"/>
      <c r="T690" s="43"/>
      <c r="U690" s="43"/>
      <c r="V690" s="43"/>
      <c r="W690" s="43"/>
      <c r="X690" s="43"/>
      <c r="Y690" s="43"/>
      <c r="Z690" s="43"/>
    </row>
    <row r="691" spans="1:26">
      <c r="A691" s="44">
        <v>44469</v>
      </c>
      <c r="B691" s="42">
        <v>4307.54</v>
      </c>
      <c r="C691" s="46">
        <f t="shared" si="11"/>
        <v>-1.1981220973814677E-2</v>
      </c>
      <c r="D691" s="43"/>
      <c r="E691" s="44" t="s">
        <v>1721</v>
      </c>
      <c r="F691" s="42">
        <v>1.99</v>
      </c>
      <c r="G691" s="42">
        <f t="shared" si="14"/>
        <v>1.9900000000000001E-2</v>
      </c>
      <c r="H691" s="43"/>
      <c r="I691" s="43"/>
      <c r="J691" s="75">
        <f t="shared" si="15"/>
        <v>-3.1881220973814677E-2</v>
      </c>
      <c r="K691" s="43"/>
      <c r="L691" s="43"/>
      <c r="M691" s="43"/>
      <c r="N691" s="43"/>
      <c r="O691" s="43"/>
      <c r="P691" s="43"/>
      <c r="Q691" s="43"/>
      <c r="R691" s="43"/>
      <c r="S691" s="43"/>
      <c r="T691" s="43"/>
      <c r="U691" s="43"/>
      <c r="V691" s="43"/>
      <c r="W691" s="43"/>
      <c r="X691" s="43"/>
      <c r="Y691" s="43"/>
      <c r="Z691" s="43"/>
    </row>
    <row r="692" spans="1:26">
      <c r="A692" s="44">
        <v>44468</v>
      </c>
      <c r="B692" s="42">
        <v>4359.46</v>
      </c>
      <c r="C692" s="46">
        <f t="shared" si="11"/>
        <v>1.5679363733049781E-3</v>
      </c>
      <c r="D692" s="43"/>
      <c r="E692" s="44" t="s">
        <v>1724</v>
      </c>
      <c r="F692" s="42">
        <v>2</v>
      </c>
      <c r="G692" s="42">
        <f t="shared" si="14"/>
        <v>0.02</v>
      </c>
      <c r="H692" s="43"/>
      <c r="I692" s="43"/>
      <c r="J692" s="75">
        <f t="shared" si="15"/>
        <v>-1.8432063626695021E-2</v>
      </c>
      <c r="K692" s="43"/>
      <c r="L692" s="43"/>
      <c r="M692" s="43"/>
      <c r="N692" s="43"/>
      <c r="O692" s="43"/>
      <c r="P692" s="43"/>
      <c r="Q692" s="43"/>
      <c r="R692" s="43"/>
      <c r="S692" s="43"/>
      <c r="T692" s="43"/>
      <c r="U692" s="43"/>
      <c r="V692" s="43"/>
      <c r="W692" s="43"/>
      <c r="X692" s="43"/>
      <c r="Y692" s="43"/>
      <c r="Z692" s="43"/>
    </row>
    <row r="693" spans="1:26">
      <c r="A693" s="44">
        <v>44467</v>
      </c>
      <c r="B693" s="42">
        <v>4352.63</v>
      </c>
      <c r="C693" s="46">
        <f t="shared" si="11"/>
        <v>-2.0574321587474437E-2</v>
      </c>
      <c r="D693" s="43"/>
      <c r="E693" s="44" t="s">
        <v>1727</v>
      </c>
      <c r="F693" s="42">
        <v>1.99</v>
      </c>
      <c r="G693" s="42">
        <f t="shared" si="14"/>
        <v>1.9900000000000001E-2</v>
      </c>
      <c r="H693" s="43"/>
      <c r="I693" s="43"/>
      <c r="J693" s="75">
        <f t="shared" si="15"/>
        <v>-4.0474321587474438E-2</v>
      </c>
      <c r="K693" s="43"/>
      <c r="L693" s="43"/>
      <c r="M693" s="43"/>
      <c r="N693" s="43"/>
      <c r="O693" s="43"/>
      <c r="P693" s="43"/>
      <c r="Q693" s="43"/>
      <c r="R693" s="43"/>
      <c r="S693" s="43"/>
      <c r="T693" s="43"/>
      <c r="U693" s="43"/>
      <c r="V693" s="43"/>
      <c r="W693" s="43"/>
      <c r="X693" s="43"/>
      <c r="Y693" s="43"/>
      <c r="Z693" s="43"/>
    </row>
    <row r="694" spans="1:26">
      <c r="A694" s="44">
        <v>44466</v>
      </c>
      <c r="B694" s="42">
        <v>4443.1099999999997</v>
      </c>
      <c r="C694" s="46">
        <f t="shared" si="11"/>
        <v>-2.7802175328761427E-3</v>
      </c>
      <c r="D694" s="43"/>
      <c r="E694" s="44" t="s">
        <v>1730</v>
      </c>
      <c r="F694" s="42">
        <v>1.91</v>
      </c>
      <c r="G694" s="42">
        <f t="shared" si="14"/>
        <v>1.9099999999999999E-2</v>
      </c>
      <c r="H694" s="43"/>
      <c r="I694" s="43"/>
      <c r="J694" s="75">
        <f t="shared" si="15"/>
        <v>-2.1880217532876143E-2</v>
      </c>
      <c r="K694" s="43"/>
      <c r="L694" s="43"/>
      <c r="M694" s="43"/>
      <c r="N694" s="43"/>
      <c r="O694" s="43"/>
      <c r="P694" s="43"/>
      <c r="Q694" s="43"/>
      <c r="R694" s="43"/>
      <c r="S694" s="43"/>
      <c r="T694" s="43"/>
      <c r="U694" s="43"/>
      <c r="V694" s="43"/>
      <c r="W694" s="43"/>
      <c r="X694" s="43"/>
      <c r="Y694" s="43"/>
      <c r="Z694" s="43"/>
    </row>
    <row r="695" spans="1:26">
      <c r="A695" s="44">
        <v>44463</v>
      </c>
      <c r="B695" s="42">
        <v>4455.4799999999996</v>
      </c>
      <c r="C695" s="46">
        <f t="shared" si="11"/>
        <v>1.4599428049598621E-3</v>
      </c>
      <c r="D695" s="43"/>
      <c r="E695" s="44" t="s">
        <v>1732</v>
      </c>
      <c r="F695" s="42">
        <v>1.91</v>
      </c>
      <c r="G695" s="42">
        <f t="shared" si="14"/>
        <v>1.9099999999999999E-2</v>
      </c>
      <c r="H695" s="43"/>
      <c r="I695" s="43"/>
      <c r="J695" s="75">
        <f t="shared" si="15"/>
        <v>-1.7640057195040137E-2</v>
      </c>
      <c r="K695" s="43"/>
      <c r="L695" s="43"/>
      <c r="M695" s="43"/>
      <c r="N695" s="43"/>
      <c r="O695" s="43"/>
      <c r="P695" s="43"/>
      <c r="Q695" s="43"/>
      <c r="R695" s="43"/>
      <c r="S695" s="43"/>
      <c r="T695" s="43"/>
      <c r="U695" s="43"/>
      <c r="V695" s="43"/>
      <c r="W695" s="43"/>
      <c r="X695" s="43"/>
      <c r="Y695" s="43"/>
      <c r="Z695" s="43"/>
    </row>
    <row r="696" spans="1:26">
      <c r="A696" s="44">
        <v>44462</v>
      </c>
      <c r="B696" s="42">
        <v>4448.9799999999996</v>
      </c>
      <c r="C696" s="46">
        <f t="shared" si="11"/>
        <v>1.2061715863250257E-2</v>
      </c>
      <c r="D696" s="43"/>
      <c r="E696" s="44" t="s">
        <v>1735</v>
      </c>
      <c r="F696" s="42">
        <v>1.84</v>
      </c>
      <c r="G696" s="42">
        <f t="shared" si="14"/>
        <v>1.84E-2</v>
      </c>
      <c r="H696" s="43"/>
      <c r="I696" s="43"/>
      <c r="J696" s="75">
        <f t="shared" si="15"/>
        <v>-6.3382841367497431E-3</v>
      </c>
      <c r="K696" s="43"/>
      <c r="L696" s="43"/>
      <c r="M696" s="43"/>
      <c r="N696" s="43"/>
      <c r="O696" s="43"/>
      <c r="P696" s="43"/>
      <c r="Q696" s="43"/>
      <c r="R696" s="43"/>
      <c r="S696" s="43"/>
      <c r="T696" s="43"/>
      <c r="U696" s="43"/>
      <c r="V696" s="43"/>
      <c r="W696" s="43"/>
      <c r="X696" s="43"/>
      <c r="Y696" s="43"/>
      <c r="Z696" s="43"/>
    </row>
    <row r="697" spans="1:26">
      <c r="A697" s="44">
        <v>44461</v>
      </c>
      <c r="B697" s="42">
        <v>4395.6400000000003</v>
      </c>
      <c r="C697" s="46">
        <f t="shared" si="11"/>
        <v>9.4745406640912491E-3</v>
      </c>
      <c r="D697" s="43"/>
      <c r="E697" s="44" t="s">
        <v>1738</v>
      </c>
      <c r="F697" s="42">
        <v>1.75</v>
      </c>
      <c r="G697" s="42">
        <f t="shared" si="14"/>
        <v>1.7500000000000002E-2</v>
      </c>
      <c r="H697" s="43"/>
      <c r="I697" s="43"/>
      <c r="J697" s="75">
        <f t="shared" si="15"/>
        <v>-8.0254593359087526E-3</v>
      </c>
      <c r="K697" s="43"/>
      <c r="L697" s="43"/>
      <c r="M697" s="43"/>
      <c r="N697" s="43"/>
      <c r="O697" s="43"/>
      <c r="P697" s="43"/>
      <c r="Q697" s="43"/>
      <c r="R697" s="43"/>
      <c r="S697" s="43"/>
      <c r="T697" s="43"/>
      <c r="U697" s="43"/>
      <c r="V697" s="43"/>
      <c r="W697" s="43"/>
      <c r="X697" s="43"/>
      <c r="Y697" s="43"/>
      <c r="Z697" s="43"/>
    </row>
    <row r="698" spans="1:26">
      <c r="A698" s="44">
        <v>44460</v>
      </c>
      <c r="B698" s="42">
        <v>4354.1899999999996</v>
      </c>
      <c r="C698" s="46">
        <f t="shared" si="11"/>
        <v>-8.1267968365917188E-4</v>
      </c>
      <c r="D698" s="43"/>
      <c r="E698" s="44" t="s">
        <v>1740</v>
      </c>
      <c r="F698" s="42">
        <v>1.77</v>
      </c>
      <c r="G698" s="42">
        <f t="shared" si="14"/>
        <v>1.77E-2</v>
      </c>
      <c r="H698" s="43"/>
      <c r="I698" s="43"/>
      <c r="J698" s="75">
        <f t="shared" si="15"/>
        <v>-1.8512679683659172E-2</v>
      </c>
      <c r="K698" s="43"/>
      <c r="L698" s="43"/>
      <c r="M698" s="43"/>
      <c r="N698" s="43"/>
      <c r="O698" s="43"/>
      <c r="P698" s="43"/>
      <c r="Q698" s="43"/>
      <c r="R698" s="43"/>
      <c r="S698" s="43"/>
      <c r="T698" s="43"/>
      <c r="U698" s="43"/>
      <c r="V698" s="43"/>
      <c r="W698" s="43"/>
      <c r="X698" s="43"/>
      <c r="Y698" s="43"/>
      <c r="Z698" s="43"/>
    </row>
    <row r="699" spans="1:26">
      <c r="A699" s="44">
        <v>44459</v>
      </c>
      <c r="B699" s="42">
        <v>4357.7299999999996</v>
      </c>
      <c r="C699" s="46">
        <f t="shared" si="11"/>
        <v>-1.7123020373769459E-2</v>
      </c>
      <c r="D699" s="43"/>
      <c r="E699" s="44" t="s">
        <v>1743</v>
      </c>
      <c r="F699" s="42">
        <v>1.76</v>
      </c>
      <c r="G699" s="42">
        <f t="shared" si="14"/>
        <v>1.7600000000000001E-2</v>
      </c>
      <c r="H699" s="43"/>
      <c r="I699" s="43"/>
      <c r="J699" s="75">
        <f t="shared" si="15"/>
        <v>-3.472302037376946E-2</v>
      </c>
      <c r="K699" s="43"/>
      <c r="L699" s="43"/>
      <c r="M699" s="43"/>
      <c r="N699" s="43"/>
      <c r="O699" s="43"/>
      <c r="P699" s="43"/>
      <c r="Q699" s="43"/>
      <c r="R699" s="43"/>
      <c r="S699" s="43"/>
      <c r="T699" s="43"/>
      <c r="U699" s="43"/>
      <c r="V699" s="43"/>
      <c r="W699" s="43"/>
      <c r="X699" s="43"/>
      <c r="Y699" s="43"/>
      <c r="Z699" s="43"/>
    </row>
    <row r="700" spans="1:26">
      <c r="A700" s="44">
        <v>44456</v>
      </c>
      <c r="B700" s="42">
        <v>4432.99</v>
      </c>
      <c r="C700" s="46">
        <f t="shared" si="11"/>
        <v>-9.1526831464338165E-3</v>
      </c>
      <c r="D700" s="43"/>
      <c r="E700" s="44" t="s">
        <v>1746</v>
      </c>
      <c r="F700" s="42">
        <v>1.82</v>
      </c>
      <c r="G700" s="42">
        <f t="shared" si="14"/>
        <v>1.8200000000000001E-2</v>
      </c>
      <c r="H700" s="43"/>
      <c r="I700" s="43"/>
      <c r="J700" s="75">
        <f t="shared" si="15"/>
        <v>-2.7352683146433819E-2</v>
      </c>
      <c r="K700" s="43"/>
      <c r="L700" s="43"/>
      <c r="M700" s="43"/>
      <c r="N700" s="43"/>
      <c r="O700" s="43"/>
      <c r="P700" s="43"/>
      <c r="Q700" s="43"/>
      <c r="R700" s="43"/>
      <c r="S700" s="43"/>
      <c r="T700" s="43"/>
      <c r="U700" s="43"/>
      <c r="V700" s="43"/>
      <c r="W700" s="43"/>
      <c r="X700" s="43"/>
      <c r="Y700" s="43"/>
      <c r="Z700" s="43"/>
    </row>
    <row r="701" spans="1:26">
      <c r="A701" s="44">
        <v>44455</v>
      </c>
      <c r="B701" s="42">
        <v>4473.75</v>
      </c>
      <c r="C701" s="46">
        <f t="shared" si="11"/>
        <v>-1.5523011230354105E-3</v>
      </c>
      <c r="D701" s="43"/>
      <c r="E701" s="44" t="s">
        <v>1749</v>
      </c>
      <c r="F701" s="42">
        <v>1.79</v>
      </c>
      <c r="G701" s="42">
        <f t="shared" si="14"/>
        <v>1.7899999999999999E-2</v>
      </c>
      <c r="H701" s="43"/>
      <c r="I701" s="43"/>
      <c r="J701" s="75">
        <f t="shared" si="15"/>
        <v>-1.945230112303541E-2</v>
      </c>
      <c r="K701" s="43"/>
      <c r="L701" s="43"/>
      <c r="M701" s="43"/>
      <c r="N701" s="43"/>
      <c r="O701" s="43"/>
      <c r="P701" s="43"/>
      <c r="Q701" s="43"/>
      <c r="R701" s="43"/>
      <c r="S701" s="43"/>
      <c r="T701" s="43"/>
      <c r="U701" s="43"/>
      <c r="V701" s="43"/>
      <c r="W701" s="43"/>
      <c r="X701" s="43"/>
      <c r="Y701" s="43"/>
      <c r="Z701" s="43"/>
    </row>
    <row r="702" spans="1:26">
      <c r="A702" s="44">
        <v>44454</v>
      </c>
      <c r="B702" s="42">
        <v>4480.7</v>
      </c>
      <c r="C702" s="46">
        <f t="shared" si="11"/>
        <v>8.4382066732456781E-3</v>
      </c>
      <c r="D702" s="43"/>
      <c r="E702" s="44" t="s">
        <v>1750</v>
      </c>
      <c r="F702" s="42">
        <v>1.77</v>
      </c>
      <c r="G702" s="42">
        <f t="shared" si="14"/>
        <v>1.77E-2</v>
      </c>
      <c r="H702" s="43"/>
      <c r="I702" s="43"/>
      <c r="J702" s="75">
        <f t="shared" si="15"/>
        <v>-9.2617933267543223E-3</v>
      </c>
      <c r="K702" s="43"/>
      <c r="L702" s="43"/>
      <c r="M702" s="43"/>
      <c r="N702" s="43"/>
      <c r="O702" s="43"/>
      <c r="P702" s="43"/>
      <c r="Q702" s="43"/>
      <c r="R702" s="43"/>
      <c r="S702" s="43"/>
      <c r="T702" s="43"/>
      <c r="U702" s="43"/>
      <c r="V702" s="43"/>
      <c r="W702" s="43"/>
      <c r="X702" s="43"/>
      <c r="Y702" s="43"/>
      <c r="Z702" s="43"/>
    </row>
    <row r="703" spans="1:26">
      <c r="A703" s="44">
        <v>44453</v>
      </c>
      <c r="B703" s="42">
        <v>4443.05</v>
      </c>
      <c r="C703" s="46">
        <f t="shared" si="11"/>
        <v>-5.7631743778016721E-3</v>
      </c>
      <c r="D703" s="43"/>
      <c r="E703" s="44" t="s">
        <v>1753</v>
      </c>
      <c r="F703" s="42">
        <v>1.75</v>
      </c>
      <c r="G703" s="42">
        <f t="shared" si="14"/>
        <v>1.7500000000000002E-2</v>
      </c>
      <c r="H703" s="43"/>
      <c r="I703" s="43"/>
      <c r="J703" s="75">
        <f t="shared" si="15"/>
        <v>-2.3263174377801673E-2</v>
      </c>
      <c r="K703" s="43"/>
      <c r="L703" s="43"/>
      <c r="M703" s="43"/>
      <c r="N703" s="43"/>
      <c r="O703" s="43"/>
      <c r="P703" s="43"/>
      <c r="Q703" s="43"/>
      <c r="R703" s="43"/>
      <c r="S703" s="43"/>
      <c r="T703" s="43"/>
      <c r="U703" s="43"/>
      <c r="V703" s="43"/>
      <c r="W703" s="43"/>
      <c r="X703" s="43"/>
      <c r="Y703" s="43"/>
      <c r="Z703" s="43"/>
    </row>
    <row r="704" spans="1:26">
      <c r="A704" s="44">
        <v>44452</v>
      </c>
      <c r="B704" s="42">
        <v>4468.7299999999996</v>
      </c>
      <c r="C704" s="46">
        <f t="shared" si="11"/>
        <v>2.273922239413449E-3</v>
      </c>
      <c r="D704" s="43"/>
      <c r="E704" s="44" t="s">
        <v>1755</v>
      </c>
      <c r="F704" s="42">
        <v>1.8</v>
      </c>
      <c r="G704" s="42">
        <f t="shared" si="14"/>
        <v>1.8000000000000002E-2</v>
      </c>
      <c r="H704" s="43"/>
      <c r="I704" s="43"/>
      <c r="J704" s="75">
        <f t="shared" si="15"/>
        <v>-1.5726077760586554E-2</v>
      </c>
      <c r="K704" s="43"/>
      <c r="L704" s="43"/>
      <c r="M704" s="43"/>
      <c r="N704" s="43"/>
      <c r="O704" s="43"/>
      <c r="P704" s="43"/>
      <c r="Q704" s="43"/>
      <c r="R704" s="43"/>
      <c r="S704" s="43"/>
      <c r="T704" s="43"/>
      <c r="U704" s="43"/>
      <c r="V704" s="43"/>
      <c r="W704" s="43"/>
      <c r="X704" s="43"/>
      <c r="Y704" s="43"/>
      <c r="Z704" s="43"/>
    </row>
    <row r="705" spans="1:26">
      <c r="A705" s="44">
        <v>44449</v>
      </c>
      <c r="B705" s="42">
        <v>4458.58</v>
      </c>
      <c r="C705" s="46">
        <f t="shared" si="11"/>
        <v>-7.7526176231305427E-3</v>
      </c>
      <c r="D705" s="43"/>
      <c r="E705" s="44">
        <v>44478</v>
      </c>
      <c r="F705" s="42">
        <v>1.83</v>
      </c>
      <c r="G705" s="42">
        <f t="shared" si="14"/>
        <v>1.83E-2</v>
      </c>
      <c r="H705" s="43"/>
      <c r="I705" s="43"/>
      <c r="J705" s="75">
        <f t="shared" si="15"/>
        <v>-2.6052617623130544E-2</v>
      </c>
      <c r="K705" s="43"/>
      <c r="L705" s="43"/>
      <c r="M705" s="43"/>
      <c r="N705" s="43"/>
      <c r="O705" s="43"/>
      <c r="P705" s="43"/>
      <c r="Q705" s="43"/>
      <c r="R705" s="43"/>
      <c r="S705" s="43"/>
      <c r="T705" s="43"/>
      <c r="U705" s="43"/>
      <c r="V705" s="43"/>
      <c r="W705" s="43"/>
      <c r="X705" s="43"/>
      <c r="Y705" s="43"/>
      <c r="Z705" s="43"/>
    </row>
    <row r="706" spans="1:26">
      <c r="A706" s="44">
        <v>44448</v>
      </c>
      <c r="B706" s="42">
        <v>4493.28</v>
      </c>
      <c r="C706" s="46">
        <f t="shared" si="11"/>
        <v>-4.6162382762889205E-3</v>
      </c>
      <c r="D706" s="43"/>
      <c r="E706" s="44">
        <v>44448</v>
      </c>
      <c r="F706" s="42">
        <v>1.8</v>
      </c>
      <c r="G706" s="42">
        <f t="shared" si="14"/>
        <v>1.8000000000000002E-2</v>
      </c>
      <c r="H706" s="43"/>
      <c r="I706" s="43"/>
      <c r="J706" s="75">
        <f t="shared" si="15"/>
        <v>-2.2616238276288923E-2</v>
      </c>
      <c r="K706" s="43"/>
      <c r="L706" s="43"/>
      <c r="M706" s="43"/>
      <c r="N706" s="43"/>
      <c r="O706" s="43"/>
      <c r="P706" s="43"/>
      <c r="Q706" s="43"/>
      <c r="R706" s="43"/>
      <c r="S706" s="43"/>
      <c r="T706" s="43"/>
      <c r="U706" s="43"/>
      <c r="V706" s="43"/>
      <c r="W706" s="43"/>
      <c r="X706" s="43"/>
      <c r="Y706" s="43"/>
      <c r="Z706" s="43"/>
    </row>
    <row r="707" spans="1:26">
      <c r="A707" s="44">
        <v>44447</v>
      </c>
      <c r="B707" s="42">
        <v>4514.07</v>
      </c>
      <c r="C707" s="46">
        <f t="shared" si="11"/>
        <v>-1.3194454045593487E-3</v>
      </c>
      <c r="D707" s="43"/>
      <c r="E707" s="44">
        <v>44417</v>
      </c>
      <c r="F707" s="42">
        <v>1.85</v>
      </c>
      <c r="G707" s="42">
        <f t="shared" si="14"/>
        <v>1.8500000000000003E-2</v>
      </c>
      <c r="H707" s="43"/>
      <c r="I707" s="43"/>
      <c r="J707" s="75">
        <f t="shared" si="15"/>
        <v>-1.9819445404559353E-2</v>
      </c>
      <c r="K707" s="43"/>
      <c r="L707" s="43"/>
      <c r="M707" s="43"/>
      <c r="N707" s="43"/>
      <c r="O707" s="43"/>
      <c r="P707" s="43"/>
      <c r="Q707" s="43"/>
      <c r="R707" s="43"/>
      <c r="S707" s="43"/>
      <c r="T707" s="43"/>
      <c r="U707" s="43"/>
      <c r="V707" s="43"/>
      <c r="W707" s="43"/>
      <c r="X707" s="43"/>
      <c r="Y707" s="43"/>
      <c r="Z707" s="43"/>
    </row>
    <row r="708" spans="1:26">
      <c r="A708" s="44">
        <v>44446</v>
      </c>
      <c r="B708" s="42">
        <v>4520.03</v>
      </c>
      <c r="C708" s="46">
        <f t="shared" si="11"/>
        <v>-3.401266163481994E-3</v>
      </c>
      <c r="D708" s="43"/>
      <c r="E708" s="44">
        <v>44386</v>
      </c>
      <c r="F708" s="42">
        <v>1.88</v>
      </c>
      <c r="G708" s="42">
        <f t="shared" si="14"/>
        <v>1.8799999999999997E-2</v>
      </c>
      <c r="H708" s="43"/>
      <c r="I708" s="43"/>
      <c r="J708" s="75">
        <f t="shared" si="15"/>
        <v>-2.2201266163481993E-2</v>
      </c>
      <c r="K708" s="43"/>
      <c r="L708" s="43"/>
      <c r="M708" s="43"/>
      <c r="N708" s="43"/>
      <c r="O708" s="43"/>
      <c r="P708" s="43"/>
      <c r="Q708" s="43"/>
      <c r="R708" s="43"/>
      <c r="S708" s="43"/>
      <c r="T708" s="43"/>
      <c r="U708" s="43"/>
      <c r="V708" s="43"/>
      <c r="W708" s="43"/>
      <c r="X708" s="43"/>
      <c r="Y708" s="43"/>
      <c r="Z708" s="43"/>
    </row>
    <row r="709" spans="1:26">
      <c r="A709" s="44">
        <v>44442</v>
      </c>
      <c r="B709" s="42">
        <v>4535.43</v>
      </c>
      <c r="C709" s="46">
        <f t="shared" si="11"/>
        <v>-3.3508296923669389E-4</v>
      </c>
      <c r="D709" s="43"/>
      <c r="E709" s="44">
        <v>44264</v>
      </c>
      <c r="F709" s="42">
        <v>1.84</v>
      </c>
      <c r="G709" s="42">
        <f t="shared" si="14"/>
        <v>1.84E-2</v>
      </c>
      <c r="H709" s="43"/>
      <c r="I709" s="43"/>
      <c r="J709" s="75">
        <f t="shared" si="15"/>
        <v>-1.8735082969236695E-2</v>
      </c>
      <c r="K709" s="43"/>
      <c r="L709" s="43"/>
      <c r="M709" s="43"/>
      <c r="N709" s="43"/>
      <c r="O709" s="43"/>
      <c r="P709" s="43"/>
      <c r="Q709" s="43"/>
      <c r="R709" s="43"/>
      <c r="S709" s="43"/>
      <c r="T709" s="43"/>
      <c r="U709" s="43"/>
      <c r="V709" s="43"/>
      <c r="W709" s="43"/>
      <c r="X709" s="43"/>
      <c r="Y709" s="43"/>
      <c r="Z709" s="43"/>
    </row>
    <row r="710" spans="1:26">
      <c r="A710" s="44">
        <v>44441</v>
      </c>
      <c r="B710" s="42">
        <v>4536.95</v>
      </c>
      <c r="C710" s="46">
        <f t="shared" si="11"/>
        <v>2.8385281677768184E-3</v>
      </c>
      <c r="D710" s="43"/>
      <c r="E710" s="44">
        <v>44236</v>
      </c>
      <c r="F710" s="42">
        <v>1.8</v>
      </c>
      <c r="G710" s="42">
        <f t="shared" si="14"/>
        <v>1.8000000000000002E-2</v>
      </c>
      <c r="H710" s="43"/>
      <c r="I710" s="43"/>
      <c r="J710" s="75">
        <f t="shared" si="15"/>
        <v>-1.5161471832223184E-2</v>
      </c>
      <c r="K710" s="43"/>
      <c r="L710" s="43"/>
      <c r="M710" s="43"/>
      <c r="N710" s="43"/>
      <c r="O710" s="43"/>
      <c r="P710" s="43"/>
      <c r="Q710" s="43"/>
      <c r="R710" s="43"/>
      <c r="S710" s="43"/>
      <c r="T710" s="43"/>
      <c r="U710" s="43"/>
      <c r="V710" s="43"/>
      <c r="W710" s="43"/>
      <c r="X710" s="43"/>
      <c r="Y710" s="43"/>
      <c r="Z710" s="43"/>
    </row>
    <row r="711" spans="1:26">
      <c r="A711" s="44">
        <v>44440</v>
      </c>
      <c r="B711" s="42">
        <v>4524.09</v>
      </c>
      <c r="C711" s="46">
        <f t="shared" si="11"/>
        <v>3.1171346489786849E-4</v>
      </c>
      <c r="D711" s="43"/>
      <c r="E711" s="44">
        <v>44205</v>
      </c>
      <c r="F711" s="42">
        <v>1.81</v>
      </c>
      <c r="G711" s="42">
        <f t="shared" si="14"/>
        <v>1.8100000000000002E-2</v>
      </c>
      <c r="H711" s="43"/>
      <c r="I711" s="43"/>
      <c r="J711" s="75">
        <f t="shared" si="15"/>
        <v>-1.7788286535102133E-2</v>
      </c>
      <c r="K711" s="43"/>
      <c r="L711" s="43"/>
      <c r="M711" s="43"/>
      <c r="N711" s="43"/>
      <c r="O711" s="43"/>
      <c r="P711" s="43"/>
      <c r="Q711" s="43"/>
      <c r="R711" s="43"/>
      <c r="S711" s="43"/>
      <c r="T711" s="43"/>
      <c r="U711" s="43"/>
      <c r="V711" s="43"/>
      <c r="W711" s="43"/>
      <c r="X711" s="43"/>
      <c r="Y711" s="43"/>
      <c r="Z711" s="43"/>
    </row>
    <row r="712" spans="1:26">
      <c r="A712" s="44">
        <v>44439</v>
      </c>
      <c r="B712" s="42">
        <v>4522.68</v>
      </c>
      <c r="C712" s="46">
        <f t="shared" si="11"/>
        <v>-1.3500571571324227E-3</v>
      </c>
      <c r="D712" s="43"/>
      <c r="E712" s="44" t="s">
        <v>1769</v>
      </c>
      <c r="F712" s="42">
        <v>1.82</v>
      </c>
      <c r="G712" s="42">
        <f t="shared" si="14"/>
        <v>1.8200000000000001E-2</v>
      </c>
      <c r="H712" s="43"/>
      <c r="I712" s="43"/>
      <c r="J712" s="75">
        <f t="shared" si="15"/>
        <v>-1.9550057157132424E-2</v>
      </c>
      <c r="K712" s="43"/>
      <c r="L712" s="43"/>
      <c r="M712" s="43"/>
      <c r="N712" s="43"/>
      <c r="O712" s="43"/>
      <c r="P712" s="43"/>
      <c r="Q712" s="43"/>
      <c r="R712" s="43"/>
      <c r="S712" s="43"/>
      <c r="T712" s="43"/>
      <c r="U712" s="43"/>
      <c r="V712" s="43"/>
      <c r="W712" s="43"/>
      <c r="X712" s="43"/>
      <c r="Y712" s="43"/>
      <c r="Z712" s="43"/>
    </row>
    <row r="713" spans="1:26">
      <c r="A713" s="44">
        <v>44438</v>
      </c>
      <c r="B713" s="42">
        <v>4528.79</v>
      </c>
      <c r="C713" s="46">
        <f t="shared" si="11"/>
        <v>4.2973414690568616E-3</v>
      </c>
      <c r="D713" s="43"/>
      <c r="E713" s="44" t="s">
        <v>1772</v>
      </c>
      <c r="F713" s="42">
        <v>1.79</v>
      </c>
      <c r="G713" s="42">
        <f t="shared" si="14"/>
        <v>1.7899999999999999E-2</v>
      </c>
      <c r="H713" s="43"/>
      <c r="I713" s="43"/>
      <c r="J713" s="75">
        <f t="shared" si="15"/>
        <v>-1.3602658530943137E-2</v>
      </c>
      <c r="K713" s="43"/>
      <c r="L713" s="43"/>
      <c r="M713" s="43"/>
      <c r="N713" s="43"/>
      <c r="O713" s="43"/>
      <c r="P713" s="43"/>
      <c r="Q713" s="43"/>
      <c r="R713" s="43"/>
      <c r="S713" s="43"/>
      <c r="T713" s="43"/>
      <c r="U713" s="43"/>
      <c r="V713" s="43"/>
      <c r="W713" s="43"/>
      <c r="X713" s="43"/>
      <c r="Y713" s="43"/>
      <c r="Z713" s="43"/>
    </row>
    <row r="714" spans="1:26">
      <c r="A714" s="44">
        <v>44435</v>
      </c>
      <c r="B714" s="42">
        <v>4509.37</v>
      </c>
      <c r="C714" s="46">
        <f t="shared" si="11"/>
        <v>8.7690455528976891E-3</v>
      </c>
      <c r="D714" s="43"/>
      <c r="E714" s="44" t="s">
        <v>1775</v>
      </c>
      <c r="F714" s="42">
        <v>1.81</v>
      </c>
      <c r="G714" s="42">
        <f t="shared" si="14"/>
        <v>1.8100000000000002E-2</v>
      </c>
      <c r="H714" s="43"/>
      <c r="I714" s="43"/>
      <c r="J714" s="75">
        <f t="shared" si="15"/>
        <v>-9.3309544471023124E-3</v>
      </c>
      <c r="K714" s="43"/>
      <c r="L714" s="43"/>
      <c r="M714" s="43"/>
      <c r="N714" s="43"/>
      <c r="O714" s="43"/>
      <c r="P714" s="43"/>
      <c r="Q714" s="43"/>
      <c r="R714" s="43"/>
      <c r="S714" s="43"/>
      <c r="T714" s="43"/>
      <c r="U714" s="43"/>
      <c r="V714" s="43"/>
      <c r="W714" s="43"/>
      <c r="X714" s="43"/>
      <c r="Y714" s="43"/>
      <c r="Z714" s="43"/>
    </row>
    <row r="715" spans="1:26">
      <c r="A715" s="44">
        <v>44434</v>
      </c>
      <c r="B715" s="42">
        <v>4470</v>
      </c>
      <c r="C715" s="46">
        <f t="shared" si="11"/>
        <v>-5.8419628594696153E-3</v>
      </c>
      <c r="D715" s="43"/>
      <c r="E715" s="44" t="s">
        <v>1778</v>
      </c>
      <c r="F715" s="42">
        <v>1.84</v>
      </c>
      <c r="G715" s="42">
        <f t="shared" si="14"/>
        <v>1.84E-2</v>
      </c>
      <c r="H715" s="43"/>
      <c r="I715" s="43"/>
      <c r="J715" s="75">
        <f t="shared" si="15"/>
        <v>-2.4241962859469616E-2</v>
      </c>
      <c r="K715" s="43"/>
      <c r="L715" s="43"/>
      <c r="M715" s="43"/>
      <c r="N715" s="43"/>
      <c r="O715" s="43"/>
      <c r="P715" s="43"/>
      <c r="Q715" s="43"/>
      <c r="R715" s="43"/>
      <c r="S715" s="43"/>
      <c r="T715" s="43"/>
      <c r="U715" s="43"/>
      <c r="V715" s="43"/>
      <c r="W715" s="43"/>
      <c r="X715" s="43"/>
      <c r="Y715" s="43"/>
      <c r="Z715" s="43"/>
    </row>
    <row r="716" spans="1:26">
      <c r="A716" s="44">
        <v>44433</v>
      </c>
      <c r="B716" s="42">
        <v>4496.1899999999996</v>
      </c>
      <c r="C716" s="46">
        <f t="shared" si="11"/>
        <v>2.2176660815180892E-3</v>
      </c>
      <c r="D716" s="43"/>
      <c r="E716" s="44" t="s">
        <v>1781</v>
      </c>
      <c r="F716" s="42">
        <v>1.85</v>
      </c>
      <c r="G716" s="42">
        <f t="shared" si="14"/>
        <v>1.8500000000000003E-2</v>
      </c>
      <c r="H716" s="43"/>
      <c r="I716" s="43"/>
      <c r="J716" s="75">
        <f t="shared" si="15"/>
        <v>-1.6282333918481912E-2</v>
      </c>
      <c r="K716" s="43"/>
      <c r="L716" s="43"/>
      <c r="M716" s="43"/>
      <c r="N716" s="43"/>
      <c r="O716" s="43"/>
      <c r="P716" s="43"/>
      <c r="Q716" s="43"/>
      <c r="R716" s="43"/>
      <c r="S716" s="43"/>
      <c r="T716" s="43"/>
      <c r="U716" s="43"/>
      <c r="V716" s="43"/>
      <c r="W716" s="43"/>
      <c r="X716" s="43"/>
      <c r="Y716" s="43"/>
      <c r="Z716" s="43"/>
    </row>
    <row r="717" spans="1:26">
      <c r="A717" s="44">
        <v>44432</v>
      </c>
      <c r="B717" s="42">
        <v>4486.2299999999996</v>
      </c>
      <c r="C717" s="46">
        <f t="shared" si="11"/>
        <v>1.4945751943348515E-3</v>
      </c>
      <c r="D717" s="43"/>
      <c r="E717" s="44" t="s">
        <v>1783</v>
      </c>
      <c r="F717" s="42">
        <v>1.8</v>
      </c>
      <c r="G717" s="42">
        <f t="shared" si="14"/>
        <v>1.8000000000000002E-2</v>
      </c>
      <c r="H717" s="43"/>
      <c r="I717" s="43"/>
      <c r="J717" s="75">
        <f t="shared" si="15"/>
        <v>-1.650542480566515E-2</v>
      </c>
      <c r="K717" s="43"/>
      <c r="L717" s="43"/>
      <c r="M717" s="43"/>
      <c r="N717" s="43"/>
      <c r="O717" s="43"/>
      <c r="P717" s="43"/>
      <c r="Q717" s="43"/>
      <c r="R717" s="43"/>
      <c r="S717" s="43"/>
      <c r="T717" s="43"/>
      <c r="U717" s="43"/>
      <c r="V717" s="43"/>
      <c r="W717" s="43"/>
      <c r="X717" s="43"/>
      <c r="Y717" s="43"/>
      <c r="Z717" s="43"/>
    </row>
    <row r="718" spans="1:26">
      <c r="A718" s="44">
        <v>44431</v>
      </c>
      <c r="B718" s="42">
        <v>4479.53</v>
      </c>
      <c r="C718" s="46">
        <f t="shared" si="11"/>
        <v>8.487698356534068E-3</v>
      </c>
      <c r="D718" s="43"/>
      <c r="E718" s="44" t="s">
        <v>1786</v>
      </c>
      <c r="F718" s="42">
        <v>1.76</v>
      </c>
      <c r="G718" s="42">
        <f t="shared" si="14"/>
        <v>1.7600000000000001E-2</v>
      </c>
      <c r="H718" s="43"/>
      <c r="I718" s="43"/>
      <c r="J718" s="75">
        <f t="shared" si="15"/>
        <v>-9.112301643465933E-3</v>
      </c>
      <c r="K718" s="43"/>
      <c r="L718" s="43"/>
      <c r="M718" s="43"/>
      <c r="N718" s="43"/>
      <c r="O718" s="43"/>
      <c r="P718" s="43"/>
      <c r="Q718" s="43"/>
      <c r="R718" s="43"/>
      <c r="S718" s="43"/>
      <c r="T718" s="43"/>
      <c r="U718" s="43"/>
      <c r="V718" s="43"/>
      <c r="W718" s="43"/>
      <c r="X718" s="43"/>
      <c r="Y718" s="43"/>
      <c r="Z718" s="43"/>
    </row>
    <row r="719" spans="1:26">
      <c r="A719" s="44">
        <v>44428</v>
      </c>
      <c r="B719" s="42">
        <v>4441.67</v>
      </c>
      <c r="C719" s="46">
        <f t="shared" si="11"/>
        <v>8.1085771490773013E-3</v>
      </c>
      <c r="D719" s="43"/>
      <c r="E719" s="44" t="s">
        <v>1789</v>
      </c>
      <c r="F719" s="42">
        <v>1.77</v>
      </c>
      <c r="G719" s="42">
        <f t="shared" si="14"/>
        <v>1.77E-2</v>
      </c>
      <c r="H719" s="43"/>
      <c r="I719" s="43"/>
      <c r="J719" s="75">
        <f t="shared" si="15"/>
        <v>-9.5914228509226991E-3</v>
      </c>
      <c r="K719" s="43"/>
      <c r="L719" s="43"/>
      <c r="M719" s="43"/>
      <c r="N719" s="43"/>
      <c r="O719" s="43"/>
      <c r="P719" s="43"/>
      <c r="Q719" s="43"/>
      <c r="R719" s="43"/>
      <c r="S719" s="43"/>
      <c r="T719" s="43"/>
      <c r="U719" s="43"/>
      <c r="V719" s="43"/>
      <c r="W719" s="43"/>
      <c r="X719" s="43"/>
      <c r="Y719" s="43"/>
      <c r="Z719" s="43"/>
    </row>
    <row r="720" spans="1:26">
      <c r="A720" s="44">
        <v>44427</v>
      </c>
      <c r="B720" s="42">
        <v>4405.8</v>
      </c>
      <c r="C720" s="46">
        <f t="shared" si="11"/>
        <v>1.2559520255743905E-3</v>
      </c>
      <c r="D720" s="43"/>
      <c r="E720" s="44" t="s">
        <v>1791</v>
      </c>
      <c r="F720" s="42">
        <v>1.77</v>
      </c>
      <c r="G720" s="42">
        <f t="shared" si="14"/>
        <v>1.77E-2</v>
      </c>
      <c r="H720" s="43"/>
      <c r="I720" s="43"/>
      <c r="J720" s="75">
        <f t="shared" si="15"/>
        <v>-1.6444047974425609E-2</v>
      </c>
      <c r="K720" s="43"/>
      <c r="L720" s="43"/>
      <c r="M720" s="43"/>
      <c r="N720" s="43"/>
      <c r="O720" s="43"/>
      <c r="P720" s="43"/>
      <c r="Q720" s="43"/>
      <c r="R720" s="43"/>
      <c r="S720" s="43"/>
      <c r="T720" s="43"/>
      <c r="U720" s="43"/>
      <c r="V720" s="43"/>
      <c r="W720" s="43"/>
      <c r="X720" s="43"/>
      <c r="Y720" s="43"/>
      <c r="Z720" s="43"/>
    </row>
    <row r="721" spans="1:26">
      <c r="A721" s="44">
        <v>44426</v>
      </c>
      <c r="B721" s="42">
        <v>4400.2700000000004</v>
      </c>
      <c r="C721" s="46">
        <f t="shared" si="11"/>
        <v>-1.0806639720144598E-2</v>
      </c>
      <c r="D721" s="43"/>
      <c r="E721" s="44" t="s">
        <v>1794</v>
      </c>
      <c r="F721" s="42">
        <v>1.8</v>
      </c>
      <c r="G721" s="42">
        <f t="shared" si="14"/>
        <v>1.8000000000000002E-2</v>
      </c>
      <c r="H721" s="43"/>
      <c r="I721" s="43"/>
      <c r="J721" s="75">
        <f t="shared" si="15"/>
        <v>-2.8806639720144599E-2</v>
      </c>
      <c r="K721" s="43"/>
      <c r="L721" s="43"/>
      <c r="M721" s="43"/>
      <c r="N721" s="43"/>
      <c r="O721" s="43"/>
      <c r="P721" s="43"/>
      <c r="Q721" s="43"/>
      <c r="R721" s="43"/>
      <c r="S721" s="43"/>
      <c r="T721" s="43"/>
      <c r="U721" s="43"/>
      <c r="V721" s="43"/>
      <c r="W721" s="43"/>
      <c r="X721" s="43"/>
      <c r="Y721" s="43"/>
      <c r="Z721" s="43"/>
    </row>
    <row r="722" spans="1:26">
      <c r="A722" s="44">
        <v>44425</v>
      </c>
      <c r="B722" s="42">
        <v>4448.08</v>
      </c>
      <c r="C722" s="46">
        <f t="shared" si="11"/>
        <v>-7.0857697907681849E-3</v>
      </c>
      <c r="D722" s="43"/>
      <c r="E722" s="44" t="s">
        <v>1796</v>
      </c>
      <c r="F722" s="42">
        <v>1.81</v>
      </c>
      <c r="G722" s="42">
        <f t="shared" si="14"/>
        <v>1.8100000000000002E-2</v>
      </c>
      <c r="H722" s="43"/>
      <c r="I722" s="43"/>
      <c r="J722" s="75">
        <f t="shared" si="15"/>
        <v>-2.5185769790768187E-2</v>
      </c>
      <c r="K722" s="43"/>
      <c r="L722" s="43"/>
      <c r="M722" s="43"/>
      <c r="N722" s="43"/>
      <c r="O722" s="43"/>
      <c r="P722" s="43"/>
      <c r="Q722" s="43"/>
      <c r="R722" s="43"/>
      <c r="S722" s="43"/>
      <c r="T722" s="43"/>
      <c r="U722" s="43"/>
      <c r="V722" s="43"/>
      <c r="W722" s="43"/>
      <c r="X722" s="43"/>
      <c r="Y722" s="43"/>
      <c r="Z722" s="43"/>
    </row>
    <row r="723" spans="1:26">
      <c r="A723" s="44">
        <v>44424</v>
      </c>
      <c r="B723" s="42">
        <v>4479.71</v>
      </c>
      <c r="C723" s="46">
        <f t="shared" si="11"/>
        <v>2.6174309818667143E-3</v>
      </c>
      <c r="D723" s="43"/>
      <c r="E723" s="44" t="s">
        <v>1799</v>
      </c>
      <c r="F723" s="42">
        <v>1.81</v>
      </c>
      <c r="G723" s="42">
        <f t="shared" si="14"/>
        <v>1.8100000000000002E-2</v>
      </c>
      <c r="H723" s="43"/>
      <c r="I723" s="43"/>
      <c r="J723" s="75">
        <f t="shared" si="15"/>
        <v>-1.5482569018133288E-2</v>
      </c>
      <c r="K723" s="43"/>
      <c r="L723" s="43"/>
      <c r="M723" s="43"/>
      <c r="N723" s="43"/>
      <c r="O723" s="43"/>
      <c r="P723" s="43"/>
      <c r="Q723" s="43"/>
      <c r="R723" s="43"/>
      <c r="S723" s="43"/>
      <c r="T723" s="43"/>
      <c r="U723" s="43"/>
      <c r="V723" s="43"/>
      <c r="W723" s="43"/>
      <c r="X723" s="43"/>
      <c r="Y723" s="43"/>
      <c r="Z723" s="43"/>
    </row>
    <row r="724" spans="1:26">
      <c r="A724" s="44">
        <v>44421</v>
      </c>
      <c r="B724" s="42">
        <v>4468</v>
      </c>
      <c r="C724" s="46">
        <f t="shared" si="11"/>
        <v>1.6060338344795659E-3</v>
      </c>
      <c r="D724" s="43"/>
      <c r="E724" s="44" t="s">
        <v>1801</v>
      </c>
      <c r="F724" s="42">
        <v>1.83</v>
      </c>
      <c r="G724" s="42">
        <f t="shared" si="14"/>
        <v>1.83E-2</v>
      </c>
      <c r="H724" s="43"/>
      <c r="I724" s="43"/>
      <c r="J724" s="75">
        <f t="shared" si="15"/>
        <v>-1.6693966165520435E-2</v>
      </c>
      <c r="K724" s="43"/>
      <c r="L724" s="43"/>
      <c r="M724" s="43"/>
      <c r="N724" s="43"/>
      <c r="O724" s="43"/>
      <c r="P724" s="43"/>
      <c r="Q724" s="43"/>
      <c r="R724" s="43"/>
      <c r="S724" s="43"/>
      <c r="T724" s="43"/>
      <c r="U724" s="43"/>
      <c r="V724" s="43"/>
      <c r="W724" s="43"/>
      <c r="X724" s="43"/>
      <c r="Y724" s="43"/>
      <c r="Z724" s="43"/>
    </row>
    <row r="725" spans="1:26">
      <c r="A725" s="44">
        <v>44420</v>
      </c>
      <c r="B725" s="42">
        <v>4460.83</v>
      </c>
      <c r="C725" s="46">
        <f t="shared" si="11"/>
        <v>2.9477387419454388E-3</v>
      </c>
      <c r="D725" s="43"/>
      <c r="E725" s="44">
        <v>44538</v>
      </c>
      <c r="F725" s="42">
        <v>1.91</v>
      </c>
      <c r="G725" s="42">
        <f t="shared" si="14"/>
        <v>1.9099999999999999E-2</v>
      </c>
      <c r="H725" s="43"/>
      <c r="I725" s="43"/>
      <c r="J725" s="75">
        <f t="shared" si="15"/>
        <v>-1.6152261258054561E-2</v>
      </c>
      <c r="K725" s="43"/>
      <c r="L725" s="43"/>
      <c r="M725" s="43"/>
      <c r="N725" s="43"/>
      <c r="O725" s="43"/>
      <c r="P725" s="43"/>
      <c r="Q725" s="43"/>
      <c r="R725" s="43"/>
      <c r="S725" s="43"/>
      <c r="T725" s="43"/>
      <c r="U725" s="43"/>
      <c r="V725" s="43"/>
      <c r="W725" s="43"/>
      <c r="X725" s="43"/>
      <c r="Y725" s="43"/>
      <c r="Z725" s="43"/>
    </row>
    <row r="726" spans="1:26">
      <c r="A726" s="44">
        <v>44419</v>
      </c>
      <c r="B726" s="42">
        <v>4447.7</v>
      </c>
      <c r="C726" s="46">
        <f t="shared" si="11"/>
        <v>2.4649821979919732E-3</v>
      </c>
      <c r="D726" s="43"/>
      <c r="E726" s="44">
        <v>44508</v>
      </c>
      <c r="F726" s="42">
        <v>1.89</v>
      </c>
      <c r="G726" s="42">
        <f t="shared" si="14"/>
        <v>1.89E-2</v>
      </c>
      <c r="H726" s="43"/>
      <c r="I726" s="43"/>
      <c r="J726" s="75">
        <f t="shared" si="15"/>
        <v>-1.6435017802008026E-2</v>
      </c>
      <c r="K726" s="43"/>
      <c r="L726" s="43"/>
      <c r="M726" s="43"/>
      <c r="N726" s="43"/>
      <c r="O726" s="43"/>
      <c r="P726" s="43"/>
      <c r="Q726" s="43"/>
      <c r="R726" s="43"/>
      <c r="S726" s="43"/>
      <c r="T726" s="43"/>
      <c r="U726" s="43"/>
      <c r="V726" s="43"/>
      <c r="W726" s="43"/>
      <c r="X726" s="43"/>
      <c r="Y726" s="43"/>
      <c r="Z726" s="43"/>
    </row>
    <row r="727" spans="1:26">
      <c r="A727" s="44">
        <v>44418</v>
      </c>
      <c r="B727" s="42">
        <v>4436.75</v>
      </c>
      <c r="C727" s="46">
        <f t="shared" si="11"/>
        <v>9.922089864754615E-4</v>
      </c>
      <c r="D727" s="43"/>
      <c r="E727" s="44">
        <v>44477</v>
      </c>
      <c r="F727" s="42">
        <v>1.89</v>
      </c>
      <c r="G727" s="42">
        <f t="shared" si="14"/>
        <v>1.89E-2</v>
      </c>
      <c r="H727" s="43"/>
      <c r="I727" s="43"/>
      <c r="J727" s="75">
        <f t="shared" si="15"/>
        <v>-1.7907791013524538E-2</v>
      </c>
      <c r="K727" s="43"/>
      <c r="L727" s="43"/>
      <c r="M727" s="43"/>
      <c r="N727" s="43"/>
      <c r="O727" s="43"/>
      <c r="P727" s="43"/>
      <c r="Q727" s="43"/>
      <c r="R727" s="43"/>
      <c r="S727" s="43"/>
      <c r="T727" s="43"/>
      <c r="U727" s="43"/>
      <c r="V727" s="43"/>
      <c r="W727" s="43"/>
      <c r="X727" s="43"/>
      <c r="Y727" s="43"/>
      <c r="Z727" s="43"/>
    </row>
    <row r="728" spans="1:26">
      <c r="A728" s="44">
        <v>44417</v>
      </c>
      <c r="B728" s="42">
        <v>4432.3500000000004</v>
      </c>
      <c r="C728" s="46">
        <f t="shared" si="11"/>
        <v>-9.4036789518653135E-4</v>
      </c>
      <c r="D728" s="43"/>
      <c r="E728" s="44">
        <v>44447</v>
      </c>
      <c r="F728" s="42">
        <v>1.86</v>
      </c>
      <c r="G728" s="42">
        <f t="shared" si="14"/>
        <v>1.8600000000000002E-2</v>
      </c>
      <c r="H728" s="43"/>
      <c r="I728" s="43"/>
      <c r="J728" s="75">
        <f t="shared" si="15"/>
        <v>-1.9540367895186532E-2</v>
      </c>
      <c r="K728" s="43"/>
      <c r="L728" s="43"/>
      <c r="M728" s="43"/>
      <c r="N728" s="43"/>
      <c r="O728" s="43"/>
      <c r="P728" s="43"/>
      <c r="Q728" s="43"/>
      <c r="R728" s="43"/>
      <c r="S728" s="43"/>
      <c r="T728" s="43"/>
      <c r="U728" s="43"/>
      <c r="V728" s="43"/>
      <c r="W728" s="43"/>
      <c r="X728" s="43"/>
      <c r="Y728" s="43"/>
      <c r="Z728" s="43"/>
    </row>
    <row r="729" spans="1:26">
      <c r="A729" s="44">
        <v>44414</v>
      </c>
      <c r="B729" s="42">
        <v>4436.5200000000004</v>
      </c>
      <c r="C729" s="46">
        <f t="shared" si="11"/>
        <v>1.6738821949274498E-3</v>
      </c>
      <c r="D729" s="43"/>
      <c r="E729" s="44">
        <v>44355</v>
      </c>
      <c r="F729" s="42">
        <v>1.84</v>
      </c>
      <c r="G729" s="42">
        <f t="shared" si="14"/>
        <v>1.84E-2</v>
      </c>
      <c r="H729" s="43"/>
      <c r="I729" s="43"/>
      <c r="J729" s="75">
        <f t="shared" si="15"/>
        <v>-1.6726117805072549E-2</v>
      </c>
      <c r="K729" s="43"/>
      <c r="L729" s="43"/>
      <c r="M729" s="43"/>
      <c r="N729" s="43"/>
      <c r="O729" s="43"/>
      <c r="P729" s="43"/>
      <c r="Q729" s="43"/>
      <c r="R729" s="43"/>
      <c r="S729" s="43"/>
      <c r="T729" s="43"/>
      <c r="U729" s="43"/>
      <c r="V729" s="43"/>
      <c r="W729" s="43"/>
      <c r="X729" s="43"/>
      <c r="Y729" s="43"/>
      <c r="Z729" s="43"/>
    </row>
    <row r="730" spans="1:26">
      <c r="A730" s="44">
        <v>44413</v>
      </c>
      <c r="B730" s="42">
        <v>4429.1000000000004</v>
      </c>
      <c r="C730" s="46">
        <f t="shared" si="11"/>
        <v>5.9874994315475697E-3</v>
      </c>
      <c r="D730" s="43"/>
      <c r="E730" s="44">
        <v>44324</v>
      </c>
      <c r="F730" s="42">
        <v>1.76</v>
      </c>
      <c r="G730" s="42">
        <f t="shared" si="14"/>
        <v>1.7600000000000001E-2</v>
      </c>
      <c r="H730" s="43"/>
      <c r="I730" s="43"/>
      <c r="J730" s="75">
        <f t="shared" si="15"/>
        <v>-1.1612500568452432E-2</v>
      </c>
      <c r="K730" s="43"/>
      <c r="L730" s="43"/>
      <c r="M730" s="43"/>
      <c r="N730" s="43"/>
      <c r="O730" s="43"/>
      <c r="P730" s="43"/>
      <c r="Q730" s="43"/>
      <c r="R730" s="43"/>
      <c r="S730" s="43"/>
      <c r="T730" s="43"/>
      <c r="U730" s="43"/>
      <c r="V730" s="43"/>
      <c r="W730" s="43"/>
      <c r="X730" s="43"/>
      <c r="Y730" s="43"/>
      <c r="Z730" s="43"/>
    </row>
    <row r="731" spans="1:26">
      <c r="A731" s="44">
        <v>44412</v>
      </c>
      <c r="B731" s="42">
        <v>4402.66</v>
      </c>
      <c r="C731" s="46">
        <f t="shared" si="11"/>
        <v>-4.6432082296428796E-3</v>
      </c>
      <c r="D731" s="43"/>
      <c r="E731" s="44">
        <v>44294</v>
      </c>
      <c r="F731" s="42">
        <v>1.73</v>
      </c>
      <c r="G731" s="42">
        <f t="shared" si="14"/>
        <v>1.7299999999999999E-2</v>
      </c>
      <c r="H731" s="43"/>
      <c r="I731" s="43"/>
      <c r="J731" s="75">
        <f t="shared" si="15"/>
        <v>-2.194320822964288E-2</v>
      </c>
      <c r="K731" s="43"/>
      <c r="L731" s="43"/>
      <c r="M731" s="43"/>
      <c r="N731" s="43"/>
      <c r="O731" s="43"/>
      <c r="P731" s="43"/>
      <c r="Q731" s="43"/>
      <c r="R731" s="43"/>
      <c r="S731" s="43"/>
      <c r="T731" s="43"/>
      <c r="U731" s="43"/>
      <c r="V731" s="43"/>
      <c r="W731" s="43"/>
      <c r="X731" s="43"/>
      <c r="Y731" s="43"/>
      <c r="Z731" s="43"/>
    </row>
    <row r="732" spans="1:26">
      <c r="A732" s="44">
        <v>44411</v>
      </c>
      <c r="B732" s="42">
        <v>4423.1499999999996</v>
      </c>
      <c r="C732" s="46">
        <f t="shared" si="11"/>
        <v>8.170019032652822E-3</v>
      </c>
      <c r="D732" s="43"/>
      <c r="E732" s="44">
        <v>44263</v>
      </c>
      <c r="F732" s="42">
        <v>1.74</v>
      </c>
      <c r="G732" s="42">
        <f t="shared" si="14"/>
        <v>1.7399999999999999E-2</v>
      </c>
      <c r="H732" s="43"/>
      <c r="I732" s="43"/>
      <c r="J732" s="75">
        <f t="shared" si="15"/>
        <v>-9.2299809673471768E-3</v>
      </c>
      <c r="K732" s="43"/>
      <c r="L732" s="43"/>
      <c r="M732" s="43"/>
      <c r="N732" s="43"/>
      <c r="O732" s="43"/>
      <c r="P732" s="43"/>
      <c r="Q732" s="43"/>
      <c r="R732" s="43"/>
      <c r="S732" s="43"/>
      <c r="T732" s="43"/>
      <c r="U732" s="43"/>
      <c r="V732" s="43"/>
      <c r="W732" s="43"/>
      <c r="X732" s="43"/>
      <c r="Y732" s="43"/>
      <c r="Z732" s="43"/>
    </row>
    <row r="733" spans="1:26">
      <c r="A733" s="44">
        <v>44410</v>
      </c>
      <c r="B733" s="42">
        <v>4387.16</v>
      </c>
      <c r="C733" s="46">
        <f t="shared" si="11"/>
        <v>-1.8445946098472469E-3</v>
      </c>
      <c r="D733" s="43"/>
      <c r="E733" s="44">
        <v>44235</v>
      </c>
      <c r="F733" s="42">
        <v>1.76</v>
      </c>
      <c r="G733" s="42">
        <f t="shared" si="14"/>
        <v>1.7600000000000001E-2</v>
      </c>
      <c r="H733" s="43"/>
      <c r="I733" s="43"/>
      <c r="J733" s="75">
        <f t="shared" si="15"/>
        <v>-1.9444594609847248E-2</v>
      </c>
      <c r="K733" s="43"/>
      <c r="L733" s="43"/>
      <c r="M733" s="43"/>
      <c r="N733" s="43"/>
      <c r="O733" s="43"/>
      <c r="P733" s="43"/>
      <c r="Q733" s="43"/>
      <c r="R733" s="43"/>
      <c r="S733" s="43"/>
      <c r="T733" s="43"/>
      <c r="U733" s="43"/>
      <c r="V733" s="43"/>
      <c r="W733" s="43"/>
      <c r="X733" s="43"/>
      <c r="Y733" s="43"/>
      <c r="Z733" s="43"/>
    </row>
    <row r="734" spans="1:26">
      <c r="A734" s="44">
        <v>44407</v>
      </c>
      <c r="B734" s="42">
        <v>4395.26</v>
      </c>
      <c r="C734" s="46">
        <f t="shared" si="11"/>
        <v>-5.4206823821932627E-3</v>
      </c>
      <c r="D734" s="43"/>
      <c r="E734" s="44" t="s">
        <v>1819</v>
      </c>
      <c r="F734" s="42">
        <v>1.79</v>
      </c>
      <c r="G734" s="42">
        <f t="shared" si="14"/>
        <v>1.7899999999999999E-2</v>
      </c>
      <c r="H734" s="43"/>
      <c r="I734" s="43"/>
      <c r="J734" s="75">
        <f t="shared" si="15"/>
        <v>-2.3320682382193262E-2</v>
      </c>
      <c r="K734" s="43"/>
      <c r="L734" s="43"/>
      <c r="M734" s="43"/>
      <c r="N734" s="43"/>
      <c r="O734" s="43"/>
      <c r="P734" s="43"/>
      <c r="Q734" s="43"/>
      <c r="R734" s="43"/>
      <c r="S734" s="43"/>
      <c r="T734" s="43"/>
      <c r="U734" s="43"/>
      <c r="V734" s="43"/>
      <c r="W734" s="43"/>
      <c r="X734" s="43"/>
      <c r="Y734" s="43"/>
      <c r="Z734" s="43"/>
    </row>
    <row r="735" spans="1:26">
      <c r="A735" s="44">
        <v>44406</v>
      </c>
      <c r="B735" s="42">
        <v>4419.1499999999996</v>
      </c>
      <c r="C735" s="46">
        <f t="shared" si="11"/>
        <v>4.1973850116203163E-3</v>
      </c>
      <c r="D735" s="43"/>
      <c r="E735" s="44" t="s">
        <v>1821</v>
      </c>
      <c r="F735" s="42">
        <v>1.82</v>
      </c>
      <c r="G735" s="42">
        <f t="shared" si="14"/>
        <v>1.8200000000000001E-2</v>
      </c>
      <c r="H735" s="43"/>
      <c r="I735" s="43"/>
      <c r="J735" s="75">
        <f t="shared" si="15"/>
        <v>-1.4002614988379684E-2</v>
      </c>
      <c r="K735" s="43"/>
      <c r="L735" s="43"/>
      <c r="M735" s="43"/>
      <c r="N735" s="43"/>
      <c r="O735" s="43"/>
      <c r="P735" s="43"/>
      <c r="Q735" s="43"/>
      <c r="R735" s="43"/>
      <c r="S735" s="43"/>
      <c r="T735" s="43"/>
      <c r="U735" s="43"/>
      <c r="V735" s="43"/>
      <c r="W735" s="43"/>
      <c r="X735" s="43"/>
      <c r="Y735" s="43"/>
      <c r="Z735" s="43"/>
    </row>
    <row r="736" spans="1:26">
      <c r="A736" s="44">
        <v>44405</v>
      </c>
      <c r="B736" s="42">
        <v>4400.6400000000003</v>
      </c>
      <c r="C736" s="46">
        <f t="shared" si="11"/>
        <v>-1.8631917437244311E-4</v>
      </c>
      <c r="D736" s="43"/>
      <c r="E736" s="44" t="s">
        <v>1823</v>
      </c>
      <c r="F736" s="42">
        <v>1.81</v>
      </c>
      <c r="G736" s="42">
        <f t="shared" si="14"/>
        <v>1.8100000000000002E-2</v>
      </c>
      <c r="H736" s="43"/>
      <c r="I736" s="43"/>
      <c r="J736" s="75">
        <f t="shared" si="15"/>
        <v>-1.8286319174372446E-2</v>
      </c>
      <c r="K736" s="43"/>
      <c r="L736" s="43"/>
      <c r="M736" s="43"/>
      <c r="N736" s="43"/>
      <c r="O736" s="43"/>
      <c r="P736" s="43"/>
      <c r="Q736" s="43"/>
      <c r="R736" s="43"/>
      <c r="S736" s="43"/>
      <c r="T736" s="43"/>
      <c r="U736" s="43"/>
      <c r="V736" s="43"/>
      <c r="W736" s="43"/>
      <c r="X736" s="43"/>
      <c r="Y736" s="43"/>
      <c r="Z736" s="43"/>
    </row>
    <row r="737" spans="1:26">
      <c r="A737" s="44">
        <v>44404</v>
      </c>
      <c r="B737" s="42">
        <v>4401.46</v>
      </c>
      <c r="C737" s="46">
        <f t="shared" si="11"/>
        <v>-4.7236186726493743E-3</v>
      </c>
      <c r="D737" s="43"/>
      <c r="E737" s="44" t="s">
        <v>1826</v>
      </c>
      <c r="F737" s="42">
        <v>1.8</v>
      </c>
      <c r="G737" s="42">
        <f t="shared" si="14"/>
        <v>1.8000000000000002E-2</v>
      </c>
      <c r="H737" s="43"/>
      <c r="I737" s="43"/>
      <c r="J737" s="75">
        <f t="shared" si="15"/>
        <v>-2.2723618672649375E-2</v>
      </c>
      <c r="K737" s="43"/>
      <c r="L737" s="43"/>
      <c r="M737" s="43"/>
      <c r="N737" s="43"/>
      <c r="O737" s="43"/>
      <c r="P737" s="43"/>
      <c r="Q737" s="43"/>
      <c r="R737" s="43"/>
      <c r="S737" s="43"/>
      <c r="T737" s="43"/>
      <c r="U737" s="43"/>
      <c r="V737" s="43"/>
      <c r="W737" s="43"/>
      <c r="X737" s="43"/>
      <c r="Y737" s="43"/>
      <c r="Z737" s="43"/>
    </row>
    <row r="738" spans="1:26">
      <c r="A738" s="44">
        <v>44403</v>
      </c>
      <c r="B738" s="42">
        <v>4422.3</v>
      </c>
      <c r="C738" s="46">
        <f t="shared" si="11"/>
        <v>2.3794199422129485E-3</v>
      </c>
      <c r="D738" s="43"/>
      <c r="E738" s="44" t="s">
        <v>1827</v>
      </c>
      <c r="F738" s="42">
        <v>1.83</v>
      </c>
      <c r="G738" s="42">
        <f t="shared" si="14"/>
        <v>1.83E-2</v>
      </c>
      <c r="H738" s="43"/>
      <c r="I738" s="43"/>
      <c r="J738" s="75">
        <f t="shared" si="15"/>
        <v>-1.5920580057787053E-2</v>
      </c>
      <c r="K738" s="43"/>
      <c r="L738" s="43"/>
      <c r="M738" s="43"/>
      <c r="N738" s="43"/>
      <c r="O738" s="43"/>
      <c r="P738" s="43"/>
      <c r="Q738" s="43"/>
      <c r="R738" s="43"/>
      <c r="S738" s="43"/>
      <c r="T738" s="43"/>
      <c r="U738" s="43"/>
      <c r="V738" s="43"/>
      <c r="W738" s="43"/>
      <c r="X738" s="43"/>
      <c r="Y738" s="43"/>
      <c r="Z738" s="43"/>
    </row>
    <row r="739" spans="1:26">
      <c r="A739" s="44">
        <v>44400</v>
      </c>
      <c r="B739" s="42">
        <v>4411.79</v>
      </c>
      <c r="C739" s="46">
        <f t="shared" si="11"/>
        <v>1.0094319060166316E-2</v>
      </c>
      <c r="D739" s="43"/>
      <c r="E739" s="44" t="s">
        <v>1829</v>
      </c>
      <c r="F739" s="42">
        <v>1.83</v>
      </c>
      <c r="G739" s="42">
        <f t="shared" si="14"/>
        <v>1.83E-2</v>
      </c>
      <c r="H739" s="43"/>
      <c r="I739" s="43"/>
      <c r="J739" s="75">
        <f t="shared" si="15"/>
        <v>-8.2056809398336848E-3</v>
      </c>
      <c r="K739" s="43"/>
      <c r="L739" s="43"/>
      <c r="M739" s="43"/>
      <c r="N739" s="43"/>
      <c r="O739" s="43"/>
      <c r="P739" s="43"/>
      <c r="Q739" s="43"/>
      <c r="R739" s="43"/>
      <c r="S739" s="43"/>
      <c r="T739" s="43"/>
      <c r="U739" s="43"/>
      <c r="V739" s="43"/>
      <c r="W739" s="43"/>
      <c r="X739" s="43"/>
      <c r="Y739" s="43"/>
      <c r="Z739" s="43"/>
    </row>
    <row r="740" spans="1:26">
      <c r="A740" s="44">
        <v>44399</v>
      </c>
      <c r="B740" s="42">
        <v>4367.4799999999996</v>
      </c>
      <c r="C740" s="46">
        <f t="shared" si="11"/>
        <v>2.0146302382427882E-3</v>
      </c>
      <c r="D740" s="43"/>
      <c r="E740" s="44" t="s">
        <v>1832</v>
      </c>
      <c r="F740" s="42">
        <v>1.8</v>
      </c>
      <c r="G740" s="42">
        <f t="shared" si="14"/>
        <v>1.8000000000000002E-2</v>
      </c>
      <c r="H740" s="43"/>
      <c r="I740" s="43"/>
      <c r="J740" s="75">
        <f t="shared" si="15"/>
        <v>-1.5985369761757212E-2</v>
      </c>
      <c r="K740" s="43"/>
      <c r="L740" s="43"/>
      <c r="M740" s="43"/>
      <c r="N740" s="43"/>
      <c r="O740" s="43"/>
      <c r="P740" s="43"/>
      <c r="Q740" s="43"/>
      <c r="R740" s="43"/>
      <c r="S740" s="43"/>
      <c r="T740" s="43"/>
      <c r="U740" s="43"/>
      <c r="V740" s="43"/>
      <c r="W740" s="43"/>
      <c r="X740" s="43"/>
      <c r="Y740" s="43"/>
      <c r="Z740" s="43"/>
    </row>
    <row r="741" spans="1:26">
      <c r="A741" s="44">
        <v>44398</v>
      </c>
      <c r="B741" s="42">
        <v>4358.6899999999996</v>
      </c>
      <c r="C741" s="46">
        <f t="shared" si="11"/>
        <v>8.2080686588838214E-3</v>
      </c>
      <c r="D741" s="43"/>
      <c r="E741" s="44" t="s">
        <v>1835</v>
      </c>
      <c r="F741" s="42">
        <v>1.84</v>
      </c>
      <c r="G741" s="42">
        <f t="shared" si="14"/>
        <v>1.84E-2</v>
      </c>
      <c r="H741" s="43"/>
      <c r="I741" s="43"/>
      <c r="J741" s="75">
        <f t="shared" si="15"/>
        <v>-1.0191931341116178E-2</v>
      </c>
      <c r="K741" s="43"/>
      <c r="L741" s="43"/>
      <c r="M741" s="43"/>
      <c r="N741" s="43"/>
      <c r="O741" s="43"/>
      <c r="P741" s="43"/>
      <c r="Q741" s="43"/>
      <c r="R741" s="43"/>
      <c r="S741" s="43"/>
      <c r="T741" s="43"/>
      <c r="U741" s="43"/>
      <c r="V741" s="43"/>
      <c r="W741" s="43"/>
      <c r="X741" s="43"/>
      <c r="Y741" s="43"/>
      <c r="Z741" s="43"/>
    </row>
    <row r="742" spans="1:26">
      <c r="A742" s="44">
        <v>44397</v>
      </c>
      <c r="B742" s="42">
        <v>4323.0600000000004</v>
      </c>
      <c r="C742" s="46">
        <f t="shared" si="11"/>
        <v>1.5048847488145101E-2</v>
      </c>
      <c r="D742" s="43"/>
      <c r="E742" s="44" t="s">
        <v>1838</v>
      </c>
      <c r="F742" s="42">
        <v>1.78</v>
      </c>
      <c r="G742" s="42">
        <f t="shared" si="14"/>
        <v>1.78E-2</v>
      </c>
      <c r="H742" s="43"/>
      <c r="I742" s="43"/>
      <c r="J742" s="75">
        <f t="shared" si="15"/>
        <v>-2.7511525118548985E-3</v>
      </c>
      <c r="K742" s="43"/>
      <c r="L742" s="43"/>
      <c r="M742" s="43"/>
      <c r="N742" s="43"/>
      <c r="O742" s="43"/>
      <c r="P742" s="43"/>
      <c r="Q742" s="43"/>
      <c r="R742" s="43"/>
      <c r="S742" s="43"/>
      <c r="T742" s="43"/>
      <c r="U742" s="43"/>
      <c r="V742" s="43"/>
      <c r="W742" s="43"/>
      <c r="X742" s="43"/>
      <c r="Y742" s="43"/>
      <c r="Z742" s="43"/>
    </row>
    <row r="743" spans="1:26">
      <c r="A743" s="44">
        <v>44396</v>
      </c>
      <c r="B743" s="42">
        <v>4258.49</v>
      </c>
      <c r="C743" s="46">
        <f t="shared" si="11"/>
        <v>-1.5996800327963308E-2</v>
      </c>
      <c r="D743" s="43"/>
      <c r="E743" s="44" t="s">
        <v>1840</v>
      </c>
      <c r="F743" s="42">
        <v>1.72</v>
      </c>
      <c r="G743" s="42">
        <f t="shared" si="14"/>
        <v>1.72E-2</v>
      </c>
      <c r="H743" s="43"/>
      <c r="I743" s="43"/>
      <c r="J743" s="75">
        <f t="shared" si="15"/>
        <v>-3.3196800327963308E-2</v>
      </c>
      <c r="K743" s="43"/>
      <c r="L743" s="43"/>
      <c r="M743" s="43"/>
      <c r="N743" s="43"/>
      <c r="O743" s="43"/>
      <c r="P743" s="43"/>
      <c r="Q743" s="43"/>
      <c r="R743" s="43"/>
      <c r="S743" s="43"/>
      <c r="T743" s="43"/>
      <c r="U743" s="43"/>
      <c r="V743" s="43"/>
      <c r="W743" s="43"/>
      <c r="X743" s="43"/>
      <c r="Y743" s="43"/>
      <c r="Z743" s="43"/>
    </row>
    <row r="744" spans="1:26">
      <c r="A744" s="44">
        <v>44393</v>
      </c>
      <c r="B744" s="42">
        <v>4327.16</v>
      </c>
      <c r="C744" s="46">
        <f t="shared" si="11"/>
        <v>-7.5675003916981084E-3</v>
      </c>
      <c r="D744" s="43"/>
      <c r="E744" s="44" t="s">
        <v>1843</v>
      </c>
      <c r="F744" s="42">
        <v>1.84</v>
      </c>
      <c r="G744" s="42">
        <f t="shared" si="14"/>
        <v>1.84E-2</v>
      </c>
      <c r="H744" s="43"/>
      <c r="I744" s="43"/>
      <c r="J744" s="75">
        <f t="shared" si="15"/>
        <v>-2.5967500391698109E-2</v>
      </c>
      <c r="K744" s="43"/>
      <c r="L744" s="43"/>
      <c r="M744" s="43"/>
      <c r="N744" s="43"/>
      <c r="O744" s="43"/>
      <c r="P744" s="43"/>
      <c r="Q744" s="43"/>
      <c r="R744" s="43"/>
      <c r="S744" s="43"/>
      <c r="T744" s="43"/>
      <c r="U744" s="43"/>
      <c r="V744" s="43"/>
      <c r="W744" s="43"/>
      <c r="X744" s="43"/>
      <c r="Y744" s="43"/>
      <c r="Z744" s="43"/>
    </row>
    <row r="745" spans="1:26">
      <c r="A745" s="44">
        <v>44392</v>
      </c>
      <c r="B745" s="42">
        <v>4360.03</v>
      </c>
      <c r="C745" s="46">
        <f t="shared" si="11"/>
        <v>-3.267568936996537E-3</v>
      </c>
      <c r="D745" s="43"/>
      <c r="E745" s="44" t="s">
        <v>1846</v>
      </c>
      <c r="F745" s="42">
        <v>1.83</v>
      </c>
      <c r="G745" s="42">
        <f t="shared" si="14"/>
        <v>1.83E-2</v>
      </c>
      <c r="H745" s="43"/>
      <c r="I745" s="43"/>
      <c r="J745" s="75">
        <f t="shared" si="15"/>
        <v>-2.1567568936996538E-2</v>
      </c>
      <c r="K745" s="43"/>
      <c r="L745" s="43"/>
      <c r="M745" s="43"/>
      <c r="N745" s="43"/>
      <c r="O745" s="43"/>
      <c r="P745" s="43"/>
      <c r="Q745" s="43"/>
      <c r="R745" s="43"/>
      <c r="S745" s="43"/>
      <c r="T745" s="43"/>
      <c r="U745" s="43"/>
      <c r="V745" s="43"/>
      <c r="W745" s="43"/>
      <c r="X745" s="43"/>
      <c r="Y745" s="43"/>
      <c r="Z745" s="43"/>
    </row>
    <row r="746" spans="1:26">
      <c r="A746" s="44">
        <v>44391</v>
      </c>
      <c r="B746" s="42">
        <v>4374.3</v>
      </c>
      <c r="C746" s="46">
        <f t="shared" si="11"/>
        <v>1.1642922750682311E-3</v>
      </c>
      <c r="D746" s="43"/>
      <c r="E746" s="44" t="s">
        <v>1848</v>
      </c>
      <c r="F746" s="42">
        <v>1.9</v>
      </c>
      <c r="G746" s="42">
        <f t="shared" si="14"/>
        <v>1.9E-2</v>
      </c>
      <c r="H746" s="43"/>
      <c r="I746" s="43"/>
      <c r="J746" s="75">
        <f t="shared" si="15"/>
        <v>-1.7835707724931767E-2</v>
      </c>
      <c r="K746" s="43"/>
      <c r="L746" s="43"/>
      <c r="M746" s="43"/>
      <c r="N746" s="43"/>
      <c r="O746" s="43"/>
      <c r="P746" s="43"/>
      <c r="Q746" s="43"/>
      <c r="R746" s="43"/>
      <c r="S746" s="43"/>
      <c r="T746" s="43"/>
      <c r="U746" s="43"/>
      <c r="V746" s="43"/>
      <c r="W746" s="43"/>
      <c r="X746" s="43"/>
      <c r="Y746" s="43"/>
      <c r="Z746" s="43"/>
    </row>
    <row r="747" spans="1:26">
      <c r="A747" s="44">
        <v>44390</v>
      </c>
      <c r="B747" s="42">
        <v>4369.21</v>
      </c>
      <c r="C747" s="46">
        <f t="shared" si="11"/>
        <v>-3.5230289676471218E-3</v>
      </c>
      <c r="D747" s="43"/>
      <c r="E747" s="44" t="s">
        <v>1851</v>
      </c>
      <c r="F747" s="42">
        <v>1.94</v>
      </c>
      <c r="G747" s="42">
        <f t="shared" si="14"/>
        <v>1.9400000000000001E-2</v>
      </c>
      <c r="H747" s="43"/>
      <c r="I747" s="43"/>
      <c r="J747" s="75">
        <f t="shared" si="15"/>
        <v>-2.2923028967647124E-2</v>
      </c>
      <c r="K747" s="43"/>
      <c r="L747" s="43"/>
      <c r="M747" s="43"/>
      <c r="N747" s="43"/>
      <c r="O747" s="43"/>
      <c r="P747" s="43"/>
      <c r="Q747" s="43"/>
      <c r="R747" s="43"/>
      <c r="S747" s="43"/>
      <c r="T747" s="43"/>
      <c r="U747" s="43"/>
      <c r="V747" s="43"/>
      <c r="W747" s="43"/>
      <c r="X747" s="43"/>
      <c r="Y747" s="43"/>
      <c r="Z747" s="43"/>
    </row>
    <row r="748" spans="1:26">
      <c r="A748" s="44">
        <v>44389</v>
      </c>
      <c r="B748" s="42">
        <v>4384.63</v>
      </c>
      <c r="C748" s="46">
        <f t="shared" si="11"/>
        <v>3.4452147239393167E-3</v>
      </c>
      <c r="D748" s="43"/>
      <c r="E748" s="44">
        <v>44537</v>
      </c>
      <c r="F748" s="42">
        <v>1.91</v>
      </c>
      <c r="G748" s="42">
        <f t="shared" si="14"/>
        <v>1.9099999999999999E-2</v>
      </c>
      <c r="H748" s="43"/>
      <c r="I748" s="43"/>
      <c r="J748" s="75">
        <f t="shared" si="15"/>
        <v>-1.5654785276060682E-2</v>
      </c>
      <c r="K748" s="43"/>
      <c r="L748" s="43"/>
      <c r="M748" s="43"/>
      <c r="N748" s="43"/>
      <c r="O748" s="43"/>
      <c r="P748" s="43"/>
      <c r="Q748" s="43"/>
      <c r="R748" s="43"/>
      <c r="S748" s="43"/>
      <c r="T748" s="43"/>
      <c r="U748" s="43"/>
      <c r="V748" s="43"/>
      <c r="W748" s="43"/>
      <c r="X748" s="43"/>
      <c r="Y748" s="43"/>
      <c r="Z748" s="43"/>
    </row>
    <row r="749" spans="1:26">
      <c r="A749" s="44">
        <v>44386</v>
      </c>
      <c r="B749" s="42">
        <v>4369.55</v>
      </c>
      <c r="C749" s="46">
        <f t="shared" si="11"/>
        <v>1.1214829918570923E-2</v>
      </c>
      <c r="D749" s="43"/>
      <c r="E749" s="44">
        <v>44446</v>
      </c>
      <c r="F749" s="42">
        <v>1.9</v>
      </c>
      <c r="G749" s="42">
        <f t="shared" si="14"/>
        <v>1.9E-2</v>
      </c>
      <c r="H749" s="43"/>
      <c r="I749" s="43"/>
      <c r="J749" s="75">
        <f t="shared" si="15"/>
        <v>-7.7851700814290763E-3</v>
      </c>
      <c r="K749" s="43"/>
      <c r="L749" s="43"/>
      <c r="M749" s="43"/>
      <c r="N749" s="43"/>
      <c r="O749" s="43"/>
      <c r="P749" s="43"/>
      <c r="Q749" s="43"/>
      <c r="R749" s="43"/>
      <c r="S749" s="43"/>
      <c r="T749" s="43"/>
      <c r="U749" s="43"/>
      <c r="V749" s="43"/>
      <c r="W749" s="43"/>
      <c r="X749" s="43"/>
      <c r="Y749" s="43"/>
      <c r="Z749" s="43"/>
    </row>
    <row r="750" spans="1:26">
      <c r="A750" s="44">
        <v>44385</v>
      </c>
      <c r="B750" s="42">
        <v>4320.82</v>
      </c>
      <c r="C750" s="46">
        <f t="shared" si="11"/>
        <v>-8.5978672165738772E-3</v>
      </c>
      <c r="D750" s="43"/>
      <c r="E750" s="44">
        <v>44415</v>
      </c>
      <c r="F750" s="42">
        <v>1.82</v>
      </c>
      <c r="G750" s="42">
        <f t="shared" si="14"/>
        <v>1.8200000000000001E-2</v>
      </c>
      <c r="H750" s="43"/>
      <c r="I750" s="43"/>
      <c r="J750" s="75">
        <f t="shared" si="15"/>
        <v>-2.679786721657388E-2</v>
      </c>
      <c r="K750" s="43"/>
      <c r="L750" s="43"/>
      <c r="M750" s="43"/>
      <c r="N750" s="43"/>
      <c r="O750" s="43"/>
      <c r="P750" s="43"/>
      <c r="Q750" s="43"/>
      <c r="R750" s="43"/>
      <c r="S750" s="43"/>
      <c r="T750" s="43"/>
      <c r="U750" s="43"/>
      <c r="V750" s="43"/>
      <c r="W750" s="43"/>
      <c r="X750" s="43"/>
      <c r="Y750" s="43"/>
      <c r="Z750" s="43"/>
    </row>
    <row r="751" spans="1:26">
      <c r="A751" s="44">
        <v>44384</v>
      </c>
      <c r="B751" s="42">
        <v>4358.13</v>
      </c>
      <c r="C751" s="46">
        <f t="shared" si="11"/>
        <v>3.3533824363036076E-3</v>
      </c>
      <c r="D751" s="43"/>
      <c r="E751" s="44">
        <v>44384</v>
      </c>
      <c r="F751" s="42">
        <v>1.85</v>
      </c>
      <c r="G751" s="42">
        <f t="shared" si="14"/>
        <v>1.8500000000000003E-2</v>
      </c>
      <c r="H751" s="43"/>
      <c r="I751" s="43"/>
      <c r="J751" s="75">
        <f t="shared" si="15"/>
        <v>-1.5146617563696394E-2</v>
      </c>
      <c r="K751" s="43"/>
      <c r="L751" s="43"/>
      <c r="M751" s="43"/>
      <c r="N751" s="43"/>
      <c r="O751" s="43"/>
      <c r="P751" s="43"/>
      <c r="Q751" s="43"/>
      <c r="R751" s="43"/>
      <c r="S751" s="43"/>
      <c r="T751" s="43"/>
      <c r="U751" s="43"/>
      <c r="V751" s="43"/>
      <c r="W751" s="43"/>
      <c r="X751" s="43"/>
      <c r="Y751" s="43"/>
      <c r="Z751" s="43"/>
    </row>
    <row r="752" spans="1:26">
      <c r="A752" s="44">
        <v>44383</v>
      </c>
      <c r="B752" s="42">
        <v>4343.54</v>
      </c>
      <c r="C752" s="46">
        <f t="shared" si="11"/>
        <v>-2.0239476634912454E-3</v>
      </c>
      <c r="D752" s="43"/>
      <c r="E752" s="44">
        <v>44354</v>
      </c>
      <c r="F752" s="42">
        <v>1.91</v>
      </c>
      <c r="G752" s="42">
        <f t="shared" si="14"/>
        <v>1.9099999999999999E-2</v>
      </c>
      <c r="H752" s="43"/>
      <c r="I752" s="43"/>
      <c r="J752" s="75">
        <f t="shared" si="15"/>
        <v>-2.1123947663491245E-2</v>
      </c>
      <c r="K752" s="43"/>
      <c r="L752" s="43"/>
      <c r="M752" s="43"/>
      <c r="N752" s="43"/>
      <c r="O752" s="43"/>
      <c r="P752" s="43"/>
      <c r="Q752" s="43"/>
      <c r="R752" s="43"/>
      <c r="S752" s="43"/>
      <c r="T752" s="43"/>
      <c r="U752" s="43"/>
      <c r="V752" s="43"/>
      <c r="W752" s="43"/>
      <c r="X752" s="43"/>
      <c r="Y752" s="43"/>
      <c r="Z752" s="43"/>
    </row>
    <row r="753" spans="1:26">
      <c r="A753" s="44">
        <v>44379</v>
      </c>
      <c r="B753" s="42">
        <v>4352.34</v>
      </c>
      <c r="C753" s="46">
        <f t="shared" si="11"/>
        <v>7.4721182313641664E-3</v>
      </c>
      <c r="D753" s="43"/>
      <c r="E753" s="44">
        <v>44234</v>
      </c>
      <c r="F753" s="42">
        <v>1.96</v>
      </c>
      <c r="G753" s="42">
        <f t="shared" si="14"/>
        <v>1.9599999999999999E-2</v>
      </c>
      <c r="H753" s="43"/>
      <c r="I753" s="43"/>
      <c r="J753" s="75">
        <f t="shared" si="15"/>
        <v>-1.2127881768635832E-2</v>
      </c>
      <c r="K753" s="43"/>
      <c r="L753" s="43"/>
      <c r="M753" s="43"/>
      <c r="N753" s="43"/>
      <c r="O753" s="43"/>
      <c r="P753" s="43"/>
      <c r="Q753" s="43"/>
      <c r="R753" s="43"/>
      <c r="S753" s="43"/>
      <c r="T753" s="43"/>
      <c r="U753" s="43"/>
      <c r="V753" s="43"/>
      <c r="W753" s="43"/>
      <c r="X753" s="43"/>
      <c r="Y753" s="43"/>
      <c r="Z753" s="43"/>
    </row>
    <row r="754" spans="1:26">
      <c r="A754" s="44">
        <v>44378</v>
      </c>
      <c r="B754" s="42">
        <v>4319.9399999999996</v>
      </c>
      <c r="C754" s="46">
        <f t="shared" si="11"/>
        <v>5.2080549958111134E-3</v>
      </c>
      <c r="D754" s="43"/>
      <c r="E754" s="44">
        <v>44203</v>
      </c>
      <c r="F754" s="42">
        <v>1.99</v>
      </c>
      <c r="G754" s="42">
        <f t="shared" si="14"/>
        <v>1.9900000000000001E-2</v>
      </c>
      <c r="H754" s="43"/>
      <c r="I754" s="43"/>
      <c r="J754" s="75">
        <f t="shared" si="15"/>
        <v>-1.4691945004188887E-2</v>
      </c>
      <c r="K754" s="43"/>
      <c r="L754" s="43"/>
      <c r="M754" s="43"/>
      <c r="N754" s="43"/>
      <c r="O754" s="43"/>
      <c r="P754" s="43"/>
      <c r="Q754" s="43"/>
      <c r="R754" s="43"/>
      <c r="S754" s="43"/>
      <c r="T754" s="43"/>
      <c r="U754" s="43"/>
      <c r="V754" s="43"/>
      <c r="W754" s="43"/>
      <c r="X754" s="43"/>
      <c r="Y754" s="43"/>
      <c r="Z754" s="43"/>
    </row>
    <row r="755" spans="1:26">
      <c r="A755" s="44">
        <v>44377</v>
      </c>
      <c r="B755" s="42">
        <v>4297.5</v>
      </c>
      <c r="C755" s="46">
        <f t="shared" si="11"/>
        <v>1.3272329146112091E-3</v>
      </c>
      <c r="D755" s="43"/>
      <c r="E755" s="44" t="s">
        <v>1868</v>
      </c>
      <c r="F755" s="42">
        <v>1.98</v>
      </c>
      <c r="G755" s="42">
        <f t="shared" si="14"/>
        <v>1.9799999999999998E-2</v>
      </c>
      <c r="H755" s="43"/>
      <c r="I755" s="43"/>
      <c r="J755" s="75">
        <f t="shared" si="15"/>
        <v>-1.8472767085388787E-2</v>
      </c>
      <c r="K755" s="43"/>
      <c r="L755" s="43"/>
      <c r="M755" s="43"/>
      <c r="N755" s="43"/>
      <c r="O755" s="43"/>
      <c r="P755" s="43"/>
      <c r="Q755" s="43"/>
      <c r="R755" s="43"/>
      <c r="S755" s="43"/>
      <c r="T755" s="43"/>
      <c r="U755" s="43"/>
      <c r="V755" s="43"/>
      <c r="W755" s="43"/>
      <c r="X755" s="43"/>
      <c r="Y755" s="43"/>
      <c r="Z755" s="43"/>
    </row>
    <row r="756" spans="1:26">
      <c r="A756" s="44">
        <v>44376</v>
      </c>
      <c r="B756" s="42">
        <v>4291.8</v>
      </c>
      <c r="C756" s="46">
        <f t="shared" si="11"/>
        <v>2.7731138634168957E-4</v>
      </c>
      <c r="D756" s="43"/>
      <c r="E756" s="44" t="s">
        <v>1870</v>
      </c>
      <c r="F756" s="42">
        <v>2.02</v>
      </c>
      <c r="G756" s="42">
        <f t="shared" si="14"/>
        <v>2.0199999999999999E-2</v>
      </c>
      <c r="H756" s="43"/>
      <c r="I756" s="43"/>
      <c r="J756" s="75">
        <f t="shared" si="15"/>
        <v>-1.9922688613658309E-2</v>
      </c>
      <c r="K756" s="43"/>
      <c r="L756" s="43"/>
      <c r="M756" s="43"/>
      <c r="N756" s="43"/>
      <c r="O756" s="43"/>
      <c r="P756" s="43"/>
      <c r="Q756" s="43"/>
      <c r="R756" s="43"/>
      <c r="S756" s="43"/>
      <c r="T756" s="43"/>
      <c r="U756" s="43"/>
      <c r="V756" s="43"/>
      <c r="W756" s="43"/>
      <c r="X756" s="43"/>
      <c r="Y756" s="43"/>
      <c r="Z756" s="43"/>
    </row>
    <row r="757" spans="1:26">
      <c r="A757" s="44">
        <v>44375</v>
      </c>
      <c r="B757" s="42">
        <v>4290.6099999999997</v>
      </c>
      <c r="C757" s="46">
        <f t="shared" si="11"/>
        <v>2.3123663514123699E-3</v>
      </c>
      <c r="D757" s="43"/>
      <c r="E757" s="44" t="s">
        <v>1873</v>
      </c>
      <c r="F757" s="42">
        <v>2.02</v>
      </c>
      <c r="G757" s="42">
        <f t="shared" si="14"/>
        <v>2.0199999999999999E-2</v>
      </c>
      <c r="H757" s="43"/>
      <c r="I757" s="43"/>
      <c r="J757" s="75">
        <f t="shared" si="15"/>
        <v>-1.7887633648587628E-2</v>
      </c>
      <c r="K757" s="43"/>
      <c r="L757" s="43"/>
      <c r="M757" s="43"/>
      <c r="N757" s="43"/>
      <c r="O757" s="43"/>
      <c r="P757" s="43"/>
      <c r="Q757" s="43"/>
      <c r="R757" s="43"/>
      <c r="S757" s="43"/>
      <c r="T757" s="43"/>
      <c r="U757" s="43"/>
      <c r="V757" s="43"/>
      <c r="W757" s="43"/>
      <c r="X757" s="43"/>
      <c r="Y757" s="43"/>
      <c r="Z757" s="43"/>
    </row>
    <row r="758" spans="1:26">
      <c r="A758" s="44">
        <v>44372</v>
      </c>
      <c r="B758" s="42">
        <v>4280.7</v>
      </c>
      <c r="C758" s="46">
        <f t="shared" si="11"/>
        <v>3.3250724723028176E-3</v>
      </c>
      <c r="D758" s="43"/>
      <c r="E758" s="44" t="s">
        <v>1876</v>
      </c>
      <c r="F758" s="42">
        <v>2.08</v>
      </c>
      <c r="G758" s="42">
        <f t="shared" si="14"/>
        <v>2.0799999999999999E-2</v>
      </c>
      <c r="H758" s="43"/>
      <c r="I758" s="43"/>
      <c r="J758" s="75">
        <f t="shared" si="15"/>
        <v>-1.7474927527697182E-2</v>
      </c>
      <c r="K758" s="43"/>
      <c r="L758" s="43"/>
      <c r="M758" s="43"/>
      <c r="N758" s="43"/>
      <c r="O758" s="43"/>
      <c r="P758" s="43"/>
      <c r="Q758" s="43"/>
      <c r="R758" s="43"/>
      <c r="S758" s="43"/>
      <c r="T758" s="43"/>
      <c r="U758" s="43"/>
      <c r="V758" s="43"/>
      <c r="W758" s="43"/>
      <c r="X758" s="43"/>
      <c r="Y758" s="43"/>
      <c r="Z758" s="43"/>
    </row>
    <row r="759" spans="1:26">
      <c r="A759" s="44">
        <v>44371</v>
      </c>
      <c r="B759" s="42">
        <v>4266.49</v>
      </c>
      <c r="C759" s="46">
        <f t="shared" si="11"/>
        <v>5.7943377765723673E-3</v>
      </c>
      <c r="D759" s="43"/>
      <c r="E759" s="44" t="s">
        <v>1879</v>
      </c>
      <c r="F759" s="42">
        <v>2.02</v>
      </c>
      <c r="G759" s="42">
        <f t="shared" si="14"/>
        <v>2.0199999999999999E-2</v>
      </c>
      <c r="H759" s="43"/>
      <c r="I759" s="43"/>
      <c r="J759" s="75">
        <f t="shared" si="15"/>
        <v>-1.4405662223427632E-2</v>
      </c>
      <c r="K759" s="43"/>
      <c r="L759" s="43"/>
      <c r="M759" s="43"/>
      <c r="N759" s="43"/>
      <c r="O759" s="43"/>
      <c r="P759" s="43"/>
      <c r="Q759" s="43"/>
      <c r="R759" s="43"/>
      <c r="S759" s="43"/>
      <c r="T759" s="43"/>
      <c r="U759" s="43"/>
      <c r="V759" s="43"/>
      <c r="W759" s="43"/>
      <c r="X759" s="43"/>
      <c r="Y759" s="43"/>
      <c r="Z759" s="43"/>
    </row>
    <row r="760" spans="1:26">
      <c r="A760" s="44">
        <v>44370</v>
      </c>
      <c r="B760" s="42">
        <v>4241.84</v>
      </c>
      <c r="C760" s="46">
        <f t="shared" si="11"/>
        <v>-1.0838474815418405E-3</v>
      </c>
      <c r="D760" s="43"/>
      <c r="E760" s="44" t="s">
        <v>1881</v>
      </c>
      <c r="F760" s="42">
        <v>2.0299999999999998</v>
      </c>
      <c r="G760" s="42">
        <f t="shared" si="14"/>
        <v>2.0299999999999999E-2</v>
      </c>
      <c r="H760" s="43"/>
      <c r="I760" s="43"/>
      <c r="J760" s="75">
        <f t="shared" si="15"/>
        <v>-2.1383847481541839E-2</v>
      </c>
      <c r="K760" s="43"/>
      <c r="L760" s="43"/>
      <c r="M760" s="43"/>
      <c r="N760" s="43"/>
      <c r="O760" s="43"/>
      <c r="P760" s="43"/>
      <c r="Q760" s="43"/>
      <c r="R760" s="43"/>
      <c r="S760" s="43"/>
      <c r="T760" s="43"/>
      <c r="U760" s="43"/>
      <c r="V760" s="43"/>
      <c r="W760" s="43"/>
      <c r="X760" s="43"/>
      <c r="Y760" s="43"/>
      <c r="Z760" s="43"/>
    </row>
    <row r="761" spans="1:26">
      <c r="A761" s="44">
        <v>44369</v>
      </c>
      <c r="B761" s="42">
        <v>4246.4399999999996</v>
      </c>
      <c r="C761" s="46">
        <f t="shared" si="11"/>
        <v>5.1114294233350907E-3</v>
      </c>
      <c r="D761" s="43"/>
      <c r="E761" s="44" t="s">
        <v>1884</v>
      </c>
      <c r="F761" s="42">
        <v>2.02</v>
      </c>
      <c r="G761" s="42">
        <f t="shared" si="14"/>
        <v>2.0199999999999999E-2</v>
      </c>
      <c r="H761" s="43"/>
      <c r="I761" s="43"/>
      <c r="J761" s="75">
        <f t="shared" si="15"/>
        <v>-1.5088570576664909E-2</v>
      </c>
      <c r="K761" s="43"/>
      <c r="L761" s="43"/>
      <c r="M761" s="43"/>
      <c r="N761" s="43"/>
      <c r="O761" s="43"/>
      <c r="P761" s="43"/>
      <c r="Q761" s="43"/>
      <c r="R761" s="43"/>
      <c r="S761" s="43"/>
      <c r="T761" s="43"/>
      <c r="U761" s="43"/>
      <c r="V761" s="43"/>
      <c r="W761" s="43"/>
      <c r="X761" s="43"/>
      <c r="Y761" s="43"/>
      <c r="Z761" s="43"/>
    </row>
    <row r="762" spans="1:26">
      <c r="A762" s="44">
        <v>44368</v>
      </c>
      <c r="B762" s="42">
        <v>4224.79</v>
      </c>
      <c r="C762" s="46">
        <f t="shared" si="11"/>
        <v>1.3905201143734752E-2</v>
      </c>
      <c r="D762" s="43"/>
      <c r="E762" s="44" t="s">
        <v>1887</v>
      </c>
      <c r="F762" s="42">
        <v>2.0299999999999998</v>
      </c>
      <c r="G762" s="42">
        <f t="shared" si="14"/>
        <v>2.0299999999999999E-2</v>
      </c>
      <c r="H762" s="43"/>
      <c r="I762" s="43"/>
      <c r="J762" s="75">
        <f t="shared" si="15"/>
        <v>-6.3947988562652464E-3</v>
      </c>
      <c r="K762" s="43"/>
      <c r="L762" s="43"/>
      <c r="M762" s="43"/>
      <c r="N762" s="43"/>
      <c r="O762" s="43"/>
      <c r="P762" s="43"/>
      <c r="Q762" s="43"/>
      <c r="R762" s="43"/>
      <c r="S762" s="43"/>
      <c r="T762" s="43"/>
      <c r="U762" s="43"/>
      <c r="V762" s="43"/>
      <c r="W762" s="43"/>
      <c r="X762" s="43"/>
      <c r="Y762" s="43"/>
      <c r="Z762" s="43"/>
    </row>
    <row r="763" spans="1:26">
      <c r="A763" s="44">
        <v>44365</v>
      </c>
      <c r="B763" s="42">
        <v>4166.45</v>
      </c>
      <c r="C763" s="46">
        <f t="shared" si="11"/>
        <v>-1.3211434948255869E-2</v>
      </c>
      <c r="D763" s="43"/>
      <c r="E763" s="44" t="s">
        <v>1890</v>
      </c>
      <c r="F763" s="42">
        <v>1.94</v>
      </c>
      <c r="G763" s="42">
        <f t="shared" si="14"/>
        <v>1.9400000000000001E-2</v>
      </c>
      <c r="H763" s="43"/>
      <c r="I763" s="43"/>
      <c r="J763" s="75">
        <f t="shared" si="15"/>
        <v>-3.2611434948255871E-2</v>
      </c>
      <c r="K763" s="43"/>
      <c r="L763" s="43"/>
      <c r="M763" s="43"/>
      <c r="N763" s="43"/>
      <c r="O763" s="43"/>
      <c r="P763" s="43"/>
      <c r="Q763" s="43"/>
      <c r="R763" s="43"/>
      <c r="S763" s="43"/>
      <c r="T763" s="43"/>
      <c r="U763" s="43"/>
      <c r="V763" s="43"/>
      <c r="W763" s="43"/>
      <c r="X763" s="43"/>
      <c r="Y763" s="43"/>
      <c r="Z763" s="43"/>
    </row>
    <row r="764" spans="1:26">
      <c r="A764" s="44">
        <v>44364</v>
      </c>
      <c r="B764" s="42">
        <v>4221.8599999999997</v>
      </c>
      <c r="C764" s="46">
        <f t="shared" si="11"/>
        <v>-4.3573191809956221E-4</v>
      </c>
      <c r="D764" s="43"/>
      <c r="E764" s="44" t="s">
        <v>1893</v>
      </c>
      <c r="F764" s="42">
        <v>2.0299999999999998</v>
      </c>
      <c r="G764" s="42">
        <f t="shared" si="14"/>
        <v>2.0299999999999999E-2</v>
      </c>
      <c r="H764" s="43"/>
      <c r="I764" s="43"/>
      <c r="J764" s="75">
        <f t="shared" si="15"/>
        <v>-2.0735731918099562E-2</v>
      </c>
      <c r="K764" s="43"/>
      <c r="L764" s="43"/>
      <c r="M764" s="43"/>
      <c r="N764" s="43"/>
      <c r="O764" s="43"/>
      <c r="P764" s="43"/>
      <c r="Q764" s="43"/>
      <c r="R764" s="43"/>
      <c r="S764" s="43"/>
      <c r="T764" s="43"/>
      <c r="U764" s="43"/>
      <c r="V764" s="43"/>
      <c r="W764" s="43"/>
      <c r="X764" s="43"/>
      <c r="Y764" s="43"/>
      <c r="Z764" s="43"/>
    </row>
    <row r="765" spans="1:26">
      <c r="A765" s="44">
        <v>44363</v>
      </c>
      <c r="B765" s="42">
        <v>4223.7</v>
      </c>
      <c r="C765" s="46">
        <f t="shared" si="11"/>
        <v>-5.404786783292966E-3</v>
      </c>
      <c r="D765" s="43"/>
      <c r="E765" s="44" t="s">
        <v>1896</v>
      </c>
      <c r="F765" s="42">
        <v>2.12</v>
      </c>
      <c r="G765" s="42">
        <f t="shared" si="14"/>
        <v>2.12E-2</v>
      </c>
      <c r="H765" s="43"/>
      <c r="I765" s="43"/>
      <c r="J765" s="75">
        <f t="shared" si="15"/>
        <v>-2.6604786783292967E-2</v>
      </c>
      <c r="K765" s="43"/>
      <c r="L765" s="43"/>
      <c r="M765" s="43"/>
      <c r="N765" s="43"/>
      <c r="O765" s="43"/>
      <c r="P765" s="43"/>
      <c r="Q765" s="43"/>
      <c r="R765" s="43"/>
      <c r="S765" s="43"/>
      <c r="T765" s="43"/>
      <c r="U765" s="43"/>
      <c r="V765" s="43"/>
      <c r="W765" s="43"/>
      <c r="X765" s="43"/>
      <c r="Y765" s="43"/>
      <c r="Z765" s="43"/>
    </row>
    <row r="766" spans="1:26">
      <c r="A766" s="44">
        <v>44362</v>
      </c>
      <c r="B766" s="42">
        <v>4246.59</v>
      </c>
      <c r="C766" s="46">
        <f t="shared" si="11"/>
        <v>-2.0137061101785226E-3</v>
      </c>
      <c r="D766" s="43"/>
      <c r="E766" s="44" t="s">
        <v>1899</v>
      </c>
      <c r="F766" s="42">
        <v>2.1</v>
      </c>
      <c r="G766" s="42">
        <f t="shared" si="14"/>
        <v>2.1000000000000001E-2</v>
      </c>
      <c r="H766" s="43"/>
      <c r="I766" s="43"/>
      <c r="J766" s="75">
        <f t="shared" si="15"/>
        <v>-2.3013706110178524E-2</v>
      </c>
      <c r="K766" s="43"/>
      <c r="L766" s="43"/>
      <c r="M766" s="43"/>
      <c r="N766" s="43"/>
      <c r="O766" s="43"/>
      <c r="P766" s="43"/>
      <c r="Q766" s="43"/>
      <c r="R766" s="43"/>
      <c r="S766" s="43"/>
      <c r="T766" s="43"/>
      <c r="U766" s="43"/>
      <c r="V766" s="43"/>
      <c r="W766" s="43"/>
      <c r="X766" s="43"/>
      <c r="Y766" s="43"/>
      <c r="Z766" s="43"/>
    </row>
    <row r="767" spans="1:26">
      <c r="A767" s="44">
        <v>44361</v>
      </c>
      <c r="B767" s="42">
        <v>4255.1499999999996</v>
      </c>
      <c r="C767" s="46">
        <f t="shared" ref="C767:C1021" si="16">LN(B767/B768)</f>
        <v>1.8135655401930488E-3</v>
      </c>
      <c r="D767" s="43"/>
      <c r="E767" s="44" t="s">
        <v>1902</v>
      </c>
      <c r="F767" s="42">
        <v>2.1</v>
      </c>
      <c r="G767" s="42">
        <f t="shared" si="14"/>
        <v>2.1000000000000001E-2</v>
      </c>
      <c r="H767" s="43"/>
      <c r="I767" s="43"/>
      <c r="J767" s="75">
        <f t="shared" si="15"/>
        <v>-1.9186434459806952E-2</v>
      </c>
      <c r="K767" s="43"/>
      <c r="L767" s="43"/>
      <c r="M767" s="43"/>
      <c r="N767" s="43"/>
      <c r="O767" s="43"/>
      <c r="P767" s="43"/>
      <c r="Q767" s="43"/>
      <c r="R767" s="43"/>
      <c r="S767" s="43"/>
      <c r="T767" s="43"/>
      <c r="U767" s="43"/>
      <c r="V767" s="43"/>
      <c r="W767" s="43"/>
      <c r="X767" s="43"/>
      <c r="Y767" s="43"/>
      <c r="Z767" s="43"/>
    </row>
    <row r="768" spans="1:26">
      <c r="A768" s="44">
        <v>44358</v>
      </c>
      <c r="B768" s="42">
        <v>4247.4399999999996</v>
      </c>
      <c r="C768" s="46">
        <f t="shared" si="16"/>
        <v>1.9465941937430961E-3</v>
      </c>
      <c r="D768" s="43"/>
      <c r="E768" s="44">
        <v>44506</v>
      </c>
      <c r="F768" s="42">
        <v>2.06</v>
      </c>
      <c r="G768" s="42">
        <f t="shared" si="14"/>
        <v>2.06E-2</v>
      </c>
      <c r="H768" s="43"/>
      <c r="I768" s="43"/>
      <c r="J768" s="75">
        <f t="shared" si="15"/>
        <v>-1.8653405806256903E-2</v>
      </c>
      <c r="K768" s="43"/>
      <c r="L768" s="43"/>
      <c r="M768" s="43"/>
      <c r="N768" s="43"/>
      <c r="O768" s="43"/>
      <c r="P768" s="43"/>
      <c r="Q768" s="43"/>
      <c r="R768" s="43"/>
      <c r="S768" s="43"/>
      <c r="T768" s="43"/>
      <c r="U768" s="43"/>
      <c r="V768" s="43"/>
      <c r="W768" s="43"/>
      <c r="X768" s="43"/>
      <c r="Y768" s="43"/>
      <c r="Z768" s="43"/>
    </row>
    <row r="769" spans="1:26">
      <c r="A769" s="44">
        <v>44357</v>
      </c>
      <c r="B769" s="42">
        <v>4239.18</v>
      </c>
      <c r="C769" s="46">
        <f t="shared" si="16"/>
        <v>4.641367023082649E-3</v>
      </c>
      <c r="D769" s="43"/>
      <c r="E769" s="44">
        <v>44475</v>
      </c>
      <c r="F769" s="42">
        <v>2.0499999999999998</v>
      </c>
      <c r="G769" s="42">
        <f t="shared" si="14"/>
        <v>2.0499999999999997E-2</v>
      </c>
      <c r="H769" s="43"/>
      <c r="I769" s="43"/>
      <c r="J769" s="75">
        <f t="shared" si="15"/>
        <v>-1.585863297691735E-2</v>
      </c>
      <c r="K769" s="43"/>
      <c r="L769" s="43"/>
      <c r="M769" s="43"/>
      <c r="N769" s="43"/>
      <c r="O769" s="43"/>
      <c r="P769" s="43"/>
      <c r="Q769" s="43"/>
      <c r="R769" s="43"/>
      <c r="S769" s="43"/>
      <c r="T769" s="43"/>
      <c r="U769" s="43"/>
      <c r="V769" s="43"/>
      <c r="W769" s="43"/>
      <c r="X769" s="43"/>
      <c r="Y769" s="43"/>
      <c r="Z769" s="43"/>
    </row>
    <row r="770" spans="1:26">
      <c r="A770" s="44">
        <v>44356</v>
      </c>
      <c r="B770" s="42">
        <v>4219.55</v>
      </c>
      <c r="C770" s="46">
        <f t="shared" si="16"/>
        <v>-1.8255417468125729E-3</v>
      </c>
      <c r="D770" s="43"/>
      <c r="E770" s="44">
        <v>44445</v>
      </c>
      <c r="F770" s="42">
        <v>2.08</v>
      </c>
      <c r="G770" s="42">
        <f t="shared" si="14"/>
        <v>2.0799999999999999E-2</v>
      </c>
      <c r="H770" s="43"/>
      <c r="I770" s="43"/>
      <c r="J770" s="75">
        <f t="shared" si="15"/>
        <v>-2.2625541746812573E-2</v>
      </c>
      <c r="K770" s="43"/>
      <c r="L770" s="43"/>
      <c r="M770" s="43"/>
      <c r="N770" s="43"/>
      <c r="O770" s="43"/>
      <c r="P770" s="43"/>
      <c r="Q770" s="43"/>
      <c r="R770" s="43"/>
      <c r="S770" s="43"/>
      <c r="T770" s="43"/>
      <c r="U770" s="43"/>
      <c r="V770" s="43"/>
      <c r="W770" s="43"/>
      <c r="X770" s="43"/>
      <c r="Y770" s="43"/>
      <c r="Z770" s="43"/>
    </row>
    <row r="771" spans="1:26">
      <c r="A771" s="44">
        <v>44355</v>
      </c>
      <c r="B771" s="42">
        <v>4227.26</v>
      </c>
      <c r="C771" s="46">
        <f t="shared" si="16"/>
        <v>1.7506961427659565E-4</v>
      </c>
      <c r="D771" s="43"/>
      <c r="E771" s="44">
        <v>44414</v>
      </c>
      <c r="F771" s="42">
        <v>2.12</v>
      </c>
      <c r="G771" s="42">
        <f t="shared" si="14"/>
        <v>2.12E-2</v>
      </c>
      <c r="H771" s="43"/>
      <c r="I771" s="43"/>
      <c r="J771" s="75">
        <f t="shared" si="15"/>
        <v>-2.1024930385723405E-2</v>
      </c>
      <c r="K771" s="43"/>
      <c r="L771" s="43"/>
      <c r="M771" s="43"/>
      <c r="N771" s="43"/>
      <c r="O771" s="43"/>
      <c r="P771" s="43"/>
      <c r="Q771" s="43"/>
      <c r="R771" s="43"/>
      <c r="S771" s="43"/>
      <c r="T771" s="43"/>
      <c r="U771" s="43"/>
      <c r="V771" s="43"/>
      <c r="W771" s="43"/>
      <c r="X771" s="43"/>
      <c r="Y771" s="43"/>
      <c r="Z771" s="43"/>
    </row>
    <row r="772" spans="1:26">
      <c r="A772" s="44">
        <v>44354</v>
      </c>
      <c r="B772" s="42">
        <v>4226.5200000000004</v>
      </c>
      <c r="C772" s="46">
        <f t="shared" si="16"/>
        <v>-7.9702856848250638E-4</v>
      </c>
      <c r="D772" s="43"/>
      <c r="E772" s="44">
        <v>44383</v>
      </c>
      <c r="F772" s="42">
        <v>2.15</v>
      </c>
      <c r="G772" s="42">
        <f t="shared" si="14"/>
        <v>2.1499999999999998E-2</v>
      </c>
      <c r="H772" s="43"/>
      <c r="I772" s="43"/>
      <c r="J772" s="75">
        <f t="shared" si="15"/>
        <v>-2.2297028568482504E-2</v>
      </c>
      <c r="K772" s="43"/>
      <c r="L772" s="43"/>
      <c r="M772" s="43"/>
      <c r="N772" s="43"/>
      <c r="O772" s="43"/>
      <c r="P772" s="43"/>
      <c r="Q772" s="43"/>
      <c r="R772" s="43"/>
      <c r="S772" s="43"/>
      <c r="T772" s="43"/>
      <c r="U772" s="43"/>
      <c r="V772" s="43"/>
      <c r="W772" s="43"/>
      <c r="X772" s="43"/>
      <c r="Y772" s="43"/>
      <c r="Z772" s="43"/>
    </row>
    <row r="773" spans="1:26">
      <c r="A773" s="44">
        <v>44351</v>
      </c>
      <c r="B773" s="42">
        <v>4229.8900000000003</v>
      </c>
      <c r="C773" s="46">
        <f t="shared" si="16"/>
        <v>8.7952943520972007E-3</v>
      </c>
      <c r="D773" s="43"/>
      <c r="E773" s="44">
        <v>44292</v>
      </c>
      <c r="F773" s="42">
        <v>2.14</v>
      </c>
      <c r="G773" s="42">
        <f t="shared" si="14"/>
        <v>2.1400000000000002E-2</v>
      </c>
      <c r="H773" s="43"/>
      <c r="I773" s="43"/>
      <c r="J773" s="75">
        <f t="shared" si="15"/>
        <v>-1.2604705647902802E-2</v>
      </c>
      <c r="K773" s="43"/>
      <c r="L773" s="43"/>
      <c r="M773" s="43"/>
      <c r="N773" s="43"/>
      <c r="O773" s="43"/>
      <c r="P773" s="43"/>
      <c r="Q773" s="43"/>
      <c r="R773" s="43"/>
      <c r="S773" s="43"/>
      <c r="T773" s="43"/>
      <c r="U773" s="43"/>
      <c r="V773" s="43"/>
      <c r="W773" s="43"/>
      <c r="X773" s="43"/>
      <c r="Y773" s="43"/>
      <c r="Z773" s="43"/>
    </row>
    <row r="774" spans="1:26">
      <c r="A774" s="44">
        <v>44350</v>
      </c>
      <c r="B774" s="42">
        <v>4192.8500000000004</v>
      </c>
      <c r="C774" s="46">
        <f t="shared" si="16"/>
        <v>-3.6352984992414229E-3</v>
      </c>
      <c r="D774" s="43"/>
      <c r="E774" s="44">
        <v>44261</v>
      </c>
      <c r="F774" s="42">
        <v>2.21</v>
      </c>
      <c r="G774" s="42">
        <f t="shared" si="14"/>
        <v>2.2099999999999998E-2</v>
      </c>
      <c r="H774" s="43"/>
      <c r="I774" s="43"/>
      <c r="J774" s="75">
        <f t="shared" si="15"/>
        <v>-2.5735298499241423E-2</v>
      </c>
      <c r="K774" s="43"/>
      <c r="L774" s="43"/>
      <c r="M774" s="43"/>
      <c r="N774" s="43"/>
      <c r="O774" s="43"/>
      <c r="P774" s="43"/>
      <c r="Q774" s="43"/>
      <c r="R774" s="43"/>
      <c r="S774" s="43"/>
      <c r="T774" s="43"/>
      <c r="U774" s="43"/>
      <c r="V774" s="43"/>
      <c r="W774" s="43"/>
      <c r="X774" s="43"/>
      <c r="Y774" s="43"/>
      <c r="Z774" s="43"/>
    </row>
    <row r="775" spans="1:26">
      <c r="A775" s="44">
        <v>44349</v>
      </c>
      <c r="B775" s="42">
        <v>4208.12</v>
      </c>
      <c r="C775" s="46">
        <f t="shared" si="16"/>
        <v>1.4458704850342234E-3</v>
      </c>
      <c r="D775" s="43"/>
      <c r="E775" s="44">
        <v>44233</v>
      </c>
      <c r="F775" s="42">
        <v>2.19</v>
      </c>
      <c r="G775" s="42">
        <f t="shared" si="14"/>
        <v>2.1899999999999999E-2</v>
      </c>
      <c r="H775" s="43"/>
      <c r="I775" s="43"/>
      <c r="J775" s="75">
        <f t="shared" si="15"/>
        <v>-2.0454129514965776E-2</v>
      </c>
      <c r="K775" s="43"/>
      <c r="L775" s="43"/>
      <c r="M775" s="43"/>
      <c r="N775" s="43"/>
      <c r="O775" s="43"/>
      <c r="P775" s="43"/>
      <c r="Q775" s="43"/>
      <c r="R775" s="43"/>
      <c r="S775" s="43"/>
      <c r="T775" s="43"/>
      <c r="U775" s="43"/>
      <c r="V775" s="43"/>
      <c r="W775" s="43"/>
      <c r="X775" s="43"/>
      <c r="Y775" s="43"/>
      <c r="Z775" s="43"/>
    </row>
    <row r="776" spans="1:26">
      <c r="A776" s="44">
        <v>44348</v>
      </c>
      <c r="B776" s="42">
        <v>4202.04</v>
      </c>
      <c r="C776" s="46">
        <f t="shared" si="16"/>
        <v>-4.9249657496948439E-4</v>
      </c>
      <c r="D776" s="43"/>
      <c r="E776" s="44">
        <v>44202</v>
      </c>
      <c r="F776" s="42">
        <v>2.21</v>
      </c>
      <c r="G776" s="42">
        <f t="shared" si="14"/>
        <v>2.2099999999999998E-2</v>
      </c>
      <c r="H776" s="43"/>
      <c r="I776" s="43"/>
      <c r="J776" s="75">
        <f t="shared" si="15"/>
        <v>-2.2592496574969482E-2</v>
      </c>
      <c r="K776" s="43"/>
      <c r="L776" s="43"/>
      <c r="M776" s="43"/>
      <c r="N776" s="43"/>
      <c r="O776" s="43"/>
      <c r="P776" s="43"/>
      <c r="Q776" s="43"/>
      <c r="R776" s="43"/>
      <c r="S776" s="43"/>
      <c r="T776" s="43"/>
      <c r="U776" s="43"/>
      <c r="V776" s="43"/>
      <c r="W776" s="43"/>
      <c r="X776" s="43"/>
      <c r="Y776" s="43"/>
      <c r="Z776" s="43"/>
    </row>
    <row r="777" spans="1:26">
      <c r="A777" s="44">
        <v>44344</v>
      </c>
      <c r="B777" s="42">
        <v>4204.1099999999997</v>
      </c>
      <c r="C777" s="46">
        <f t="shared" si="16"/>
        <v>7.6859107720652112E-4</v>
      </c>
      <c r="D777" s="43"/>
      <c r="E777" s="44" t="s">
        <v>1922</v>
      </c>
      <c r="F777" s="42">
        <v>2.17</v>
      </c>
      <c r="G777" s="42">
        <f t="shared" si="14"/>
        <v>2.1700000000000001E-2</v>
      </c>
      <c r="H777" s="43"/>
      <c r="I777" s="43"/>
      <c r="J777" s="75">
        <f t="shared" si="15"/>
        <v>-2.0931408922793479E-2</v>
      </c>
      <c r="K777" s="43"/>
      <c r="L777" s="43"/>
      <c r="M777" s="43"/>
      <c r="N777" s="43"/>
      <c r="O777" s="43"/>
      <c r="P777" s="43"/>
      <c r="Q777" s="43"/>
      <c r="R777" s="43"/>
      <c r="S777" s="43"/>
      <c r="T777" s="43"/>
      <c r="U777" s="43"/>
      <c r="V777" s="43"/>
      <c r="W777" s="43"/>
      <c r="X777" s="43"/>
      <c r="Y777" s="43"/>
      <c r="Z777" s="43"/>
    </row>
    <row r="778" spans="1:26">
      <c r="A778" s="44">
        <v>44343</v>
      </c>
      <c r="B778" s="42">
        <v>4200.88</v>
      </c>
      <c r="C778" s="46">
        <f t="shared" si="16"/>
        <v>1.1647198427041133E-3</v>
      </c>
      <c r="D778" s="43"/>
      <c r="E778" s="44" t="s">
        <v>1925</v>
      </c>
      <c r="F778" s="42">
        <v>2.2000000000000002</v>
      </c>
      <c r="G778" s="42">
        <f t="shared" si="14"/>
        <v>2.2000000000000002E-2</v>
      </c>
      <c r="H778" s="43"/>
      <c r="I778" s="43"/>
      <c r="J778" s="75">
        <f t="shared" si="15"/>
        <v>-2.0835280157295889E-2</v>
      </c>
      <c r="K778" s="43"/>
      <c r="L778" s="43"/>
      <c r="M778" s="43"/>
      <c r="N778" s="43"/>
      <c r="O778" s="43"/>
      <c r="P778" s="43"/>
      <c r="Q778" s="43"/>
      <c r="R778" s="43"/>
      <c r="S778" s="43"/>
      <c r="T778" s="43"/>
      <c r="U778" s="43"/>
      <c r="V778" s="43"/>
      <c r="W778" s="43"/>
      <c r="X778" s="43"/>
      <c r="Y778" s="43"/>
      <c r="Z778" s="43"/>
    </row>
    <row r="779" spans="1:26">
      <c r="A779" s="44">
        <v>44342</v>
      </c>
      <c r="B779" s="42">
        <v>4195.99</v>
      </c>
      <c r="C779" s="46">
        <f t="shared" si="16"/>
        <v>1.8749737128450623E-3</v>
      </c>
      <c r="D779" s="43"/>
      <c r="E779" s="44" t="s">
        <v>1928</v>
      </c>
      <c r="F779" s="42">
        <v>2.17</v>
      </c>
      <c r="G779" s="42">
        <f t="shared" si="14"/>
        <v>2.1700000000000001E-2</v>
      </c>
      <c r="H779" s="43"/>
      <c r="I779" s="43"/>
      <c r="J779" s="75">
        <f t="shared" si="15"/>
        <v>-1.9825026287154938E-2</v>
      </c>
      <c r="K779" s="43"/>
      <c r="L779" s="43"/>
      <c r="M779" s="43"/>
      <c r="N779" s="43"/>
      <c r="O779" s="43"/>
      <c r="P779" s="43"/>
      <c r="Q779" s="43"/>
      <c r="R779" s="43"/>
      <c r="S779" s="43"/>
      <c r="T779" s="43"/>
      <c r="U779" s="43"/>
      <c r="V779" s="43"/>
      <c r="W779" s="43"/>
      <c r="X779" s="43"/>
      <c r="Y779" s="43"/>
      <c r="Z779" s="43"/>
    </row>
    <row r="780" spans="1:26">
      <c r="A780" s="44">
        <v>44341</v>
      </c>
      <c r="B780" s="42">
        <v>4188.13</v>
      </c>
      <c r="C780" s="46">
        <f t="shared" si="16"/>
        <v>-2.1275639556263349E-3</v>
      </c>
      <c r="D780" s="43"/>
      <c r="E780" s="44" t="s">
        <v>1931</v>
      </c>
      <c r="F780" s="42">
        <v>2.16</v>
      </c>
      <c r="G780" s="42">
        <f t="shared" si="14"/>
        <v>2.1600000000000001E-2</v>
      </c>
      <c r="H780" s="43"/>
      <c r="I780" s="43"/>
      <c r="J780" s="75">
        <f t="shared" si="15"/>
        <v>-2.3727563955626335E-2</v>
      </c>
      <c r="K780" s="43"/>
      <c r="L780" s="43"/>
      <c r="M780" s="43"/>
      <c r="N780" s="43"/>
      <c r="O780" s="43"/>
      <c r="P780" s="43"/>
      <c r="Q780" s="43"/>
      <c r="R780" s="43"/>
      <c r="S780" s="43"/>
      <c r="T780" s="43"/>
      <c r="U780" s="43"/>
      <c r="V780" s="43"/>
      <c r="W780" s="43"/>
      <c r="X780" s="43"/>
      <c r="Y780" s="43"/>
      <c r="Z780" s="43"/>
    </row>
    <row r="781" spans="1:26">
      <c r="A781" s="44">
        <v>44340</v>
      </c>
      <c r="B781" s="42">
        <v>4197.05</v>
      </c>
      <c r="C781" s="46">
        <f t="shared" si="16"/>
        <v>9.8625111190549994E-3</v>
      </c>
      <c r="D781" s="43"/>
      <c r="E781" s="44" t="s">
        <v>1934</v>
      </c>
      <c r="F781" s="42">
        <v>2.21</v>
      </c>
      <c r="G781" s="42">
        <f t="shared" si="14"/>
        <v>2.2099999999999998E-2</v>
      </c>
      <c r="H781" s="43"/>
      <c r="I781" s="43"/>
      <c r="J781" s="75">
        <f t="shared" si="15"/>
        <v>-1.2237488880944999E-2</v>
      </c>
      <c r="K781" s="43"/>
      <c r="L781" s="43"/>
      <c r="M781" s="43"/>
      <c r="N781" s="43"/>
      <c r="O781" s="43"/>
      <c r="P781" s="43"/>
      <c r="Q781" s="43"/>
      <c r="R781" s="43"/>
      <c r="S781" s="43"/>
      <c r="T781" s="43"/>
      <c r="U781" s="43"/>
      <c r="V781" s="43"/>
      <c r="W781" s="43"/>
      <c r="X781" s="43"/>
      <c r="Y781" s="43"/>
      <c r="Z781" s="43"/>
    </row>
    <row r="782" spans="1:26">
      <c r="A782" s="44">
        <v>44337</v>
      </c>
      <c r="B782" s="42">
        <v>4155.8599999999997</v>
      </c>
      <c r="C782" s="46">
        <f t="shared" si="16"/>
        <v>-7.8412700139645676E-4</v>
      </c>
      <c r="D782" s="43"/>
      <c r="E782" s="44" t="s">
        <v>1937</v>
      </c>
      <c r="F782" s="42">
        <v>2.23</v>
      </c>
      <c r="G782" s="42">
        <f t="shared" si="14"/>
        <v>2.23E-2</v>
      </c>
      <c r="H782" s="43"/>
      <c r="I782" s="43"/>
      <c r="J782" s="75">
        <f t="shared" si="15"/>
        <v>-2.3084127001396459E-2</v>
      </c>
      <c r="K782" s="43"/>
      <c r="L782" s="43"/>
      <c r="M782" s="43"/>
      <c r="N782" s="43"/>
      <c r="O782" s="43"/>
      <c r="P782" s="43"/>
      <c r="Q782" s="43"/>
      <c r="R782" s="43"/>
      <c r="S782" s="43"/>
      <c r="T782" s="43"/>
      <c r="U782" s="43"/>
      <c r="V782" s="43"/>
      <c r="W782" s="43"/>
      <c r="X782" s="43"/>
      <c r="Y782" s="43"/>
      <c r="Z782" s="43"/>
    </row>
    <row r="783" spans="1:26">
      <c r="A783" s="44">
        <v>44336</v>
      </c>
      <c r="B783" s="42">
        <v>4159.12</v>
      </c>
      <c r="C783" s="46">
        <f t="shared" si="16"/>
        <v>1.0499443868610717E-2</v>
      </c>
      <c r="D783" s="43"/>
      <c r="E783" s="44" t="s">
        <v>1939</v>
      </c>
      <c r="F783" s="42">
        <v>2.2400000000000002</v>
      </c>
      <c r="G783" s="42">
        <f t="shared" si="14"/>
        <v>2.2400000000000003E-2</v>
      </c>
      <c r="H783" s="43"/>
      <c r="I783" s="43"/>
      <c r="J783" s="75">
        <f t="shared" si="15"/>
        <v>-1.1900556131389286E-2</v>
      </c>
      <c r="K783" s="43"/>
      <c r="L783" s="43"/>
      <c r="M783" s="43"/>
      <c r="N783" s="43"/>
      <c r="O783" s="43"/>
      <c r="P783" s="43"/>
      <c r="Q783" s="43"/>
      <c r="R783" s="43"/>
      <c r="S783" s="43"/>
      <c r="T783" s="43"/>
      <c r="U783" s="43"/>
      <c r="V783" s="43"/>
      <c r="W783" s="43"/>
      <c r="X783" s="43"/>
      <c r="Y783" s="43"/>
      <c r="Z783" s="43"/>
    </row>
    <row r="784" spans="1:26">
      <c r="A784" s="44">
        <v>44335</v>
      </c>
      <c r="B784" s="42">
        <v>4115.68</v>
      </c>
      <c r="C784" s="46">
        <f t="shared" si="16"/>
        <v>-2.9477755951036366E-3</v>
      </c>
      <c r="D784" s="43"/>
      <c r="E784" s="44" t="s">
        <v>1942</v>
      </c>
      <c r="F784" s="42">
        <v>2.29</v>
      </c>
      <c r="G784" s="42">
        <f t="shared" si="14"/>
        <v>2.29E-2</v>
      </c>
      <c r="H784" s="43"/>
      <c r="I784" s="43"/>
      <c r="J784" s="75">
        <f t="shared" si="15"/>
        <v>-2.5847775595103636E-2</v>
      </c>
      <c r="K784" s="43"/>
      <c r="L784" s="43"/>
      <c r="M784" s="43"/>
      <c r="N784" s="43"/>
      <c r="O784" s="43"/>
      <c r="P784" s="43"/>
      <c r="Q784" s="43"/>
      <c r="R784" s="43"/>
      <c r="S784" s="43"/>
      <c r="T784" s="43"/>
      <c r="U784" s="43"/>
      <c r="V784" s="43"/>
      <c r="W784" s="43"/>
      <c r="X784" s="43"/>
      <c r="Y784" s="43"/>
      <c r="Z784" s="43"/>
    </row>
    <row r="785" spans="1:26">
      <c r="A785" s="44">
        <v>44334</v>
      </c>
      <c r="B785" s="42">
        <v>4127.83</v>
      </c>
      <c r="C785" s="46">
        <f t="shared" si="16"/>
        <v>-8.5537819278382349E-3</v>
      </c>
      <c r="D785" s="43"/>
      <c r="E785" s="44" t="s">
        <v>1944</v>
      </c>
      <c r="F785" s="42">
        <v>2.27</v>
      </c>
      <c r="G785" s="42">
        <f t="shared" si="14"/>
        <v>2.2700000000000001E-2</v>
      </c>
      <c r="H785" s="43"/>
      <c r="I785" s="43"/>
      <c r="J785" s="75">
        <f t="shared" si="15"/>
        <v>-3.1253781927838238E-2</v>
      </c>
      <c r="K785" s="43"/>
      <c r="L785" s="43"/>
      <c r="M785" s="43"/>
      <c r="N785" s="43"/>
      <c r="O785" s="43"/>
      <c r="P785" s="43"/>
      <c r="Q785" s="43"/>
      <c r="R785" s="43"/>
      <c r="S785" s="43"/>
      <c r="T785" s="43"/>
      <c r="U785" s="43"/>
      <c r="V785" s="43"/>
      <c r="W785" s="43"/>
      <c r="X785" s="43"/>
      <c r="Y785" s="43"/>
      <c r="Z785" s="43"/>
    </row>
    <row r="786" spans="1:26">
      <c r="A786" s="44">
        <v>44333</v>
      </c>
      <c r="B786" s="42">
        <v>4163.29</v>
      </c>
      <c r="C786" s="46">
        <f t="shared" si="16"/>
        <v>-2.5332441694025701E-3</v>
      </c>
      <c r="D786" s="43"/>
      <c r="E786" s="44" t="s">
        <v>1947</v>
      </c>
      <c r="F786" s="42">
        <v>2.2599999999999998</v>
      </c>
      <c r="G786" s="42">
        <f t="shared" si="14"/>
        <v>2.2599999999999999E-2</v>
      </c>
      <c r="H786" s="43"/>
      <c r="I786" s="43"/>
      <c r="J786" s="75">
        <f t="shared" si="15"/>
        <v>-2.5133244169402567E-2</v>
      </c>
      <c r="K786" s="43"/>
      <c r="L786" s="43"/>
      <c r="M786" s="43"/>
      <c r="N786" s="43"/>
      <c r="O786" s="43"/>
      <c r="P786" s="43"/>
      <c r="Q786" s="43"/>
      <c r="R786" s="43"/>
      <c r="S786" s="43"/>
      <c r="T786" s="43"/>
      <c r="U786" s="43"/>
      <c r="V786" s="43"/>
      <c r="W786" s="43"/>
      <c r="X786" s="43"/>
      <c r="Y786" s="43"/>
      <c r="Z786" s="43"/>
    </row>
    <row r="787" spans="1:26">
      <c r="A787" s="44">
        <v>44330</v>
      </c>
      <c r="B787" s="42">
        <v>4173.8500000000004</v>
      </c>
      <c r="C787" s="46">
        <f t="shared" si="16"/>
        <v>1.480775516646066E-2</v>
      </c>
      <c r="D787" s="43"/>
      <c r="E787" s="44" t="s">
        <v>1950</v>
      </c>
      <c r="F787" s="42">
        <v>2.25</v>
      </c>
      <c r="G787" s="42">
        <f t="shared" si="14"/>
        <v>2.2499999999999999E-2</v>
      </c>
      <c r="H787" s="43"/>
      <c r="I787" s="43"/>
      <c r="J787" s="75">
        <f t="shared" si="15"/>
        <v>-7.6922448335393391E-3</v>
      </c>
      <c r="K787" s="43"/>
      <c r="L787" s="43"/>
      <c r="M787" s="43"/>
      <c r="N787" s="43"/>
      <c r="O787" s="43"/>
      <c r="P787" s="43"/>
      <c r="Q787" s="43"/>
      <c r="R787" s="43"/>
      <c r="S787" s="43"/>
      <c r="T787" s="43"/>
      <c r="U787" s="43"/>
      <c r="V787" s="43"/>
      <c r="W787" s="43"/>
      <c r="X787" s="43"/>
      <c r="Y787" s="43"/>
      <c r="Z787" s="43"/>
    </row>
    <row r="788" spans="1:26">
      <c r="A788" s="44">
        <v>44329</v>
      </c>
      <c r="B788" s="42">
        <v>4112.5</v>
      </c>
      <c r="C788" s="46">
        <f t="shared" si="16"/>
        <v>1.2099654192200689E-2</v>
      </c>
      <c r="D788" s="43"/>
      <c r="E788" s="44" t="s">
        <v>1953</v>
      </c>
      <c r="F788" s="42">
        <v>2.2799999999999998</v>
      </c>
      <c r="G788" s="42">
        <f t="shared" si="14"/>
        <v>2.2799999999999997E-2</v>
      </c>
      <c r="H788" s="43"/>
      <c r="I788" s="43"/>
      <c r="J788" s="75">
        <f t="shared" si="15"/>
        <v>-1.0700345807799308E-2</v>
      </c>
      <c r="K788" s="43"/>
      <c r="L788" s="43"/>
      <c r="M788" s="43"/>
      <c r="N788" s="43"/>
      <c r="O788" s="43"/>
      <c r="P788" s="43"/>
      <c r="Q788" s="43"/>
      <c r="R788" s="43"/>
      <c r="S788" s="43"/>
      <c r="T788" s="43"/>
      <c r="U788" s="43"/>
      <c r="V788" s="43"/>
      <c r="W788" s="43"/>
      <c r="X788" s="43"/>
      <c r="Y788" s="43"/>
      <c r="Z788" s="43"/>
    </row>
    <row r="789" spans="1:26">
      <c r="A789" s="44">
        <v>44328</v>
      </c>
      <c r="B789" s="42">
        <v>4063.04</v>
      </c>
      <c r="C789" s="46">
        <f t="shared" si="16"/>
        <v>-2.1682768452684537E-2</v>
      </c>
      <c r="D789" s="43"/>
      <c r="E789" s="44">
        <v>44535</v>
      </c>
      <c r="F789" s="42">
        <v>2.29</v>
      </c>
      <c r="G789" s="42">
        <f t="shared" si="14"/>
        <v>2.29E-2</v>
      </c>
      <c r="H789" s="43"/>
      <c r="I789" s="43"/>
      <c r="J789" s="75">
        <f t="shared" si="15"/>
        <v>-4.4582768452684537E-2</v>
      </c>
      <c r="K789" s="43"/>
      <c r="L789" s="43"/>
      <c r="M789" s="43"/>
      <c r="N789" s="43"/>
      <c r="O789" s="43"/>
      <c r="P789" s="43"/>
      <c r="Q789" s="43"/>
      <c r="R789" s="43"/>
      <c r="S789" s="43"/>
      <c r="T789" s="43"/>
      <c r="U789" s="43"/>
      <c r="V789" s="43"/>
      <c r="W789" s="43"/>
      <c r="X789" s="43"/>
      <c r="Y789" s="43"/>
      <c r="Z789" s="43"/>
    </row>
    <row r="790" spans="1:26">
      <c r="A790" s="44">
        <v>44327</v>
      </c>
      <c r="B790" s="42">
        <v>4152.1000000000004</v>
      </c>
      <c r="C790" s="46">
        <f t="shared" si="16"/>
        <v>-8.711731693215893E-3</v>
      </c>
      <c r="D790" s="43"/>
      <c r="E790" s="44">
        <v>44505</v>
      </c>
      <c r="F790" s="42">
        <v>2.23</v>
      </c>
      <c r="G790" s="42">
        <f t="shared" si="14"/>
        <v>2.23E-2</v>
      </c>
      <c r="H790" s="43"/>
      <c r="I790" s="43"/>
      <c r="J790" s="75">
        <f t="shared" si="15"/>
        <v>-3.1011731693215895E-2</v>
      </c>
      <c r="K790" s="43"/>
      <c r="L790" s="43"/>
      <c r="M790" s="43"/>
      <c r="N790" s="43"/>
      <c r="O790" s="43"/>
      <c r="P790" s="43"/>
      <c r="Q790" s="43"/>
      <c r="R790" s="43"/>
      <c r="S790" s="43"/>
      <c r="T790" s="43"/>
      <c r="U790" s="43"/>
      <c r="V790" s="43"/>
      <c r="W790" s="43"/>
      <c r="X790" s="43"/>
      <c r="Y790" s="43"/>
      <c r="Z790" s="43"/>
    </row>
    <row r="791" spans="1:26">
      <c r="A791" s="44">
        <v>44326</v>
      </c>
      <c r="B791" s="42">
        <v>4188.43</v>
      </c>
      <c r="C791" s="46">
        <f t="shared" si="16"/>
        <v>-1.0490499399026396E-2</v>
      </c>
      <c r="D791" s="43"/>
      <c r="E791" s="44">
        <v>44474</v>
      </c>
      <c r="F791" s="42">
        <v>2.2000000000000002</v>
      </c>
      <c r="G791" s="42">
        <f t="shared" si="14"/>
        <v>2.2000000000000002E-2</v>
      </c>
      <c r="H791" s="43"/>
      <c r="I791" s="43"/>
      <c r="J791" s="75">
        <f t="shared" si="15"/>
        <v>-3.2490499399026401E-2</v>
      </c>
      <c r="K791" s="43"/>
      <c r="L791" s="43"/>
      <c r="M791" s="43"/>
      <c r="N791" s="43"/>
      <c r="O791" s="43"/>
      <c r="P791" s="43"/>
      <c r="Q791" s="43"/>
      <c r="R791" s="43"/>
      <c r="S791" s="43"/>
      <c r="T791" s="43"/>
      <c r="U791" s="43"/>
      <c r="V791" s="43"/>
      <c r="W791" s="43"/>
      <c r="X791" s="43"/>
      <c r="Y791" s="43"/>
      <c r="Z791" s="43"/>
    </row>
    <row r="792" spans="1:26">
      <c r="A792" s="44">
        <v>44323</v>
      </c>
      <c r="B792" s="42">
        <v>4232.6000000000004</v>
      </c>
      <c r="C792" s="46">
        <f t="shared" si="16"/>
        <v>7.3462962378118236E-3</v>
      </c>
      <c r="D792" s="43"/>
      <c r="E792" s="44">
        <v>44382</v>
      </c>
      <c r="F792" s="42">
        <v>2.17</v>
      </c>
      <c r="G792" s="42">
        <f t="shared" si="14"/>
        <v>2.1700000000000001E-2</v>
      </c>
      <c r="H792" s="43"/>
      <c r="I792" s="43"/>
      <c r="J792" s="75">
        <f t="shared" si="15"/>
        <v>-1.4353703762188176E-2</v>
      </c>
      <c r="K792" s="43"/>
      <c r="L792" s="43"/>
      <c r="M792" s="43"/>
      <c r="N792" s="43"/>
      <c r="O792" s="43"/>
      <c r="P792" s="43"/>
      <c r="Q792" s="43"/>
      <c r="R792" s="43"/>
      <c r="S792" s="43"/>
      <c r="T792" s="43"/>
      <c r="U792" s="43"/>
      <c r="V792" s="43"/>
      <c r="W792" s="43"/>
      <c r="X792" s="43"/>
      <c r="Y792" s="43"/>
      <c r="Z792" s="43"/>
    </row>
    <row r="793" spans="1:26">
      <c r="A793" s="44">
        <v>44322</v>
      </c>
      <c r="B793" s="42">
        <v>4201.62</v>
      </c>
      <c r="C793" s="46">
        <f t="shared" si="16"/>
        <v>8.1322341159119176E-3</v>
      </c>
      <c r="D793" s="43"/>
      <c r="E793" s="44">
        <v>44352</v>
      </c>
      <c r="F793" s="42">
        <v>2.13</v>
      </c>
      <c r="G793" s="42">
        <f t="shared" si="14"/>
        <v>2.1299999999999999E-2</v>
      </c>
      <c r="H793" s="43"/>
      <c r="I793" s="43"/>
      <c r="J793" s="75">
        <f t="shared" si="15"/>
        <v>-1.3167765884088082E-2</v>
      </c>
      <c r="K793" s="43"/>
      <c r="L793" s="43"/>
      <c r="M793" s="43"/>
      <c r="N793" s="43"/>
      <c r="O793" s="43"/>
      <c r="P793" s="43"/>
      <c r="Q793" s="43"/>
      <c r="R793" s="43"/>
      <c r="S793" s="43"/>
      <c r="T793" s="43"/>
      <c r="U793" s="43"/>
      <c r="V793" s="43"/>
      <c r="W793" s="43"/>
      <c r="X793" s="43"/>
      <c r="Y793" s="43"/>
      <c r="Z793" s="43"/>
    </row>
    <row r="794" spans="1:26">
      <c r="A794" s="44">
        <v>44321</v>
      </c>
      <c r="B794" s="42">
        <v>4167.59</v>
      </c>
      <c r="C794" s="46">
        <f t="shared" si="16"/>
        <v>7.0329145687402232E-4</v>
      </c>
      <c r="D794" s="43"/>
      <c r="E794" s="44">
        <v>44321</v>
      </c>
      <c r="F794" s="42">
        <v>2.14</v>
      </c>
      <c r="G794" s="42">
        <f t="shared" si="14"/>
        <v>2.1400000000000002E-2</v>
      </c>
      <c r="H794" s="43"/>
      <c r="I794" s="43"/>
      <c r="J794" s="75">
        <f t="shared" si="15"/>
        <v>-2.0696708543125979E-2</v>
      </c>
      <c r="K794" s="43"/>
      <c r="L794" s="43"/>
      <c r="M794" s="43"/>
      <c r="N794" s="43"/>
      <c r="O794" s="43"/>
      <c r="P794" s="43"/>
      <c r="Q794" s="43"/>
      <c r="R794" s="43"/>
      <c r="S794" s="43"/>
      <c r="T794" s="43"/>
      <c r="U794" s="43"/>
      <c r="V794" s="43"/>
      <c r="W794" s="43"/>
      <c r="X794" s="43"/>
      <c r="Y794" s="43"/>
      <c r="Z794" s="43"/>
    </row>
    <row r="795" spans="1:26">
      <c r="A795" s="44">
        <v>44320</v>
      </c>
      <c r="B795" s="42">
        <v>4164.66</v>
      </c>
      <c r="C795" s="46">
        <f t="shared" si="16"/>
        <v>-6.7007377404054557E-3</v>
      </c>
      <c r="D795" s="43"/>
      <c r="E795" s="44">
        <v>44291</v>
      </c>
      <c r="F795" s="42">
        <v>2.16</v>
      </c>
      <c r="G795" s="42">
        <f t="shared" si="14"/>
        <v>2.1600000000000001E-2</v>
      </c>
      <c r="H795" s="43"/>
      <c r="I795" s="43"/>
      <c r="J795" s="75">
        <f t="shared" si="15"/>
        <v>-2.8300737740405459E-2</v>
      </c>
      <c r="K795" s="43"/>
      <c r="L795" s="43"/>
      <c r="M795" s="43"/>
      <c r="N795" s="43"/>
      <c r="O795" s="43"/>
      <c r="P795" s="43"/>
      <c r="Q795" s="43"/>
      <c r="R795" s="43"/>
      <c r="S795" s="43"/>
      <c r="T795" s="43"/>
      <c r="U795" s="43"/>
      <c r="V795" s="43"/>
      <c r="W795" s="43"/>
      <c r="X795" s="43"/>
      <c r="Y795" s="43"/>
      <c r="Z795" s="43"/>
    </row>
    <row r="796" spans="1:26">
      <c r="A796" s="44">
        <v>44319</v>
      </c>
      <c r="B796" s="42">
        <v>4192.66</v>
      </c>
      <c r="C796" s="46">
        <f t="shared" si="16"/>
        <v>2.7442656970409606E-3</v>
      </c>
      <c r="D796" s="43"/>
      <c r="E796" s="44">
        <v>44260</v>
      </c>
      <c r="F796" s="42">
        <v>2.1800000000000002</v>
      </c>
      <c r="G796" s="42">
        <f t="shared" si="14"/>
        <v>2.18E-2</v>
      </c>
      <c r="H796" s="43"/>
      <c r="I796" s="43"/>
      <c r="J796" s="75">
        <f t="shared" si="15"/>
        <v>-1.9055734302959038E-2</v>
      </c>
      <c r="K796" s="43"/>
      <c r="L796" s="43"/>
      <c r="M796" s="43"/>
      <c r="N796" s="43"/>
      <c r="O796" s="43"/>
      <c r="P796" s="43"/>
      <c r="Q796" s="43"/>
      <c r="R796" s="43"/>
      <c r="S796" s="43"/>
      <c r="T796" s="43"/>
      <c r="U796" s="43"/>
      <c r="V796" s="43"/>
      <c r="W796" s="43"/>
      <c r="X796" s="43"/>
      <c r="Y796" s="43"/>
      <c r="Z796" s="43"/>
    </row>
    <row r="797" spans="1:26">
      <c r="A797" s="44">
        <v>44316</v>
      </c>
      <c r="B797" s="42">
        <v>4181.17</v>
      </c>
      <c r="C797" s="46">
        <f t="shared" si="16"/>
        <v>-7.2206437182024286E-3</v>
      </c>
      <c r="D797" s="43"/>
      <c r="E797" s="44" t="s">
        <v>1971</v>
      </c>
      <c r="F797" s="42">
        <v>2.19</v>
      </c>
      <c r="G797" s="42">
        <f t="shared" si="14"/>
        <v>2.1899999999999999E-2</v>
      </c>
      <c r="H797" s="43"/>
      <c r="I797" s="43"/>
      <c r="J797" s="75">
        <f t="shared" si="15"/>
        <v>-2.912064371820243E-2</v>
      </c>
      <c r="K797" s="43"/>
      <c r="L797" s="43"/>
      <c r="M797" s="43"/>
      <c r="N797" s="43"/>
      <c r="O797" s="43"/>
      <c r="P797" s="43"/>
      <c r="Q797" s="43"/>
      <c r="R797" s="43"/>
      <c r="S797" s="43"/>
      <c r="T797" s="43"/>
      <c r="U797" s="43"/>
      <c r="V797" s="43"/>
      <c r="W797" s="43"/>
      <c r="X797" s="43"/>
      <c r="Y797" s="43"/>
      <c r="Z797" s="43"/>
    </row>
    <row r="798" spans="1:26">
      <c r="A798" s="44">
        <v>44315</v>
      </c>
      <c r="B798" s="42">
        <v>4211.47</v>
      </c>
      <c r="C798" s="46">
        <f t="shared" si="16"/>
        <v>6.7400325437081072E-3</v>
      </c>
      <c r="D798" s="43"/>
      <c r="E798" s="44" t="s">
        <v>1974</v>
      </c>
      <c r="F798" s="42">
        <v>2.2000000000000002</v>
      </c>
      <c r="G798" s="42">
        <f t="shared" si="14"/>
        <v>2.2000000000000002E-2</v>
      </c>
      <c r="H798" s="43"/>
      <c r="I798" s="43"/>
      <c r="J798" s="75">
        <f t="shared" si="15"/>
        <v>-1.5259967456291896E-2</v>
      </c>
      <c r="K798" s="43"/>
      <c r="L798" s="43"/>
      <c r="M798" s="43"/>
      <c r="N798" s="43"/>
      <c r="O798" s="43"/>
      <c r="P798" s="43"/>
      <c r="Q798" s="43"/>
      <c r="R798" s="43"/>
      <c r="S798" s="43"/>
      <c r="T798" s="43"/>
      <c r="U798" s="43"/>
      <c r="V798" s="43"/>
      <c r="W798" s="43"/>
      <c r="X798" s="43"/>
      <c r="Y798" s="43"/>
      <c r="Z798" s="43"/>
    </row>
    <row r="799" spans="1:26">
      <c r="A799" s="44">
        <v>44314</v>
      </c>
      <c r="B799" s="42">
        <v>4183.18</v>
      </c>
      <c r="C799" s="46">
        <f t="shared" si="16"/>
        <v>-8.4588829283031668E-4</v>
      </c>
      <c r="D799" s="43"/>
      <c r="E799" s="44" t="s">
        <v>1977</v>
      </c>
      <c r="F799" s="42">
        <v>2.1800000000000002</v>
      </c>
      <c r="G799" s="42">
        <f t="shared" si="14"/>
        <v>2.18E-2</v>
      </c>
      <c r="H799" s="43"/>
      <c r="I799" s="43"/>
      <c r="J799" s="75">
        <f t="shared" si="15"/>
        <v>-2.2645888292830315E-2</v>
      </c>
      <c r="K799" s="43"/>
      <c r="L799" s="43"/>
      <c r="M799" s="43"/>
      <c r="N799" s="43"/>
      <c r="O799" s="43"/>
      <c r="P799" s="43"/>
      <c r="Q799" s="43"/>
      <c r="R799" s="43"/>
      <c r="S799" s="43"/>
      <c r="T799" s="43"/>
      <c r="U799" s="43"/>
      <c r="V799" s="43"/>
      <c r="W799" s="43"/>
      <c r="X799" s="43"/>
      <c r="Y799" s="43"/>
      <c r="Z799" s="43"/>
    </row>
    <row r="800" spans="1:26">
      <c r="A800" s="44">
        <v>44313</v>
      </c>
      <c r="B800" s="42">
        <v>4186.72</v>
      </c>
      <c r="C800" s="46">
        <f t="shared" si="16"/>
        <v>-2.1494231269923608E-4</v>
      </c>
      <c r="D800" s="43"/>
      <c r="E800" s="44" t="s">
        <v>1979</v>
      </c>
      <c r="F800" s="42">
        <v>2.17</v>
      </c>
      <c r="G800" s="42">
        <f t="shared" si="14"/>
        <v>2.1700000000000001E-2</v>
      </c>
      <c r="H800" s="43"/>
      <c r="I800" s="43"/>
      <c r="J800" s="75">
        <f t="shared" si="15"/>
        <v>-2.1914942312699238E-2</v>
      </c>
      <c r="K800" s="43"/>
      <c r="L800" s="43"/>
      <c r="M800" s="43"/>
      <c r="N800" s="43"/>
      <c r="O800" s="43"/>
      <c r="P800" s="43"/>
      <c r="Q800" s="43"/>
      <c r="R800" s="43"/>
      <c r="S800" s="43"/>
      <c r="T800" s="43"/>
      <c r="U800" s="43"/>
      <c r="V800" s="43"/>
      <c r="W800" s="43"/>
      <c r="X800" s="43"/>
      <c r="Y800" s="43"/>
      <c r="Z800" s="43"/>
    </row>
    <row r="801" spans="1:26">
      <c r="A801" s="44">
        <v>44312</v>
      </c>
      <c r="B801" s="42">
        <v>4187.62</v>
      </c>
      <c r="C801" s="46">
        <f t="shared" si="16"/>
        <v>1.7806378908788009E-3</v>
      </c>
      <c r="D801" s="43"/>
      <c r="E801" s="44" t="s">
        <v>1982</v>
      </c>
      <c r="F801" s="42">
        <v>2.13</v>
      </c>
      <c r="G801" s="42">
        <f t="shared" si="14"/>
        <v>2.1299999999999999E-2</v>
      </c>
      <c r="H801" s="43"/>
      <c r="I801" s="43"/>
      <c r="J801" s="75">
        <f t="shared" si="15"/>
        <v>-1.95193621091212E-2</v>
      </c>
      <c r="K801" s="43"/>
      <c r="L801" s="43"/>
      <c r="M801" s="43"/>
      <c r="N801" s="43"/>
      <c r="O801" s="43"/>
      <c r="P801" s="43"/>
      <c r="Q801" s="43"/>
      <c r="R801" s="43"/>
      <c r="S801" s="43"/>
      <c r="T801" s="43"/>
      <c r="U801" s="43"/>
      <c r="V801" s="43"/>
      <c r="W801" s="43"/>
      <c r="X801" s="43"/>
      <c r="Y801" s="43"/>
      <c r="Z801" s="43"/>
    </row>
    <row r="802" spans="1:26">
      <c r="A802" s="44">
        <v>44309</v>
      </c>
      <c r="B802" s="42">
        <v>4180.17</v>
      </c>
      <c r="C802" s="46">
        <f t="shared" si="16"/>
        <v>1.0869423861541933E-2</v>
      </c>
      <c r="D802" s="43"/>
      <c r="E802" s="44" t="s">
        <v>1985</v>
      </c>
      <c r="F802" s="42">
        <v>2.14</v>
      </c>
      <c r="G802" s="42">
        <f t="shared" si="14"/>
        <v>2.1400000000000002E-2</v>
      </c>
      <c r="H802" s="43"/>
      <c r="I802" s="43"/>
      <c r="J802" s="75">
        <f t="shared" si="15"/>
        <v>-1.0530576138458069E-2</v>
      </c>
      <c r="K802" s="43"/>
      <c r="L802" s="43"/>
      <c r="M802" s="43"/>
      <c r="N802" s="43"/>
      <c r="O802" s="43"/>
      <c r="P802" s="43"/>
      <c r="Q802" s="43"/>
      <c r="R802" s="43"/>
      <c r="S802" s="43"/>
      <c r="T802" s="43"/>
      <c r="U802" s="43"/>
      <c r="V802" s="43"/>
      <c r="W802" s="43"/>
      <c r="X802" s="43"/>
      <c r="Y802" s="43"/>
      <c r="Z802" s="43"/>
    </row>
    <row r="803" spans="1:26">
      <c r="A803" s="44">
        <v>44308</v>
      </c>
      <c r="B803" s="42">
        <v>4134.9799999999996</v>
      </c>
      <c r="C803" s="46">
        <f t="shared" si="16"/>
        <v>-9.2533518567931589E-3</v>
      </c>
      <c r="D803" s="43"/>
      <c r="E803" s="44" t="s">
        <v>1988</v>
      </c>
      <c r="F803" s="42">
        <v>2.13</v>
      </c>
      <c r="G803" s="42">
        <f t="shared" si="14"/>
        <v>2.1299999999999999E-2</v>
      </c>
      <c r="H803" s="43"/>
      <c r="I803" s="43"/>
      <c r="J803" s="75">
        <f t="shared" si="15"/>
        <v>-3.0553351856793157E-2</v>
      </c>
      <c r="K803" s="43"/>
      <c r="L803" s="43"/>
      <c r="M803" s="43"/>
      <c r="N803" s="43"/>
      <c r="O803" s="43"/>
      <c r="P803" s="43"/>
      <c r="Q803" s="43"/>
      <c r="R803" s="43"/>
      <c r="S803" s="43"/>
      <c r="T803" s="43"/>
      <c r="U803" s="43"/>
      <c r="V803" s="43"/>
      <c r="W803" s="43"/>
      <c r="X803" s="43"/>
      <c r="Y803" s="43"/>
      <c r="Z803" s="43"/>
    </row>
    <row r="804" spans="1:26">
      <c r="A804" s="44">
        <v>44307</v>
      </c>
      <c r="B804" s="42">
        <v>4173.42</v>
      </c>
      <c r="C804" s="46">
        <f t="shared" si="16"/>
        <v>9.2630254691135495E-3</v>
      </c>
      <c r="D804" s="43"/>
      <c r="E804" s="44" t="s">
        <v>1991</v>
      </c>
      <c r="F804" s="42">
        <v>2.14</v>
      </c>
      <c r="G804" s="42">
        <f t="shared" si="14"/>
        <v>2.1400000000000002E-2</v>
      </c>
      <c r="H804" s="43"/>
      <c r="I804" s="43"/>
      <c r="J804" s="75">
        <f t="shared" si="15"/>
        <v>-1.2136974530886453E-2</v>
      </c>
      <c r="K804" s="43"/>
      <c r="L804" s="43"/>
      <c r="M804" s="43"/>
      <c r="N804" s="43"/>
      <c r="O804" s="43"/>
      <c r="P804" s="43"/>
      <c r="Q804" s="43"/>
      <c r="R804" s="43"/>
      <c r="S804" s="43"/>
      <c r="T804" s="43"/>
      <c r="U804" s="43"/>
      <c r="V804" s="43"/>
      <c r="W804" s="43"/>
      <c r="X804" s="43"/>
      <c r="Y804" s="43"/>
      <c r="Z804" s="43"/>
    </row>
    <row r="805" spans="1:26">
      <c r="A805" s="44">
        <v>44306</v>
      </c>
      <c r="B805" s="42">
        <v>4134.9399999999996</v>
      </c>
      <c r="C805" s="46">
        <f t="shared" si="16"/>
        <v>-6.8256031307080047E-3</v>
      </c>
      <c r="D805" s="43"/>
      <c r="E805" s="44" t="s">
        <v>1994</v>
      </c>
      <c r="F805" s="42">
        <v>2.15</v>
      </c>
      <c r="G805" s="42">
        <f t="shared" si="14"/>
        <v>2.1499999999999998E-2</v>
      </c>
      <c r="H805" s="43"/>
      <c r="I805" s="43"/>
      <c r="J805" s="75">
        <f t="shared" si="15"/>
        <v>-2.8325603130708005E-2</v>
      </c>
      <c r="K805" s="43"/>
      <c r="L805" s="43"/>
      <c r="M805" s="43"/>
      <c r="N805" s="43"/>
      <c r="O805" s="43"/>
      <c r="P805" s="43"/>
      <c r="Q805" s="43"/>
      <c r="R805" s="43"/>
      <c r="S805" s="43"/>
      <c r="T805" s="43"/>
      <c r="U805" s="43"/>
      <c r="V805" s="43"/>
      <c r="W805" s="43"/>
      <c r="X805" s="43"/>
      <c r="Y805" s="43"/>
      <c r="Z805" s="43"/>
    </row>
    <row r="806" spans="1:26">
      <c r="A806" s="44">
        <v>44305</v>
      </c>
      <c r="B806" s="42">
        <v>4163.26</v>
      </c>
      <c r="C806" s="46">
        <f t="shared" si="16"/>
        <v>-5.3205822668759327E-3</v>
      </c>
      <c r="D806" s="43"/>
      <c r="E806" s="44" t="s">
        <v>1997</v>
      </c>
      <c r="F806" s="42">
        <v>2.1800000000000002</v>
      </c>
      <c r="G806" s="42">
        <f t="shared" si="14"/>
        <v>2.18E-2</v>
      </c>
      <c r="H806" s="43"/>
      <c r="I806" s="43"/>
      <c r="J806" s="75">
        <f t="shared" si="15"/>
        <v>-2.7120582266875932E-2</v>
      </c>
      <c r="K806" s="43"/>
      <c r="L806" s="43"/>
      <c r="M806" s="43"/>
      <c r="N806" s="43"/>
      <c r="O806" s="43"/>
      <c r="P806" s="43"/>
      <c r="Q806" s="43"/>
      <c r="R806" s="43"/>
      <c r="S806" s="43"/>
      <c r="T806" s="43"/>
      <c r="U806" s="43"/>
      <c r="V806" s="43"/>
      <c r="W806" s="43"/>
      <c r="X806" s="43"/>
      <c r="Y806" s="43"/>
      <c r="Z806" s="43"/>
    </row>
    <row r="807" spans="1:26">
      <c r="A807" s="44">
        <v>44302</v>
      </c>
      <c r="B807" s="42">
        <v>4185.47</v>
      </c>
      <c r="C807" s="46">
        <f t="shared" si="16"/>
        <v>3.6022533265398387E-3</v>
      </c>
      <c r="D807" s="43"/>
      <c r="E807" s="44" t="s">
        <v>2000</v>
      </c>
      <c r="F807" s="42">
        <v>2.15</v>
      </c>
      <c r="G807" s="42">
        <f t="shared" si="14"/>
        <v>2.1499999999999998E-2</v>
      </c>
      <c r="H807" s="43"/>
      <c r="I807" s="43"/>
      <c r="J807" s="75">
        <f t="shared" si="15"/>
        <v>-1.7897746673460158E-2</v>
      </c>
      <c r="K807" s="43"/>
      <c r="L807" s="43"/>
      <c r="M807" s="43"/>
      <c r="N807" s="43"/>
      <c r="O807" s="43"/>
      <c r="P807" s="43"/>
      <c r="Q807" s="43"/>
      <c r="R807" s="43"/>
      <c r="S807" s="43"/>
      <c r="T807" s="43"/>
      <c r="U807" s="43"/>
      <c r="V807" s="43"/>
      <c r="W807" s="43"/>
      <c r="X807" s="43"/>
      <c r="Y807" s="43"/>
      <c r="Z807" s="43"/>
    </row>
    <row r="808" spans="1:26">
      <c r="A808" s="44">
        <v>44301</v>
      </c>
      <c r="B808" s="42">
        <v>4170.42</v>
      </c>
      <c r="C808" s="46">
        <f t="shared" si="16"/>
        <v>1.1033158016154329E-2</v>
      </c>
      <c r="D808" s="43"/>
      <c r="E808" s="44" t="s">
        <v>2003</v>
      </c>
      <c r="F808" s="42">
        <v>2.12</v>
      </c>
      <c r="G808" s="42">
        <f t="shared" si="14"/>
        <v>2.12E-2</v>
      </c>
      <c r="H808" s="43"/>
      <c r="I808" s="43"/>
      <c r="J808" s="75">
        <f t="shared" si="15"/>
        <v>-1.0166841983845671E-2</v>
      </c>
      <c r="K808" s="43"/>
      <c r="L808" s="43"/>
      <c r="M808" s="43"/>
      <c r="N808" s="43"/>
      <c r="O808" s="43"/>
      <c r="P808" s="43"/>
      <c r="Q808" s="43"/>
      <c r="R808" s="43"/>
      <c r="S808" s="43"/>
      <c r="T808" s="43"/>
      <c r="U808" s="43"/>
      <c r="V808" s="43"/>
      <c r="W808" s="43"/>
      <c r="X808" s="43"/>
      <c r="Y808" s="43"/>
      <c r="Z808" s="43"/>
    </row>
    <row r="809" spans="1:26">
      <c r="A809" s="44">
        <v>44300</v>
      </c>
      <c r="B809" s="42">
        <v>4124.66</v>
      </c>
      <c r="C809" s="46">
        <f t="shared" si="16"/>
        <v>-4.0961799296970009E-3</v>
      </c>
      <c r="D809" s="43"/>
      <c r="E809" s="44" t="s">
        <v>2006</v>
      </c>
      <c r="F809" s="42">
        <v>2.21</v>
      </c>
      <c r="G809" s="42">
        <f t="shared" si="14"/>
        <v>2.2099999999999998E-2</v>
      </c>
      <c r="H809" s="43"/>
      <c r="I809" s="43"/>
      <c r="J809" s="75">
        <f t="shared" si="15"/>
        <v>-2.6196179929697E-2</v>
      </c>
      <c r="K809" s="43"/>
      <c r="L809" s="43"/>
      <c r="M809" s="43"/>
      <c r="N809" s="43"/>
      <c r="O809" s="43"/>
      <c r="P809" s="43"/>
      <c r="Q809" s="43"/>
      <c r="R809" s="43"/>
      <c r="S809" s="43"/>
      <c r="T809" s="43"/>
      <c r="U809" s="43"/>
      <c r="V809" s="43"/>
      <c r="W809" s="43"/>
      <c r="X809" s="43"/>
      <c r="Y809" s="43"/>
      <c r="Z809" s="43"/>
    </row>
    <row r="810" spans="1:26">
      <c r="A810" s="44">
        <v>44299</v>
      </c>
      <c r="B810" s="42">
        <v>4141.59</v>
      </c>
      <c r="C810" s="46">
        <f t="shared" si="16"/>
        <v>3.289166381145364E-3</v>
      </c>
      <c r="D810" s="43"/>
      <c r="E810" s="44" t="s">
        <v>2009</v>
      </c>
      <c r="F810" s="42">
        <v>2.2000000000000002</v>
      </c>
      <c r="G810" s="42">
        <f t="shared" si="14"/>
        <v>2.2000000000000002E-2</v>
      </c>
      <c r="H810" s="43"/>
      <c r="I810" s="43"/>
      <c r="J810" s="75">
        <f t="shared" si="15"/>
        <v>-1.8710833618854637E-2</v>
      </c>
      <c r="K810" s="43"/>
      <c r="L810" s="43"/>
      <c r="M810" s="43"/>
      <c r="N810" s="43"/>
      <c r="O810" s="43"/>
      <c r="P810" s="43"/>
      <c r="Q810" s="43"/>
      <c r="R810" s="43"/>
      <c r="S810" s="43"/>
      <c r="T810" s="43"/>
      <c r="U810" s="43"/>
      <c r="V810" s="43"/>
      <c r="W810" s="43"/>
      <c r="X810" s="43"/>
      <c r="Y810" s="43"/>
      <c r="Z810" s="43"/>
    </row>
    <row r="811" spans="1:26">
      <c r="A811" s="44">
        <v>44298</v>
      </c>
      <c r="B811" s="42">
        <v>4127.99</v>
      </c>
      <c r="C811" s="46">
        <f t="shared" si="16"/>
        <v>-1.9620215667317165E-4</v>
      </c>
      <c r="D811" s="43"/>
      <c r="E811" s="44">
        <v>44534</v>
      </c>
      <c r="F811" s="42">
        <v>2.23</v>
      </c>
      <c r="G811" s="42">
        <f t="shared" si="14"/>
        <v>2.23E-2</v>
      </c>
      <c r="H811" s="43"/>
      <c r="I811" s="43"/>
      <c r="J811" s="75">
        <f t="shared" si="15"/>
        <v>-2.2496202156673171E-2</v>
      </c>
      <c r="K811" s="43"/>
      <c r="L811" s="43"/>
      <c r="M811" s="43"/>
      <c r="N811" s="43"/>
      <c r="O811" s="43"/>
      <c r="P811" s="43"/>
      <c r="Q811" s="43"/>
      <c r="R811" s="43"/>
      <c r="S811" s="43"/>
      <c r="T811" s="43"/>
      <c r="U811" s="43"/>
      <c r="V811" s="43"/>
      <c r="W811" s="43"/>
      <c r="X811" s="43"/>
      <c r="Y811" s="43"/>
      <c r="Z811" s="43"/>
    </row>
    <row r="812" spans="1:26">
      <c r="A812" s="44">
        <v>44295</v>
      </c>
      <c r="B812" s="42">
        <v>4128.8</v>
      </c>
      <c r="C812" s="46">
        <f t="shared" si="16"/>
        <v>7.6903163725556868E-3</v>
      </c>
      <c r="D812" s="43"/>
      <c r="E812" s="44">
        <v>44443</v>
      </c>
      <c r="F812" s="42">
        <v>2.2200000000000002</v>
      </c>
      <c r="G812" s="42">
        <f t="shared" si="14"/>
        <v>2.2200000000000001E-2</v>
      </c>
      <c r="H812" s="43"/>
      <c r="I812" s="43"/>
      <c r="J812" s="75">
        <f t="shared" si="15"/>
        <v>-1.4509683627444314E-2</v>
      </c>
      <c r="K812" s="43"/>
      <c r="L812" s="43"/>
      <c r="M812" s="43"/>
      <c r="N812" s="43"/>
      <c r="O812" s="43"/>
      <c r="P812" s="43"/>
      <c r="Q812" s="43"/>
      <c r="R812" s="43"/>
      <c r="S812" s="43"/>
      <c r="T812" s="43"/>
      <c r="U812" s="43"/>
      <c r="V812" s="43"/>
      <c r="W812" s="43"/>
      <c r="X812" s="43"/>
      <c r="Y812" s="43"/>
      <c r="Z812" s="43"/>
    </row>
    <row r="813" spans="1:26">
      <c r="A813" s="44">
        <v>44294</v>
      </c>
      <c r="B813" s="42">
        <v>4097.17</v>
      </c>
      <c r="C813" s="46">
        <f t="shared" si="16"/>
        <v>4.2117580408072355E-3</v>
      </c>
      <c r="D813" s="43"/>
      <c r="E813" s="44">
        <v>44412</v>
      </c>
      <c r="F813" s="42">
        <v>2.21</v>
      </c>
      <c r="G813" s="42">
        <f t="shared" si="14"/>
        <v>2.2099999999999998E-2</v>
      </c>
      <c r="H813" s="43"/>
      <c r="I813" s="43"/>
      <c r="J813" s="75">
        <f t="shared" si="15"/>
        <v>-1.7888241959192763E-2</v>
      </c>
      <c r="K813" s="43"/>
      <c r="L813" s="43"/>
      <c r="M813" s="43"/>
      <c r="N813" s="43"/>
      <c r="O813" s="43"/>
      <c r="P813" s="43"/>
      <c r="Q813" s="43"/>
      <c r="R813" s="43"/>
      <c r="S813" s="43"/>
      <c r="T813" s="43"/>
      <c r="U813" s="43"/>
      <c r="V813" s="43"/>
      <c r="W813" s="43"/>
      <c r="X813" s="43"/>
      <c r="Y813" s="43"/>
      <c r="Z813" s="43"/>
    </row>
    <row r="814" spans="1:26">
      <c r="A814" s="44">
        <v>44293</v>
      </c>
      <c r="B814" s="42">
        <v>4079.95</v>
      </c>
      <c r="C814" s="46">
        <f t="shared" si="16"/>
        <v>1.4741432833555816E-3</v>
      </c>
      <c r="D814" s="43"/>
      <c r="E814" s="44">
        <v>44381</v>
      </c>
      <c r="F814" s="42">
        <v>2.25</v>
      </c>
      <c r="G814" s="42">
        <f t="shared" si="14"/>
        <v>2.2499999999999999E-2</v>
      </c>
      <c r="H814" s="43"/>
      <c r="I814" s="43"/>
      <c r="J814" s="75">
        <f t="shared" si="15"/>
        <v>-2.1025856716644416E-2</v>
      </c>
      <c r="K814" s="43"/>
      <c r="L814" s="43"/>
      <c r="M814" s="43"/>
      <c r="N814" s="43"/>
      <c r="O814" s="43"/>
      <c r="P814" s="43"/>
      <c r="Q814" s="43"/>
      <c r="R814" s="43"/>
      <c r="S814" s="43"/>
      <c r="T814" s="43"/>
      <c r="U814" s="43"/>
      <c r="V814" s="43"/>
      <c r="W814" s="43"/>
      <c r="X814" s="43"/>
      <c r="Y814" s="43"/>
      <c r="Z814" s="43"/>
    </row>
    <row r="815" spans="1:26">
      <c r="A815" s="44">
        <v>44292</v>
      </c>
      <c r="B815" s="42">
        <v>4073.94</v>
      </c>
      <c r="C815" s="46">
        <f t="shared" si="16"/>
        <v>-9.7401211108184122E-4</v>
      </c>
      <c r="D815" s="43"/>
      <c r="E815" s="44">
        <v>44351</v>
      </c>
      <c r="F815" s="42">
        <v>2.2200000000000002</v>
      </c>
      <c r="G815" s="42">
        <f t="shared" si="14"/>
        <v>2.2200000000000001E-2</v>
      </c>
      <c r="H815" s="43"/>
      <c r="I815" s="43"/>
      <c r="J815" s="75">
        <f t="shared" si="15"/>
        <v>-2.3174012111081842E-2</v>
      </c>
      <c r="K815" s="43"/>
      <c r="L815" s="43"/>
      <c r="M815" s="43"/>
      <c r="N815" s="43"/>
      <c r="O815" s="43"/>
      <c r="P815" s="43"/>
      <c r="Q815" s="43"/>
      <c r="R815" s="43"/>
      <c r="S815" s="43"/>
      <c r="T815" s="43"/>
      <c r="U815" s="43"/>
      <c r="V815" s="43"/>
      <c r="W815" s="43"/>
      <c r="X815" s="43"/>
      <c r="Y815" s="43"/>
      <c r="Z815" s="43"/>
    </row>
    <row r="816" spans="1:26">
      <c r="A816" s="44">
        <v>44291</v>
      </c>
      <c r="B816" s="42">
        <v>4077.91</v>
      </c>
      <c r="C816" s="46">
        <f t="shared" si="16"/>
        <v>1.4335038467166317E-2</v>
      </c>
      <c r="D816" s="43"/>
      <c r="E816" s="44">
        <v>44320</v>
      </c>
      <c r="F816" s="42">
        <v>2.2599999999999998</v>
      </c>
      <c r="G816" s="42">
        <f t="shared" si="14"/>
        <v>2.2599999999999999E-2</v>
      </c>
      <c r="H816" s="43"/>
      <c r="I816" s="43"/>
      <c r="J816" s="75">
        <f t="shared" si="15"/>
        <v>-8.2649615328336812E-3</v>
      </c>
      <c r="K816" s="43"/>
      <c r="L816" s="43"/>
      <c r="M816" s="43"/>
      <c r="N816" s="43"/>
      <c r="O816" s="43"/>
      <c r="P816" s="43"/>
      <c r="Q816" s="43"/>
      <c r="R816" s="43"/>
      <c r="S816" s="43"/>
      <c r="T816" s="43"/>
      <c r="U816" s="43"/>
      <c r="V816" s="43"/>
      <c r="W816" s="43"/>
      <c r="X816" s="43"/>
      <c r="Y816" s="43"/>
      <c r="Z816" s="43"/>
    </row>
    <row r="817" spans="1:26">
      <c r="A817" s="44">
        <v>44287</v>
      </c>
      <c r="B817" s="42">
        <v>4019.87</v>
      </c>
      <c r="C817" s="46">
        <f t="shared" si="16"/>
        <v>1.1755774236888511E-2</v>
      </c>
      <c r="D817" s="43"/>
      <c r="E817" s="44">
        <v>44200</v>
      </c>
      <c r="F817" s="42">
        <v>2.23</v>
      </c>
      <c r="G817" s="42">
        <f t="shared" si="14"/>
        <v>2.23E-2</v>
      </c>
      <c r="H817" s="43"/>
      <c r="I817" s="43"/>
      <c r="J817" s="75">
        <f t="shared" si="15"/>
        <v>-1.054422576311149E-2</v>
      </c>
      <c r="K817" s="43"/>
      <c r="L817" s="43"/>
      <c r="M817" s="43"/>
      <c r="N817" s="43"/>
      <c r="O817" s="43"/>
      <c r="P817" s="43"/>
      <c r="Q817" s="43"/>
      <c r="R817" s="43"/>
      <c r="S817" s="43"/>
      <c r="T817" s="43"/>
      <c r="U817" s="43"/>
      <c r="V817" s="43"/>
      <c r="W817" s="43"/>
      <c r="X817" s="43"/>
      <c r="Y817" s="43"/>
      <c r="Z817" s="43"/>
    </row>
    <row r="818" spans="1:26">
      <c r="A818" s="44">
        <v>44286</v>
      </c>
      <c r="B818" s="42">
        <v>3972.89</v>
      </c>
      <c r="C818" s="46">
        <f t="shared" si="16"/>
        <v>3.6159929659948988E-3</v>
      </c>
      <c r="D818" s="43"/>
      <c r="E818" s="44" t="s">
        <v>2026</v>
      </c>
      <c r="F818" s="42">
        <v>2.31</v>
      </c>
      <c r="G818" s="42">
        <f t="shared" si="14"/>
        <v>2.3099999999999999E-2</v>
      </c>
      <c r="H818" s="43"/>
      <c r="I818" s="43"/>
      <c r="J818" s="75">
        <f t="shared" si="15"/>
        <v>-1.9484007034005102E-2</v>
      </c>
      <c r="K818" s="43"/>
      <c r="L818" s="43"/>
      <c r="M818" s="43"/>
      <c r="N818" s="43"/>
      <c r="O818" s="43"/>
      <c r="P818" s="43"/>
      <c r="Q818" s="43"/>
      <c r="R818" s="43"/>
      <c r="S818" s="43"/>
      <c r="T818" s="43"/>
      <c r="U818" s="43"/>
      <c r="V818" s="43"/>
      <c r="W818" s="43"/>
      <c r="X818" s="43"/>
      <c r="Y818" s="43"/>
      <c r="Z818" s="43"/>
    </row>
    <row r="819" spans="1:26">
      <c r="A819" s="44">
        <v>44285</v>
      </c>
      <c r="B819" s="42">
        <v>3958.55</v>
      </c>
      <c r="C819" s="46">
        <f t="shared" si="16"/>
        <v>-3.1628196118815713E-3</v>
      </c>
      <c r="D819" s="43"/>
      <c r="E819" s="44" t="s">
        <v>2029</v>
      </c>
      <c r="F819" s="42">
        <v>2.2799999999999998</v>
      </c>
      <c r="G819" s="42">
        <f t="shared" si="14"/>
        <v>2.2799999999999997E-2</v>
      </c>
      <c r="H819" s="43"/>
      <c r="I819" s="43"/>
      <c r="J819" s="75">
        <f t="shared" si="15"/>
        <v>-2.5962819611881568E-2</v>
      </c>
      <c r="K819" s="43"/>
      <c r="L819" s="43"/>
      <c r="M819" s="43"/>
      <c r="N819" s="43"/>
      <c r="O819" s="43"/>
      <c r="P819" s="43"/>
      <c r="Q819" s="43"/>
      <c r="R819" s="43"/>
      <c r="S819" s="43"/>
      <c r="T819" s="43"/>
      <c r="U819" s="43"/>
      <c r="V819" s="43"/>
      <c r="W819" s="43"/>
      <c r="X819" s="43"/>
      <c r="Y819" s="43"/>
      <c r="Z819" s="43"/>
    </row>
    <row r="820" spans="1:26">
      <c r="A820" s="44">
        <v>44284</v>
      </c>
      <c r="B820" s="42">
        <v>3971.09</v>
      </c>
      <c r="C820" s="46">
        <f t="shared" si="16"/>
        <v>-8.6840193082478952E-4</v>
      </c>
      <c r="D820" s="43"/>
      <c r="E820" s="44" t="s">
        <v>2032</v>
      </c>
      <c r="F820" s="42">
        <v>2.3199999999999998</v>
      </c>
      <c r="G820" s="42">
        <f t="shared" si="14"/>
        <v>2.3199999999999998E-2</v>
      </c>
      <c r="H820" s="43"/>
      <c r="I820" s="43"/>
      <c r="J820" s="75">
        <f t="shared" si="15"/>
        <v>-2.4068401930824788E-2</v>
      </c>
      <c r="K820" s="43"/>
      <c r="L820" s="43"/>
      <c r="M820" s="43"/>
      <c r="N820" s="43"/>
      <c r="O820" s="43"/>
      <c r="P820" s="43"/>
      <c r="Q820" s="43"/>
      <c r="R820" s="43"/>
      <c r="S820" s="43"/>
      <c r="T820" s="43"/>
      <c r="U820" s="43"/>
      <c r="V820" s="43"/>
      <c r="W820" s="43"/>
      <c r="X820" s="43"/>
      <c r="Y820" s="43"/>
      <c r="Z820" s="43"/>
    </row>
    <row r="821" spans="1:26">
      <c r="A821" s="44">
        <v>44281</v>
      </c>
      <c r="B821" s="42">
        <v>3974.54</v>
      </c>
      <c r="C821" s="46">
        <f t="shared" si="16"/>
        <v>1.6494413826353246E-2</v>
      </c>
      <c r="D821" s="43"/>
      <c r="E821" s="44" t="s">
        <v>2035</v>
      </c>
      <c r="F821" s="42">
        <v>2.2599999999999998</v>
      </c>
      <c r="G821" s="42">
        <f t="shared" si="14"/>
        <v>2.2599999999999999E-2</v>
      </c>
      <c r="H821" s="43"/>
      <c r="I821" s="43"/>
      <c r="J821" s="75">
        <f t="shared" si="15"/>
        <v>-6.1055861736467529E-3</v>
      </c>
      <c r="K821" s="43"/>
      <c r="L821" s="43"/>
      <c r="M821" s="43"/>
      <c r="N821" s="43"/>
      <c r="O821" s="43"/>
      <c r="P821" s="43"/>
      <c r="Q821" s="43"/>
      <c r="R821" s="43"/>
      <c r="S821" s="43"/>
      <c r="T821" s="43"/>
      <c r="U821" s="43"/>
      <c r="V821" s="43"/>
      <c r="W821" s="43"/>
      <c r="X821" s="43"/>
      <c r="Y821" s="43"/>
      <c r="Z821" s="43"/>
    </row>
    <row r="822" spans="1:26">
      <c r="A822" s="44">
        <v>44280</v>
      </c>
      <c r="B822" s="42">
        <v>3909.52</v>
      </c>
      <c r="C822" s="46">
        <f t="shared" si="16"/>
        <v>5.2265508159267142E-3</v>
      </c>
      <c r="D822" s="43"/>
      <c r="E822" s="44" t="s">
        <v>2038</v>
      </c>
      <c r="F822" s="42">
        <v>2.23</v>
      </c>
      <c r="G822" s="42">
        <f t="shared" si="14"/>
        <v>2.23E-2</v>
      </c>
      <c r="H822" s="43"/>
      <c r="I822" s="43"/>
      <c r="J822" s="75">
        <f t="shared" si="15"/>
        <v>-1.7073449184073285E-2</v>
      </c>
      <c r="K822" s="43"/>
      <c r="L822" s="43"/>
      <c r="M822" s="43"/>
      <c r="N822" s="43"/>
      <c r="O822" s="43"/>
      <c r="P822" s="43"/>
      <c r="Q822" s="43"/>
      <c r="R822" s="43"/>
      <c r="S822" s="43"/>
      <c r="T822" s="43"/>
      <c r="U822" s="43"/>
      <c r="V822" s="43"/>
      <c r="W822" s="43"/>
      <c r="X822" s="43"/>
      <c r="Y822" s="43"/>
      <c r="Z822" s="43"/>
    </row>
    <row r="823" spans="1:26">
      <c r="A823" s="44">
        <v>44279</v>
      </c>
      <c r="B823" s="42">
        <v>3889.14</v>
      </c>
      <c r="C823" s="46">
        <f t="shared" si="16"/>
        <v>-5.4823039848238466E-3</v>
      </c>
      <c r="D823" s="43"/>
      <c r="E823" s="44" t="s">
        <v>2041</v>
      </c>
      <c r="F823" s="42">
        <v>2.2000000000000002</v>
      </c>
      <c r="G823" s="42">
        <f t="shared" si="14"/>
        <v>2.2000000000000002E-2</v>
      </c>
      <c r="H823" s="43"/>
      <c r="I823" s="43"/>
      <c r="J823" s="75">
        <f t="shared" si="15"/>
        <v>-2.7482303984823847E-2</v>
      </c>
      <c r="K823" s="43"/>
      <c r="L823" s="43"/>
      <c r="M823" s="43"/>
      <c r="N823" s="43"/>
      <c r="O823" s="43"/>
      <c r="P823" s="43"/>
      <c r="Q823" s="43"/>
      <c r="R823" s="43"/>
      <c r="S823" s="43"/>
      <c r="T823" s="43"/>
      <c r="U823" s="43"/>
      <c r="V823" s="43"/>
      <c r="W823" s="43"/>
      <c r="X823" s="43"/>
      <c r="Y823" s="43"/>
      <c r="Z823" s="43"/>
    </row>
    <row r="824" spans="1:26">
      <c r="A824" s="44">
        <v>44278</v>
      </c>
      <c r="B824" s="42">
        <v>3910.52</v>
      </c>
      <c r="C824" s="46">
        <f t="shared" si="16"/>
        <v>-7.6601008099493138E-3</v>
      </c>
      <c r="D824" s="43"/>
      <c r="E824" s="44" t="s">
        <v>2044</v>
      </c>
      <c r="F824" s="42">
        <v>2.23</v>
      </c>
      <c r="G824" s="42">
        <f t="shared" si="14"/>
        <v>2.23E-2</v>
      </c>
      <c r="H824" s="43"/>
      <c r="I824" s="43"/>
      <c r="J824" s="75">
        <f t="shared" si="15"/>
        <v>-2.9960100809949312E-2</v>
      </c>
      <c r="K824" s="43"/>
      <c r="L824" s="43"/>
      <c r="M824" s="43"/>
      <c r="N824" s="43"/>
      <c r="O824" s="43"/>
      <c r="P824" s="43"/>
      <c r="Q824" s="43"/>
      <c r="R824" s="43"/>
      <c r="S824" s="43"/>
      <c r="T824" s="43"/>
      <c r="U824" s="43"/>
      <c r="V824" s="43"/>
      <c r="W824" s="43"/>
      <c r="X824" s="43"/>
      <c r="Y824" s="43"/>
      <c r="Z824" s="43"/>
    </row>
    <row r="825" spans="1:26">
      <c r="A825" s="44">
        <v>44277</v>
      </c>
      <c r="B825" s="42">
        <v>3940.59</v>
      </c>
      <c r="C825" s="46">
        <f t="shared" si="16"/>
        <v>7.0005595506540804E-3</v>
      </c>
      <c r="D825" s="43"/>
      <c r="E825" s="44" t="s">
        <v>2047</v>
      </c>
      <c r="F825" s="42">
        <v>2.27</v>
      </c>
      <c r="G825" s="42">
        <f t="shared" si="14"/>
        <v>2.2700000000000001E-2</v>
      </c>
      <c r="H825" s="43"/>
      <c r="I825" s="43"/>
      <c r="J825" s="75">
        <f t="shared" si="15"/>
        <v>-1.569944044934592E-2</v>
      </c>
      <c r="K825" s="43"/>
      <c r="L825" s="43"/>
      <c r="M825" s="43"/>
      <c r="N825" s="43"/>
      <c r="O825" s="43"/>
      <c r="P825" s="43"/>
      <c r="Q825" s="43"/>
      <c r="R825" s="43"/>
      <c r="S825" s="43"/>
      <c r="T825" s="43"/>
      <c r="U825" s="43"/>
      <c r="V825" s="43"/>
      <c r="W825" s="43"/>
      <c r="X825" s="43"/>
      <c r="Y825" s="43"/>
      <c r="Z825" s="43"/>
    </row>
    <row r="826" spans="1:26">
      <c r="A826" s="44">
        <v>44274</v>
      </c>
      <c r="B826" s="42">
        <v>3913.1</v>
      </c>
      <c r="C826" s="46">
        <f t="shared" si="16"/>
        <v>-6.0292060646939332E-4</v>
      </c>
      <c r="D826" s="43"/>
      <c r="E826" s="44" t="s">
        <v>2050</v>
      </c>
      <c r="F826" s="42">
        <v>2.35</v>
      </c>
      <c r="G826" s="42">
        <f t="shared" si="14"/>
        <v>2.35E-2</v>
      </c>
      <c r="H826" s="43"/>
      <c r="I826" s="43"/>
      <c r="J826" s="75">
        <f t="shared" si="15"/>
        <v>-2.4102920606469392E-2</v>
      </c>
      <c r="K826" s="43"/>
      <c r="L826" s="43"/>
      <c r="M826" s="43"/>
      <c r="N826" s="43"/>
      <c r="O826" s="43"/>
      <c r="P826" s="43"/>
      <c r="Q826" s="43"/>
      <c r="R826" s="43"/>
      <c r="S826" s="43"/>
      <c r="T826" s="43"/>
      <c r="U826" s="43"/>
      <c r="V826" s="43"/>
      <c r="W826" s="43"/>
      <c r="X826" s="43"/>
      <c r="Y826" s="43"/>
      <c r="Z826" s="43"/>
    </row>
    <row r="827" spans="1:26">
      <c r="A827" s="44">
        <v>44273</v>
      </c>
      <c r="B827" s="42">
        <v>3915.46</v>
      </c>
      <c r="C827" s="46">
        <f t="shared" si="16"/>
        <v>-1.4870520601810135E-2</v>
      </c>
      <c r="D827" s="43"/>
      <c r="E827" s="44" t="s">
        <v>2053</v>
      </c>
      <c r="F827" s="42">
        <v>2.34</v>
      </c>
      <c r="G827" s="42">
        <f t="shared" si="14"/>
        <v>2.3399999999999997E-2</v>
      </c>
      <c r="H827" s="43"/>
      <c r="I827" s="43"/>
      <c r="J827" s="75">
        <f t="shared" si="15"/>
        <v>-3.8270520601810132E-2</v>
      </c>
      <c r="K827" s="43"/>
      <c r="L827" s="43"/>
      <c r="M827" s="43"/>
      <c r="N827" s="43"/>
      <c r="O827" s="43"/>
      <c r="P827" s="43"/>
      <c r="Q827" s="43"/>
      <c r="R827" s="43"/>
      <c r="S827" s="43"/>
      <c r="T827" s="43"/>
      <c r="U827" s="43"/>
      <c r="V827" s="43"/>
      <c r="W827" s="43"/>
      <c r="X827" s="43"/>
      <c r="Y827" s="43"/>
      <c r="Z827" s="43"/>
    </row>
    <row r="828" spans="1:26">
      <c r="A828" s="44">
        <v>44272</v>
      </c>
      <c r="B828" s="42">
        <v>3974.12</v>
      </c>
      <c r="C828" s="46">
        <f t="shared" si="16"/>
        <v>2.8752053049775832E-3</v>
      </c>
      <c r="D828" s="43"/>
      <c r="E828" s="44" t="s">
        <v>2056</v>
      </c>
      <c r="F828" s="42">
        <v>2.31</v>
      </c>
      <c r="G828" s="42">
        <f t="shared" si="14"/>
        <v>2.3099999999999999E-2</v>
      </c>
      <c r="H828" s="43"/>
      <c r="I828" s="43"/>
      <c r="J828" s="75">
        <f t="shared" si="15"/>
        <v>-2.0224794695022415E-2</v>
      </c>
      <c r="K828" s="43"/>
      <c r="L828" s="43"/>
      <c r="M828" s="43"/>
      <c r="N828" s="43"/>
      <c r="O828" s="43"/>
      <c r="P828" s="43"/>
      <c r="Q828" s="43"/>
      <c r="R828" s="43"/>
      <c r="S828" s="43"/>
      <c r="T828" s="43"/>
      <c r="U828" s="43"/>
      <c r="V828" s="43"/>
      <c r="W828" s="43"/>
      <c r="X828" s="43"/>
      <c r="Y828" s="43"/>
      <c r="Z828" s="43"/>
    </row>
    <row r="829" spans="1:26">
      <c r="A829" s="44">
        <v>44271</v>
      </c>
      <c r="B829" s="42">
        <v>3962.71</v>
      </c>
      <c r="C829" s="46">
        <f t="shared" si="16"/>
        <v>-1.5709218841469892E-3</v>
      </c>
      <c r="D829" s="43"/>
      <c r="E829" s="44" t="s">
        <v>2058</v>
      </c>
      <c r="F829" s="42">
        <v>2.27</v>
      </c>
      <c r="G829" s="42">
        <f t="shared" si="14"/>
        <v>2.2700000000000001E-2</v>
      </c>
      <c r="H829" s="43"/>
      <c r="I829" s="43"/>
      <c r="J829" s="75">
        <f t="shared" si="15"/>
        <v>-2.4270921884146989E-2</v>
      </c>
      <c r="K829" s="43"/>
      <c r="L829" s="43"/>
      <c r="M829" s="43"/>
      <c r="N829" s="43"/>
      <c r="O829" s="43"/>
      <c r="P829" s="43"/>
      <c r="Q829" s="43"/>
      <c r="R829" s="43"/>
      <c r="S829" s="43"/>
      <c r="T829" s="43"/>
      <c r="U829" s="43"/>
      <c r="V829" s="43"/>
      <c r="W829" s="43"/>
      <c r="X829" s="43"/>
      <c r="Y829" s="43"/>
      <c r="Z829" s="43"/>
    </row>
    <row r="830" spans="1:26">
      <c r="A830" s="44">
        <v>44270</v>
      </c>
      <c r="B830" s="42">
        <v>3968.94</v>
      </c>
      <c r="C830" s="46">
        <f t="shared" si="16"/>
        <v>6.4709765908568051E-3</v>
      </c>
      <c r="D830" s="43"/>
      <c r="E830" s="44" t="s">
        <v>2061</v>
      </c>
      <c r="F830" s="42">
        <v>2.2599999999999998</v>
      </c>
      <c r="G830" s="42">
        <f t="shared" si="14"/>
        <v>2.2599999999999999E-2</v>
      </c>
      <c r="H830" s="43"/>
      <c r="I830" s="43"/>
      <c r="J830" s="75">
        <f t="shared" si="15"/>
        <v>-1.6129023409143194E-2</v>
      </c>
      <c r="K830" s="43"/>
      <c r="L830" s="43"/>
      <c r="M830" s="43"/>
      <c r="N830" s="43"/>
      <c r="O830" s="43"/>
      <c r="P830" s="43"/>
      <c r="Q830" s="43"/>
      <c r="R830" s="43"/>
      <c r="S830" s="43"/>
      <c r="T830" s="43"/>
      <c r="U830" s="43"/>
      <c r="V830" s="43"/>
      <c r="W830" s="43"/>
      <c r="X830" s="43"/>
      <c r="Y830" s="43"/>
      <c r="Z830" s="43"/>
    </row>
    <row r="831" spans="1:26">
      <c r="A831" s="44">
        <v>44267</v>
      </c>
      <c r="B831" s="42">
        <v>3943.34</v>
      </c>
      <c r="C831" s="46">
        <f t="shared" si="16"/>
        <v>1.0148833501624158E-3</v>
      </c>
      <c r="D831" s="43"/>
      <c r="E831" s="44">
        <v>44533</v>
      </c>
      <c r="F831" s="42">
        <v>2.29</v>
      </c>
      <c r="G831" s="42">
        <f t="shared" si="14"/>
        <v>2.29E-2</v>
      </c>
      <c r="H831" s="43"/>
      <c r="I831" s="43"/>
      <c r="J831" s="75">
        <f t="shared" si="15"/>
        <v>-2.1885116649837583E-2</v>
      </c>
      <c r="K831" s="43"/>
      <c r="L831" s="43"/>
      <c r="M831" s="43"/>
      <c r="N831" s="43"/>
      <c r="O831" s="43"/>
      <c r="P831" s="43"/>
      <c r="Q831" s="43"/>
      <c r="R831" s="43"/>
      <c r="S831" s="43"/>
      <c r="T831" s="43"/>
      <c r="U831" s="43"/>
      <c r="V831" s="43"/>
      <c r="W831" s="43"/>
      <c r="X831" s="43"/>
      <c r="Y831" s="43"/>
      <c r="Z831" s="43"/>
    </row>
    <row r="832" spans="1:26">
      <c r="A832" s="44">
        <v>44266</v>
      </c>
      <c r="B832" s="42">
        <v>3939.34</v>
      </c>
      <c r="C832" s="46">
        <f t="shared" si="16"/>
        <v>1.0341818218279307E-2</v>
      </c>
      <c r="D832" s="43"/>
      <c r="E832" s="44">
        <v>44503</v>
      </c>
      <c r="F832" s="42">
        <v>2.17</v>
      </c>
      <c r="G832" s="42">
        <f t="shared" si="14"/>
        <v>2.1700000000000001E-2</v>
      </c>
      <c r="H832" s="43"/>
      <c r="I832" s="43"/>
      <c r="J832" s="75">
        <f t="shared" si="15"/>
        <v>-1.1358181781720694E-2</v>
      </c>
      <c r="K832" s="43"/>
      <c r="L832" s="43"/>
      <c r="M832" s="43"/>
      <c r="N832" s="43"/>
      <c r="O832" s="43"/>
      <c r="P832" s="43"/>
      <c r="Q832" s="43"/>
      <c r="R832" s="43"/>
      <c r="S832" s="43"/>
      <c r="T832" s="43"/>
      <c r="U832" s="43"/>
      <c r="V832" s="43"/>
      <c r="W832" s="43"/>
      <c r="X832" s="43"/>
      <c r="Y832" s="43"/>
      <c r="Z832" s="43"/>
    </row>
    <row r="833" spans="1:26">
      <c r="A833" s="44">
        <v>44265</v>
      </c>
      <c r="B833" s="42">
        <v>3898.81</v>
      </c>
      <c r="C833" s="46">
        <f t="shared" si="16"/>
        <v>6.0121736231132121E-3</v>
      </c>
      <c r="D833" s="43"/>
      <c r="E833" s="44">
        <v>44472</v>
      </c>
      <c r="F833" s="42">
        <v>2.13</v>
      </c>
      <c r="G833" s="42">
        <f t="shared" si="14"/>
        <v>2.1299999999999999E-2</v>
      </c>
      <c r="H833" s="43"/>
      <c r="I833" s="43"/>
      <c r="J833" s="75">
        <f t="shared" si="15"/>
        <v>-1.5287826376886787E-2</v>
      </c>
      <c r="K833" s="43"/>
      <c r="L833" s="43"/>
      <c r="M833" s="43"/>
      <c r="N833" s="43"/>
      <c r="O833" s="43"/>
      <c r="P833" s="43"/>
      <c r="Q833" s="43"/>
      <c r="R833" s="43"/>
      <c r="S833" s="43"/>
      <c r="T833" s="43"/>
      <c r="U833" s="43"/>
      <c r="V833" s="43"/>
      <c r="W833" s="43"/>
      <c r="X833" s="43"/>
      <c r="Y833" s="43"/>
      <c r="Z833" s="43"/>
    </row>
    <row r="834" spans="1:26">
      <c r="A834" s="44">
        <v>44264</v>
      </c>
      <c r="B834" s="42">
        <v>3875.44</v>
      </c>
      <c r="C834" s="46">
        <f t="shared" si="16"/>
        <v>1.4055441418613446E-2</v>
      </c>
      <c r="D834" s="43"/>
      <c r="E834" s="44">
        <v>44442</v>
      </c>
      <c r="F834" s="42">
        <v>2.15</v>
      </c>
      <c r="G834" s="42">
        <f t="shared" si="14"/>
        <v>2.1499999999999998E-2</v>
      </c>
      <c r="H834" s="43"/>
      <c r="I834" s="43"/>
      <c r="J834" s="75">
        <f t="shared" si="15"/>
        <v>-7.4445585813865522E-3</v>
      </c>
      <c r="K834" s="43"/>
      <c r="L834" s="43"/>
      <c r="M834" s="43"/>
      <c r="N834" s="43"/>
      <c r="O834" s="43"/>
      <c r="P834" s="43"/>
      <c r="Q834" s="43"/>
      <c r="R834" s="43"/>
      <c r="S834" s="43"/>
      <c r="T834" s="43"/>
      <c r="U834" s="43"/>
      <c r="V834" s="43"/>
      <c r="W834" s="43"/>
      <c r="X834" s="43"/>
      <c r="Y834" s="43"/>
      <c r="Z834" s="43"/>
    </row>
    <row r="835" spans="1:26">
      <c r="A835" s="44">
        <v>44263</v>
      </c>
      <c r="B835" s="42">
        <v>3821.35</v>
      </c>
      <c r="C835" s="46">
        <f t="shared" si="16"/>
        <v>-5.3736840305412389E-3</v>
      </c>
      <c r="D835" s="43"/>
      <c r="E835" s="44">
        <v>44411</v>
      </c>
      <c r="F835" s="42">
        <v>2.19</v>
      </c>
      <c r="G835" s="42">
        <f t="shared" si="14"/>
        <v>2.1899999999999999E-2</v>
      </c>
      <c r="H835" s="43"/>
      <c r="I835" s="43"/>
      <c r="J835" s="75">
        <f t="shared" si="15"/>
        <v>-2.7273684030541239E-2</v>
      </c>
      <c r="K835" s="43"/>
      <c r="L835" s="43"/>
      <c r="M835" s="43"/>
      <c r="N835" s="43"/>
      <c r="O835" s="43"/>
      <c r="P835" s="43"/>
      <c r="Q835" s="43"/>
      <c r="R835" s="43"/>
      <c r="S835" s="43"/>
      <c r="T835" s="43"/>
      <c r="U835" s="43"/>
      <c r="V835" s="43"/>
      <c r="W835" s="43"/>
      <c r="X835" s="43"/>
      <c r="Y835" s="43"/>
      <c r="Z835" s="43"/>
    </row>
    <row r="836" spans="1:26">
      <c r="A836" s="44">
        <v>44260</v>
      </c>
      <c r="B836" s="42">
        <v>3841.94</v>
      </c>
      <c r="C836" s="46">
        <f t="shared" si="16"/>
        <v>1.9308363815583877E-2</v>
      </c>
      <c r="D836" s="43"/>
      <c r="E836" s="44">
        <v>44319</v>
      </c>
      <c r="F836" s="42">
        <v>2.17</v>
      </c>
      <c r="G836" s="42">
        <f t="shared" si="14"/>
        <v>2.1700000000000001E-2</v>
      </c>
      <c r="H836" s="43"/>
      <c r="I836" s="43"/>
      <c r="J836" s="75">
        <f t="shared" si="15"/>
        <v>-2.3916361844161238E-3</v>
      </c>
      <c r="K836" s="43"/>
      <c r="L836" s="43"/>
      <c r="M836" s="43"/>
      <c r="N836" s="43"/>
      <c r="O836" s="43"/>
      <c r="P836" s="43"/>
      <c r="Q836" s="43"/>
      <c r="R836" s="43"/>
      <c r="S836" s="43"/>
      <c r="T836" s="43"/>
      <c r="U836" s="43"/>
      <c r="V836" s="43"/>
      <c r="W836" s="43"/>
      <c r="X836" s="43"/>
      <c r="Y836" s="43"/>
      <c r="Z836" s="43"/>
    </row>
    <row r="837" spans="1:26">
      <c r="A837" s="44">
        <v>44259</v>
      </c>
      <c r="B837" s="42">
        <v>3768.47</v>
      </c>
      <c r="C837" s="46">
        <f t="shared" si="16"/>
        <v>-1.3508037960082262E-2</v>
      </c>
      <c r="D837" s="43"/>
      <c r="E837" s="44">
        <v>44289</v>
      </c>
      <c r="F837" s="42">
        <v>2.1800000000000002</v>
      </c>
      <c r="G837" s="42">
        <f t="shared" si="14"/>
        <v>2.18E-2</v>
      </c>
      <c r="H837" s="43"/>
      <c r="I837" s="43"/>
      <c r="J837" s="75">
        <f t="shared" si="15"/>
        <v>-3.5308037960082264E-2</v>
      </c>
      <c r="K837" s="43"/>
      <c r="L837" s="43"/>
      <c r="M837" s="43"/>
      <c r="N837" s="43"/>
      <c r="O837" s="43"/>
      <c r="P837" s="43"/>
      <c r="Q837" s="43"/>
      <c r="R837" s="43"/>
      <c r="S837" s="43"/>
      <c r="T837" s="43"/>
      <c r="U837" s="43"/>
      <c r="V837" s="43"/>
      <c r="W837" s="43"/>
      <c r="X837" s="43"/>
      <c r="Y837" s="43"/>
      <c r="Z837" s="43"/>
    </row>
    <row r="838" spans="1:26">
      <c r="A838" s="44">
        <v>44258</v>
      </c>
      <c r="B838" s="42">
        <v>3819.72</v>
      </c>
      <c r="C838" s="46">
        <f t="shared" si="16"/>
        <v>-1.3152318131987126E-2</v>
      </c>
      <c r="D838" s="43"/>
      <c r="E838" s="44">
        <v>44258</v>
      </c>
      <c r="F838" s="42">
        <v>2.12</v>
      </c>
      <c r="G838" s="42">
        <f t="shared" si="14"/>
        <v>2.12E-2</v>
      </c>
      <c r="H838" s="43"/>
      <c r="I838" s="43"/>
      <c r="J838" s="75">
        <f t="shared" si="15"/>
        <v>-3.4352318131987122E-2</v>
      </c>
      <c r="K838" s="43"/>
      <c r="L838" s="43"/>
      <c r="M838" s="43"/>
      <c r="N838" s="43"/>
      <c r="O838" s="43"/>
      <c r="P838" s="43"/>
      <c r="Q838" s="43"/>
      <c r="R838" s="43"/>
      <c r="S838" s="43"/>
      <c r="T838" s="43"/>
      <c r="U838" s="43"/>
      <c r="V838" s="43"/>
      <c r="W838" s="43"/>
      <c r="X838" s="43"/>
      <c r="Y838" s="43"/>
      <c r="Z838" s="43"/>
    </row>
    <row r="839" spans="1:26">
      <c r="A839" s="44">
        <v>44257</v>
      </c>
      <c r="B839" s="42">
        <v>3870.29</v>
      </c>
      <c r="C839" s="46">
        <f t="shared" si="16"/>
        <v>-8.113671312552936E-3</v>
      </c>
      <c r="D839" s="43"/>
      <c r="E839" s="44">
        <v>44230</v>
      </c>
      <c r="F839" s="42">
        <v>2.08</v>
      </c>
      <c r="G839" s="42">
        <f t="shared" si="14"/>
        <v>2.0799999999999999E-2</v>
      </c>
      <c r="H839" s="43"/>
      <c r="I839" s="43"/>
      <c r="J839" s="75">
        <f t="shared" si="15"/>
        <v>-2.8913671312552937E-2</v>
      </c>
      <c r="K839" s="43"/>
      <c r="L839" s="43"/>
      <c r="M839" s="43"/>
      <c r="N839" s="43"/>
      <c r="O839" s="43"/>
      <c r="P839" s="43"/>
      <c r="Q839" s="43"/>
      <c r="R839" s="43"/>
      <c r="S839" s="43"/>
      <c r="T839" s="43"/>
      <c r="U839" s="43"/>
      <c r="V839" s="43"/>
      <c r="W839" s="43"/>
      <c r="X839" s="43"/>
      <c r="Y839" s="43"/>
      <c r="Z839" s="43"/>
    </row>
    <row r="840" spans="1:26">
      <c r="A840" s="44">
        <v>44256</v>
      </c>
      <c r="B840" s="42">
        <v>3901.82</v>
      </c>
      <c r="C840" s="46">
        <f t="shared" si="16"/>
        <v>2.3512130081996933E-2</v>
      </c>
      <c r="D840" s="43"/>
      <c r="E840" s="44">
        <v>44199</v>
      </c>
      <c r="F840" s="42">
        <v>2.11</v>
      </c>
      <c r="G840" s="42">
        <f t="shared" si="14"/>
        <v>2.1099999999999997E-2</v>
      </c>
      <c r="H840" s="43"/>
      <c r="I840" s="43"/>
      <c r="J840" s="75">
        <f t="shared" si="15"/>
        <v>2.4121300819969355E-3</v>
      </c>
      <c r="K840" s="43"/>
      <c r="L840" s="43"/>
      <c r="M840" s="43"/>
      <c r="N840" s="43"/>
      <c r="O840" s="43"/>
      <c r="P840" s="43"/>
      <c r="Q840" s="43"/>
      <c r="R840" s="43"/>
      <c r="S840" s="43"/>
      <c r="T840" s="43"/>
      <c r="U840" s="43"/>
      <c r="V840" s="43"/>
      <c r="W840" s="43"/>
      <c r="X840" s="43"/>
      <c r="Y840" s="43"/>
      <c r="Z840" s="43"/>
    </row>
    <row r="841" spans="1:26">
      <c r="A841" s="44">
        <v>44253</v>
      </c>
      <c r="B841" s="42">
        <v>3811.15</v>
      </c>
      <c r="C841" s="46">
        <f t="shared" si="16"/>
        <v>-4.7614837180722748E-3</v>
      </c>
      <c r="D841" s="43"/>
      <c r="E841" s="44" t="s">
        <v>2079</v>
      </c>
      <c r="F841" s="42">
        <v>2.06</v>
      </c>
      <c r="G841" s="42">
        <f t="shared" si="14"/>
        <v>2.06E-2</v>
      </c>
      <c r="H841" s="43"/>
      <c r="I841" s="43"/>
      <c r="J841" s="75">
        <f t="shared" si="15"/>
        <v>-2.5361483718072276E-2</v>
      </c>
      <c r="K841" s="43"/>
      <c r="L841" s="43"/>
      <c r="M841" s="43"/>
      <c r="N841" s="43"/>
      <c r="O841" s="43"/>
      <c r="P841" s="43"/>
      <c r="Q841" s="43"/>
      <c r="R841" s="43"/>
      <c r="S841" s="43"/>
      <c r="T841" s="43"/>
      <c r="U841" s="43"/>
      <c r="V841" s="43"/>
      <c r="W841" s="43"/>
      <c r="X841" s="43"/>
      <c r="Y841" s="43"/>
      <c r="Z841" s="43"/>
    </row>
    <row r="842" spans="1:26">
      <c r="A842" s="44">
        <v>44252</v>
      </c>
      <c r="B842" s="42">
        <v>3829.34</v>
      </c>
      <c r="C842" s="46">
        <f t="shared" si="16"/>
        <v>-2.4783434790564104E-2</v>
      </c>
      <c r="D842" s="43"/>
      <c r="E842" s="44" t="s">
        <v>2082</v>
      </c>
      <c r="F842" s="42">
        <v>2.2000000000000002</v>
      </c>
      <c r="G842" s="42">
        <f t="shared" si="14"/>
        <v>2.2000000000000002E-2</v>
      </c>
      <c r="H842" s="43"/>
      <c r="I842" s="43"/>
      <c r="J842" s="75">
        <f t="shared" si="15"/>
        <v>-4.6783434790564106E-2</v>
      </c>
      <c r="K842" s="43"/>
      <c r="L842" s="43"/>
      <c r="M842" s="43"/>
      <c r="N842" s="43"/>
      <c r="O842" s="43"/>
      <c r="P842" s="43"/>
      <c r="Q842" s="43"/>
      <c r="R842" s="43"/>
      <c r="S842" s="43"/>
      <c r="T842" s="43"/>
      <c r="U842" s="43"/>
      <c r="V842" s="43"/>
      <c r="W842" s="43"/>
      <c r="X842" s="43"/>
      <c r="Y842" s="43"/>
      <c r="Z842" s="43"/>
    </row>
    <row r="843" spans="1:26">
      <c r="A843" s="44">
        <v>44251</v>
      </c>
      <c r="B843" s="42">
        <v>3925.43</v>
      </c>
      <c r="C843" s="46">
        <f t="shared" si="16"/>
        <v>1.1287715277782164E-2</v>
      </c>
      <c r="D843" s="43"/>
      <c r="E843" s="44" t="s">
        <v>2085</v>
      </c>
      <c r="F843" s="42">
        <v>2.08</v>
      </c>
      <c r="G843" s="42">
        <f t="shared" si="14"/>
        <v>2.0799999999999999E-2</v>
      </c>
      <c r="H843" s="43"/>
      <c r="I843" s="43"/>
      <c r="J843" s="75">
        <f t="shared" si="15"/>
        <v>-9.5122847222178352E-3</v>
      </c>
      <c r="K843" s="43"/>
      <c r="L843" s="43"/>
      <c r="M843" s="43"/>
      <c r="N843" s="43"/>
      <c r="O843" s="43"/>
      <c r="P843" s="43"/>
      <c r="Q843" s="43"/>
      <c r="R843" s="43"/>
      <c r="S843" s="43"/>
      <c r="T843" s="43"/>
      <c r="U843" s="43"/>
      <c r="V843" s="43"/>
      <c r="W843" s="43"/>
      <c r="X843" s="43"/>
      <c r="Y843" s="43"/>
      <c r="Z843" s="43"/>
    </row>
    <row r="844" spans="1:26">
      <c r="A844" s="44">
        <v>44250</v>
      </c>
      <c r="B844" s="42">
        <v>3881.37</v>
      </c>
      <c r="C844" s="46">
        <f t="shared" si="16"/>
        <v>1.2554994192235645E-3</v>
      </c>
      <c r="D844" s="43"/>
      <c r="E844" s="44" t="s">
        <v>2087</v>
      </c>
      <c r="F844" s="42">
        <v>2.0499999999999998</v>
      </c>
      <c r="G844" s="42">
        <f t="shared" si="14"/>
        <v>2.0499999999999997E-2</v>
      </c>
      <c r="H844" s="43"/>
      <c r="I844" s="43"/>
      <c r="J844" s="75">
        <f t="shared" si="15"/>
        <v>-1.9244500580776432E-2</v>
      </c>
      <c r="K844" s="43"/>
      <c r="L844" s="43"/>
      <c r="M844" s="43"/>
      <c r="N844" s="43"/>
      <c r="O844" s="43"/>
      <c r="P844" s="43"/>
      <c r="Q844" s="43"/>
      <c r="R844" s="43"/>
      <c r="S844" s="43"/>
      <c r="T844" s="43"/>
      <c r="U844" s="43"/>
      <c r="V844" s="43"/>
      <c r="W844" s="43"/>
      <c r="X844" s="43"/>
      <c r="Y844" s="43"/>
      <c r="Z844" s="43"/>
    </row>
    <row r="845" spans="1:26">
      <c r="A845" s="44">
        <v>44249</v>
      </c>
      <c r="B845" s="42">
        <v>3876.5</v>
      </c>
      <c r="C845" s="46">
        <f t="shared" si="16"/>
        <v>-7.7629028925333757E-3</v>
      </c>
      <c r="D845" s="43"/>
      <c r="E845" s="44" t="s">
        <v>2090</v>
      </c>
      <c r="F845" s="42">
        <v>2.0299999999999998</v>
      </c>
      <c r="G845" s="42">
        <f t="shared" si="14"/>
        <v>2.0299999999999999E-2</v>
      </c>
      <c r="H845" s="43"/>
      <c r="I845" s="43"/>
      <c r="J845" s="75">
        <f t="shared" si="15"/>
        <v>-2.8062902892533374E-2</v>
      </c>
      <c r="K845" s="43"/>
      <c r="L845" s="43"/>
      <c r="M845" s="43"/>
      <c r="N845" s="43"/>
      <c r="O845" s="43"/>
      <c r="P845" s="43"/>
      <c r="Q845" s="43"/>
      <c r="R845" s="43"/>
      <c r="S845" s="43"/>
      <c r="T845" s="43"/>
      <c r="U845" s="43"/>
      <c r="V845" s="43"/>
      <c r="W845" s="43"/>
      <c r="X845" s="43"/>
      <c r="Y845" s="43"/>
      <c r="Z845" s="43"/>
    </row>
    <row r="846" spans="1:26">
      <c r="A846" s="44">
        <v>44246</v>
      </c>
      <c r="B846" s="42">
        <v>3906.71</v>
      </c>
      <c r="C846" s="46">
        <f t="shared" si="16"/>
        <v>-1.8566165820490526E-3</v>
      </c>
      <c r="D846" s="43"/>
      <c r="E846" s="44" t="s">
        <v>2093</v>
      </c>
      <c r="F846" s="42">
        <v>1.98</v>
      </c>
      <c r="G846" s="42">
        <f t="shared" si="14"/>
        <v>1.9799999999999998E-2</v>
      </c>
      <c r="H846" s="43"/>
      <c r="I846" s="43"/>
      <c r="J846" s="75">
        <f t="shared" si="15"/>
        <v>-2.1656616582049051E-2</v>
      </c>
      <c r="K846" s="43"/>
      <c r="L846" s="43"/>
      <c r="M846" s="43"/>
      <c r="N846" s="43"/>
      <c r="O846" s="43"/>
      <c r="P846" s="43"/>
      <c r="Q846" s="43"/>
      <c r="R846" s="43"/>
      <c r="S846" s="43"/>
      <c r="T846" s="43"/>
      <c r="U846" s="43"/>
      <c r="V846" s="43"/>
      <c r="W846" s="43"/>
      <c r="X846" s="43"/>
      <c r="Y846" s="43"/>
      <c r="Z846" s="43"/>
    </row>
    <row r="847" spans="1:26">
      <c r="A847" s="44">
        <v>44245</v>
      </c>
      <c r="B847" s="42">
        <v>3913.97</v>
      </c>
      <c r="C847" s="46">
        <f t="shared" si="16"/>
        <v>-4.4255868696270202E-3</v>
      </c>
      <c r="D847" s="43"/>
      <c r="E847" s="44" t="s">
        <v>2096</v>
      </c>
      <c r="F847" s="42">
        <v>1.92</v>
      </c>
      <c r="G847" s="42">
        <f t="shared" si="14"/>
        <v>1.9199999999999998E-2</v>
      </c>
      <c r="H847" s="43"/>
      <c r="I847" s="43"/>
      <c r="J847" s="75">
        <f t="shared" si="15"/>
        <v>-2.362558686962702E-2</v>
      </c>
      <c r="K847" s="43"/>
      <c r="L847" s="43"/>
      <c r="M847" s="43"/>
      <c r="N847" s="43"/>
      <c r="O847" s="43"/>
      <c r="P847" s="43"/>
      <c r="Q847" s="43"/>
      <c r="R847" s="43"/>
      <c r="S847" s="43"/>
      <c r="T847" s="43"/>
      <c r="U847" s="43"/>
      <c r="V847" s="43"/>
      <c r="W847" s="43"/>
      <c r="X847" s="43"/>
      <c r="Y847" s="43"/>
      <c r="Z847" s="43"/>
    </row>
    <row r="848" spans="1:26">
      <c r="A848" s="44">
        <v>44244</v>
      </c>
      <c r="B848" s="42">
        <v>3931.33</v>
      </c>
      <c r="C848" s="46">
        <f t="shared" si="16"/>
        <v>-3.2045087202880161E-4</v>
      </c>
      <c r="D848" s="43"/>
      <c r="E848" s="44" t="s">
        <v>2099</v>
      </c>
      <c r="F848" s="42">
        <v>1.91</v>
      </c>
      <c r="G848" s="42">
        <f t="shared" si="14"/>
        <v>1.9099999999999999E-2</v>
      </c>
      <c r="H848" s="43"/>
      <c r="I848" s="43"/>
      <c r="J848" s="75">
        <f t="shared" si="15"/>
        <v>-1.9420450872028802E-2</v>
      </c>
      <c r="K848" s="43"/>
      <c r="L848" s="43"/>
      <c r="M848" s="43"/>
      <c r="N848" s="43"/>
      <c r="O848" s="43"/>
      <c r="P848" s="43"/>
      <c r="Q848" s="43"/>
      <c r="R848" s="43"/>
      <c r="S848" s="43"/>
      <c r="T848" s="43"/>
      <c r="U848" s="43"/>
      <c r="V848" s="43"/>
      <c r="W848" s="43"/>
      <c r="X848" s="43"/>
      <c r="Y848" s="43"/>
      <c r="Z848" s="43"/>
    </row>
    <row r="849" spans="1:26">
      <c r="A849" s="44">
        <v>44243</v>
      </c>
      <c r="B849" s="42">
        <v>3932.59</v>
      </c>
      <c r="C849" s="46">
        <f t="shared" si="16"/>
        <v>-5.6943700997991403E-4</v>
      </c>
      <c r="D849" s="43"/>
      <c r="E849" s="44" t="s">
        <v>2102</v>
      </c>
      <c r="F849" s="42">
        <v>1.93</v>
      </c>
      <c r="G849" s="42">
        <f t="shared" si="14"/>
        <v>1.9299999999999998E-2</v>
      </c>
      <c r="H849" s="43"/>
      <c r="I849" s="43"/>
      <c r="J849" s="75">
        <f t="shared" si="15"/>
        <v>-1.9869437009979913E-2</v>
      </c>
      <c r="K849" s="43"/>
      <c r="L849" s="43"/>
      <c r="M849" s="43"/>
      <c r="N849" s="43"/>
      <c r="O849" s="43"/>
      <c r="P849" s="43"/>
      <c r="Q849" s="43"/>
      <c r="R849" s="43"/>
      <c r="S849" s="43"/>
      <c r="T849" s="43"/>
      <c r="U849" s="43"/>
      <c r="V849" s="43"/>
      <c r="W849" s="43"/>
      <c r="X849" s="43"/>
      <c r="Y849" s="43"/>
      <c r="Z849" s="43"/>
    </row>
    <row r="850" spans="1:26">
      <c r="A850" s="44">
        <v>44239</v>
      </c>
      <c r="B850" s="42">
        <v>3934.83</v>
      </c>
      <c r="C850" s="46">
        <f t="shared" si="16"/>
        <v>4.6999211490260486E-3</v>
      </c>
      <c r="D850" s="43"/>
      <c r="E850" s="44">
        <v>44532</v>
      </c>
      <c r="F850" s="42">
        <v>1.82</v>
      </c>
      <c r="G850" s="42">
        <f t="shared" si="14"/>
        <v>1.8200000000000001E-2</v>
      </c>
      <c r="H850" s="43"/>
      <c r="I850" s="43"/>
      <c r="J850" s="75">
        <f t="shared" si="15"/>
        <v>-1.3500078850973953E-2</v>
      </c>
      <c r="K850" s="43"/>
      <c r="L850" s="43"/>
      <c r="M850" s="43"/>
      <c r="N850" s="43"/>
      <c r="O850" s="43"/>
      <c r="P850" s="43"/>
      <c r="Q850" s="43"/>
      <c r="R850" s="43"/>
      <c r="S850" s="43"/>
      <c r="T850" s="43"/>
      <c r="U850" s="43"/>
      <c r="V850" s="43"/>
      <c r="W850" s="43"/>
      <c r="X850" s="43"/>
      <c r="Y850" s="43"/>
      <c r="Z850" s="43"/>
    </row>
    <row r="851" spans="1:26">
      <c r="A851" s="44">
        <v>44238</v>
      </c>
      <c r="B851" s="42">
        <v>3916.38</v>
      </c>
      <c r="C851" s="46">
        <f t="shared" si="16"/>
        <v>1.6610747648429303E-3</v>
      </c>
      <c r="D851" s="43"/>
      <c r="E851" s="44">
        <v>44502</v>
      </c>
      <c r="F851" s="42">
        <v>1.76</v>
      </c>
      <c r="G851" s="42">
        <f t="shared" si="14"/>
        <v>1.7600000000000001E-2</v>
      </c>
      <c r="H851" s="43"/>
      <c r="I851" s="43"/>
      <c r="J851" s="75">
        <f t="shared" si="15"/>
        <v>-1.5938925235157071E-2</v>
      </c>
      <c r="K851" s="43"/>
      <c r="L851" s="43"/>
      <c r="M851" s="43"/>
      <c r="N851" s="43"/>
      <c r="O851" s="43"/>
      <c r="P851" s="43"/>
      <c r="Q851" s="43"/>
      <c r="R851" s="43"/>
      <c r="S851" s="43"/>
      <c r="T851" s="43"/>
      <c r="U851" s="43"/>
      <c r="V851" s="43"/>
      <c r="W851" s="43"/>
      <c r="X851" s="43"/>
      <c r="Y851" s="43"/>
      <c r="Z851" s="43"/>
    </row>
    <row r="852" spans="1:26">
      <c r="A852" s="44">
        <v>44237</v>
      </c>
      <c r="B852" s="42">
        <v>3909.88</v>
      </c>
      <c r="C852" s="46">
        <f t="shared" si="16"/>
        <v>-3.4521954387729651E-4</v>
      </c>
      <c r="D852" s="43"/>
      <c r="E852" s="44">
        <v>44471</v>
      </c>
      <c r="F852" s="42">
        <v>1.74</v>
      </c>
      <c r="G852" s="42">
        <f t="shared" si="14"/>
        <v>1.7399999999999999E-2</v>
      </c>
      <c r="H852" s="43"/>
      <c r="I852" s="43"/>
      <c r="J852" s="75">
        <f t="shared" si="15"/>
        <v>-1.7745219543877297E-2</v>
      </c>
      <c r="K852" s="43"/>
      <c r="L852" s="43"/>
      <c r="M852" s="43"/>
      <c r="N852" s="43"/>
      <c r="O852" s="43"/>
      <c r="P852" s="43"/>
      <c r="Q852" s="43"/>
      <c r="R852" s="43"/>
      <c r="S852" s="43"/>
      <c r="T852" s="43"/>
      <c r="U852" s="43"/>
      <c r="V852" s="43"/>
      <c r="W852" s="43"/>
      <c r="X852" s="43"/>
      <c r="Y852" s="43"/>
      <c r="Z852" s="43"/>
    </row>
    <row r="853" spans="1:26">
      <c r="A853" s="44">
        <v>44236</v>
      </c>
      <c r="B853" s="42">
        <v>3911.23</v>
      </c>
      <c r="C853" s="46">
        <f t="shared" si="16"/>
        <v>-1.1141179817578345E-3</v>
      </c>
      <c r="D853" s="43"/>
      <c r="E853" s="44">
        <v>44441</v>
      </c>
      <c r="F853" s="42">
        <v>1.77</v>
      </c>
      <c r="G853" s="42">
        <f t="shared" si="14"/>
        <v>1.77E-2</v>
      </c>
      <c r="H853" s="43"/>
      <c r="I853" s="43"/>
      <c r="J853" s="75">
        <f t="shared" si="15"/>
        <v>-1.8814117981757836E-2</v>
      </c>
      <c r="K853" s="43"/>
      <c r="L853" s="43"/>
      <c r="M853" s="43"/>
      <c r="N853" s="43"/>
      <c r="O853" s="43"/>
      <c r="P853" s="43"/>
      <c r="Q853" s="43"/>
      <c r="R853" s="43"/>
      <c r="S853" s="43"/>
      <c r="T853" s="43"/>
      <c r="U853" s="43"/>
      <c r="V853" s="43"/>
      <c r="W853" s="43"/>
      <c r="X853" s="43"/>
      <c r="Y853" s="43"/>
      <c r="Z853" s="43"/>
    </row>
    <row r="854" spans="1:26">
      <c r="A854" s="44">
        <v>44235</v>
      </c>
      <c r="B854" s="42">
        <v>3915.59</v>
      </c>
      <c r="C854" s="46">
        <f t="shared" si="16"/>
        <v>7.3721051298863676E-3</v>
      </c>
      <c r="D854" s="43"/>
      <c r="E854" s="44">
        <v>44410</v>
      </c>
      <c r="F854" s="42">
        <v>1.78</v>
      </c>
      <c r="G854" s="42">
        <f t="shared" si="14"/>
        <v>1.78E-2</v>
      </c>
      <c r="H854" s="43"/>
      <c r="I854" s="43"/>
      <c r="J854" s="75">
        <f t="shared" si="15"/>
        <v>-1.0427894870113632E-2</v>
      </c>
      <c r="K854" s="43"/>
      <c r="L854" s="43"/>
      <c r="M854" s="43"/>
      <c r="N854" s="43"/>
      <c r="O854" s="43"/>
      <c r="P854" s="43"/>
      <c r="Q854" s="43"/>
      <c r="R854" s="43"/>
      <c r="S854" s="43"/>
      <c r="T854" s="43"/>
      <c r="U854" s="43"/>
      <c r="V854" s="43"/>
      <c r="W854" s="43"/>
      <c r="X854" s="43"/>
      <c r="Y854" s="43"/>
      <c r="Z854" s="43"/>
    </row>
    <row r="855" spans="1:26">
      <c r="A855" s="44">
        <v>44232</v>
      </c>
      <c r="B855" s="42">
        <v>3886.83</v>
      </c>
      <c r="C855" s="46">
        <f t="shared" si="16"/>
        <v>3.8898969855535024E-3</v>
      </c>
      <c r="D855" s="43"/>
      <c r="E855" s="44">
        <v>44318</v>
      </c>
      <c r="F855" s="42">
        <v>1.79</v>
      </c>
      <c r="G855" s="42">
        <f t="shared" si="14"/>
        <v>1.7899999999999999E-2</v>
      </c>
      <c r="H855" s="43"/>
      <c r="I855" s="43"/>
      <c r="J855" s="75">
        <f t="shared" si="15"/>
        <v>-1.4010103014446497E-2</v>
      </c>
      <c r="K855" s="43"/>
      <c r="L855" s="43"/>
      <c r="M855" s="43"/>
      <c r="N855" s="43"/>
      <c r="O855" s="43"/>
      <c r="P855" s="43"/>
      <c r="Q855" s="43"/>
      <c r="R855" s="43"/>
      <c r="S855" s="43"/>
      <c r="T855" s="43"/>
      <c r="U855" s="43"/>
      <c r="V855" s="43"/>
      <c r="W855" s="43"/>
      <c r="X855" s="43"/>
      <c r="Y855" s="43"/>
      <c r="Z855" s="43"/>
    </row>
    <row r="856" spans="1:26">
      <c r="A856" s="44">
        <v>44231</v>
      </c>
      <c r="B856" s="42">
        <v>3871.74</v>
      </c>
      <c r="C856" s="46">
        <f t="shared" si="16"/>
        <v>1.0794829768938023E-2</v>
      </c>
      <c r="D856" s="43"/>
      <c r="E856" s="44">
        <v>44288</v>
      </c>
      <c r="F856" s="42">
        <v>1.74</v>
      </c>
      <c r="G856" s="42">
        <f t="shared" si="14"/>
        <v>1.7399999999999999E-2</v>
      </c>
      <c r="H856" s="43"/>
      <c r="I856" s="43"/>
      <c r="J856" s="75">
        <f t="shared" si="15"/>
        <v>-6.6051702310619756E-3</v>
      </c>
      <c r="K856" s="43"/>
      <c r="L856" s="43"/>
      <c r="M856" s="43"/>
      <c r="N856" s="43"/>
      <c r="O856" s="43"/>
      <c r="P856" s="43"/>
      <c r="Q856" s="43"/>
      <c r="R856" s="43"/>
      <c r="S856" s="43"/>
      <c r="T856" s="43"/>
      <c r="U856" s="43"/>
      <c r="V856" s="43"/>
      <c r="W856" s="43"/>
      <c r="X856" s="43"/>
      <c r="Y856" s="43"/>
      <c r="Z856" s="43"/>
    </row>
    <row r="857" spans="1:26">
      <c r="A857" s="44">
        <v>44230</v>
      </c>
      <c r="B857" s="42">
        <v>3830.17</v>
      </c>
      <c r="C857" s="46">
        <f t="shared" si="16"/>
        <v>1.0082963259948519E-3</v>
      </c>
      <c r="D857" s="43"/>
      <c r="E857" s="44">
        <v>44257</v>
      </c>
      <c r="F857" s="42">
        <v>1.73</v>
      </c>
      <c r="G857" s="42">
        <f t="shared" si="14"/>
        <v>1.7299999999999999E-2</v>
      </c>
      <c r="H857" s="43"/>
      <c r="I857" s="43"/>
      <c r="J857" s="75">
        <f t="shared" si="15"/>
        <v>-1.6291703674005148E-2</v>
      </c>
      <c r="K857" s="43"/>
      <c r="L857" s="43"/>
      <c r="M857" s="43"/>
      <c r="N857" s="43"/>
      <c r="O857" s="43"/>
      <c r="P857" s="43"/>
      <c r="Q857" s="43"/>
      <c r="R857" s="43"/>
      <c r="S857" s="43"/>
      <c r="T857" s="43"/>
      <c r="U857" s="43"/>
      <c r="V857" s="43"/>
      <c r="W857" s="43"/>
      <c r="X857" s="43"/>
      <c r="Y857" s="43"/>
      <c r="Z857" s="43"/>
    </row>
    <row r="858" spans="1:26">
      <c r="A858" s="44">
        <v>44229</v>
      </c>
      <c r="B858" s="42">
        <v>3826.31</v>
      </c>
      <c r="C858" s="46">
        <f t="shared" si="16"/>
        <v>1.3802541965649213E-2</v>
      </c>
      <c r="D858" s="43"/>
      <c r="E858" s="44">
        <v>44229</v>
      </c>
      <c r="F858" s="42">
        <v>1.69</v>
      </c>
      <c r="G858" s="42">
        <f t="shared" si="14"/>
        <v>1.6899999999999998E-2</v>
      </c>
      <c r="H858" s="43"/>
      <c r="I858" s="43"/>
      <c r="J858" s="75">
        <f t="shared" si="15"/>
        <v>-3.0974580343507852E-3</v>
      </c>
      <c r="K858" s="43"/>
      <c r="L858" s="43"/>
      <c r="M858" s="43"/>
      <c r="N858" s="43"/>
      <c r="O858" s="43"/>
      <c r="P858" s="43"/>
      <c r="Q858" s="43"/>
      <c r="R858" s="43"/>
      <c r="S858" s="43"/>
      <c r="T858" s="43"/>
      <c r="U858" s="43"/>
      <c r="V858" s="43"/>
      <c r="W858" s="43"/>
      <c r="X858" s="43"/>
      <c r="Y858" s="43"/>
      <c r="Z858" s="43"/>
    </row>
    <row r="859" spans="1:26">
      <c r="A859" s="44">
        <v>44228</v>
      </c>
      <c r="B859" s="42">
        <v>3773.86</v>
      </c>
      <c r="C859" s="46">
        <f t="shared" si="16"/>
        <v>1.5924269140718334E-2</v>
      </c>
      <c r="D859" s="43"/>
      <c r="E859" s="44">
        <v>44198</v>
      </c>
      <c r="F859" s="42">
        <v>1.66</v>
      </c>
      <c r="G859" s="42">
        <f t="shared" si="14"/>
        <v>1.66E-2</v>
      </c>
      <c r="H859" s="43"/>
      <c r="I859" s="43"/>
      <c r="J859" s="75">
        <f t="shared" si="15"/>
        <v>-6.7573085928166604E-4</v>
      </c>
      <c r="K859" s="43"/>
      <c r="L859" s="43"/>
      <c r="M859" s="43"/>
      <c r="N859" s="43"/>
      <c r="O859" s="43"/>
      <c r="P859" s="43"/>
      <c r="Q859" s="43"/>
      <c r="R859" s="43"/>
      <c r="S859" s="43"/>
      <c r="T859" s="43"/>
      <c r="U859" s="43"/>
      <c r="V859" s="43"/>
      <c r="W859" s="43"/>
      <c r="X859" s="43"/>
      <c r="Y859" s="43"/>
      <c r="Z859" s="43"/>
    </row>
    <row r="860" spans="1:26">
      <c r="A860" s="44">
        <v>44225</v>
      </c>
      <c r="B860" s="42">
        <v>3714.24</v>
      </c>
      <c r="C860" s="46">
        <f t="shared" si="16"/>
        <v>-1.9500405967127862E-2</v>
      </c>
      <c r="D860" s="43"/>
      <c r="E860" s="44" t="s">
        <v>2122</v>
      </c>
      <c r="F860" s="42">
        <v>1.68</v>
      </c>
      <c r="G860" s="42">
        <f t="shared" si="14"/>
        <v>1.6799999999999999E-2</v>
      </c>
      <c r="H860" s="43"/>
      <c r="I860" s="43"/>
      <c r="J860" s="75">
        <f t="shared" si="15"/>
        <v>-3.6300405967127858E-2</v>
      </c>
      <c r="K860" s="43"/>
      <c r="L860" s="43"/>
      <c r="M860" s="43"/>
      <c r="N860" s="43"/>
      <c r="O860" s="43"/>
      <c r="P860" s="43"/>
      <c r="Q860" s="43"/>
      <c r="R860" s="43"/>
      <c r="S860" s="43"/>
      <c r="T860" s="43"/>
      <c r="U860" s="43"/>
      <c r="V860" s="43"/>
      <c r="W860" s="43"/>
      <c r="X860" s="43"/>
      <c r="Y860" s="43"/>
      <c r="Z860" s="43"/>
    </row>
    <row r="861" spans="1:26">
      <c r="A861" s="44">
        <v>44224</v>
      </c>
      <c r="B861" s="42">
        <v>3787.38</v>
      </c>
      <c r="C861" s="46">
        <f t="shared" si="16"/>
        <v>9.7133349275994544E-3</v>
      </c>
      <c r="D861" s="43"/>
      <c r="E861" s="44" t="s">
        <v>2125</v>
      </c>
      <c r="F861" s="42">
        <v>1.63</v>
      </c>
      <c r="G861" s="42">
        <f t="shared" si="14"/>
        <v>1.6299999999999999E-2</v>
      </c>
      <c r="H861" s="43"/>
      <c r="I861" s="43"/>
      <c r="J861" s="75">
        <f t="shared" si="15"/>
        <v>-6.5866650724005441E-3</v>
      </c>
      <c r="K861" s="43"/>
      <c r="L861" s="43"/>
      <c r="M861" s="43"/>
      <c r="N861" s="43"/>
      <c r="O861" s="43"/>
      <c r="P861" s="43"/>
      <c r="Q861" s="43"/>
      <c r="R861" s="43"/>
      <c r="S861" s="43"/>
      <c r="T861" s="43"/>
      <c r="U861" s="43"/>
      <c r="V861" s="43"/>
      <c r="W861" s="43"/>
      <c r="X861" s="43"/>
      <c r="Y861" s="43"/>
      <c r="Z861" s="43"/>
    </row>
    <row r="862" spans="1:26">
      <c r="A862" s="44">
        <v>44223</v>
      </c>
      <c r="B862" s="42">
        <v>3750.77</v>
      </c>
      <c r="C862" s="46">
        <f t="shared" si="16"/>
        <v>-2.601328989204868E-2</v>
      </c>
      <c r="D862" s="43"/>
      <c r="E862" s="44" t="s">
        <v>2128</v>
      </c>
      <c r="F862" s="42">
        <v>1.6</v>
      </c>
      <c r="G862" s="42">
        <f t="shared" si="14"/>
        <v>1.6E-2</v>
      </c>
      <c r="H862" s="43"/>
      <c r="I862" s="43"/>
      <c r="J862" s="75">
        <f t="shared" si="15"/>
        <v>-4.201328989204868E-2</v>
      </c>
      <c r="K862" s="43"/>
      <c r="L862" s="43"/>
      <c r="M862" s="43"/>
      <c r="N862" s="43"/>
      <c r="O862" s="43"/>
      <c r="P862" s="43"/>
      <c r="Q862" s="43"/>
      <c r="R862" s="43"/>
      <c r="S862" s="43"/>
      <c r="T862" s="43"/>
      <c r="U862" s="43"/>
      <c r="V862" s="43"/>
      <c r="W862" s="43"/>
      <c r="X862" s="43"/>
      <c r="Y862" s="43"/>
      <c r="Z862" s="43"/>
    </row>
    <row r="863" spans="1:26">
      <c r="A863" s="44">
        <v>44222</v>
      </c>
      <c r="B863" s="42">
        <v>3849.62</v>
      </c>
      <c r="C863" s="46">
        <f t="shared" si="16"/>
        <v>-1.4899457394751568E-3</v>
      </c>
      <c r="D863" s="43"/>
      <c r="E863" s="44" t="s">
        <v>2131</v>
      </c>
      <c r="F863" s="42">
        <v>1.61</v>
      </c>
      <c r="G863" s="42">
        <f t="shared" si="14"/>
        <v>1.61E-2</v>
      </c>
      <c r="H863" s="43"/>
      <c r="I863" s="43"/>
      <c r="J863" s="75">
        <f t="shared" si="15"/>
        <v>-1.7589945739475157E-2</v>
      </c>
      <c r="K863" s="43"/>
      <c r="L863" s="43"/>
      <c r="M863" s="43"/>
      <c r="N863" s="43"/>
      <c r="O863" s="43"/>
      <c r="P863" s="43"/>
      <c r="Q863" s="43"/>
      <c r="R863" s="43"/>
      <c r="S863" s="43"/>
      <c r="T863" s="43"/>
      <c r="U863" s="43"/>
      <c r="V863" s="43"/>
      <c r="W863" s="43"/>
      <c r="X863" s="43"/>
      <c r="Y863" s="43"/>
      <c r="Z863" s="43"/>
    </row>
    <row r="864" spans="1:26">
      <c r="A864" s="44">
        <v>44221</v>
      </c>
      <c r="B864" s="42">
        <v>3855.36</v>
      </c>
      <c r="C864" s="46">
        <f t="shared" si="16"/>
        <v>3.609282023548102E-3</v>
      </c>
      <c r="D864" s="43"/>
      <c r="E864" s="44" t="s">
        <v>2134</v>
      </c>
      <c r="F864" s="42">
        <v>1.61</v>
      </c>
      <c r="G864" s="42">
        <f t="shared" si="14"/>
        <v>1.61E-2</v>
      </c>
      <c r="H864" s="43"/>
      <c r="I864" s="43"/>
      <c r="J864" s="75">
        <f t="shared" si="15"/>
        <v>-1.2490717976451897E-2</v>
      </c>
      <c r="K864" s="43"/>
      <c r="L864" s="43"/>
      <c r="M864" s="43"/>
      <c r="N864" s="43"/>
      <c r="O864" s="43"/>
      <c r="P864" s="43"/>
      <c r="Q864" s="43"/>
      <c r="R864" s="43"/>
      <c r="S864" s="43"/>
      <c r="T864" s="43"/>
      <c r="U864" s="43"/>
      <c r="V864" s="43"/>
      <c r="W864" s="43"/>
      <c r="X864" s="43"/>
      <c r="Y864" s="43"/>
      <c r="Z864" s="43"/>
    </row>
    <row r="865" spans="1:26">
      <c r="A865" s="44">
        <v>44218</v>
      </c>
      <c r="B865" s="42">
        <v>3841.47</v>
      </c>
      <c r="C865" s="46">
        <f t="shared" si="16"/>
        <v>-3.0151272949282431E-3</v>
      </c>
      <c r="D865" s="43"/>
      <c r="E865" s="44" t="s">
        <v>2137</v>
      </c>
      <c r="F865" s="42">
        <v>1.66</v>
      </c>
      <c r="G865" s="42">
        <f t="shared" si="14"/>
        <v>1.66E-2</v>
      </c>
      <c r="H865" s="43"/>
      <c r="I865" s="43"/>
      <c r="J865" s="75">
        <f t="shared" si="15"/>
        <v>-1.9615127294928245E-2</v>
      </c>
      <c r="K865" s="43"/>
      <c r="L865" s="43"/>
      <c r="M865" s="43"/>
      <c r="N865" s="43"/>
      <c r="O865" s="43"/>
      <c r="P865" s="43"/>
      <c r="Q865" s="43"/>
      <c r="R865" s="43"/>
      <c r="S865" s="43"/>
      <c r="T865" s="43"/>
      <c r="U865" s="43"/>
      <c r="V865" s="43"/>
      <c r="W865" s="43"/>
      <c r="X865" s="43"/>
      <c r="Y865" s="43"/>
      <c r="Z865" s="43"/>
    </row>
    <row r="866" spans="1:26">
      <c r="A866" s="44">
        <v>44217</v>
      </c>
      <c r="B866" s="42">
        <v>3853.07</v>
      </c>
      <c r="C866" s="46">
        <f t="shared" si="16"/>
        <v>3.1668077285579088E-4</v>
      </c>
      <c r="D866" s="43"/>
      <c r="E866" s="44" t="s">
        <v>2140</v>
      </c>
      <c r="F866" s="42">
        <v>1.68</v>
      </c>
      <c r="G866" s="42">
        <f t="shared" si="14"/>
        <v>1.6799999999999999E-2</v>
      </c>
      <c r="H866" s="43"/>
      <c r="I866" s="43"/>
      <c r="J866" s="75">
        <f t="shared" si="15"/>
        <v>-1.6483319227144209E-2</v>
      </c>
      <c r="K866" s="43"/>
      <c r="L866" s="43"/>
      <c r="M866" s="43"/>
      <c r="N866" s="43"/>
      <c r="O866" s="43"/>
      <c r="P866" s="43"/>
      <c r="Q866" s="43"/>
      <c r="R866" s="43"/>
      <c r="S866" s="43"/>
      <c r="T866" s="43"/>
      <c r="U866" s="43"/>
      <c r="V866" s="43"/>
      <c r="W866" s="43"/>
      <c r="X866" s="43"/>
      <c r="Y866" s="43"/>
      <c r="Z866" s="43"/>
    </row>
    <row r="867" spans="1:26">
      <c r="A867" s="44">
        <v>44216</v>
      </c>
      <c r="B867" s="42">
        <v>3851.85</v>
      </c>
      <c r="C867" s="46">
        <f t="shared" si="16"/>
        <v>1.3839368887685784E-2</v>
      </c>
      <c r="D867" s="43"/>
      <c r="E867" s="44" t="s">
        <v>2143</v>
      </c>
      <c r="F867" s="42">
        <v>1.65</v>
      </c>
      <c r="G867" s="42">
        <f t="shared" si="14"/>
        <v>1.6500000000000001E-2</v>
      </c>
      <c r="H867" s="43"/>
      <c r="I867" s="43"/>
      <c r="J867" s="75">
        <f t="shared" si="15"/>
        <v>-2.6606311123142171E-3</v>
      </c>
      <c r="K867" s="43"/>
      <c r="L867" s="43"/>
      <c r="M867" s="43"/>
      <c r="N867" s="43"/>
      <c r="O867" s="43"/>
      <c r="P867" s="43"/>
      <c r="Q867" s="43"/>
      <c r="R867" s="43"/>
      <c r="S867" s="43"/>
      <c r="T867" s="43"/>
      <c r="U867" s="43"/>
      <c r="V867" s="43"/>
      <c r="W867" s="43"/>
      <c r="X867" s="43"/>
      <c r="Y867" s="43"/>
      <c r="Z867" s="43"/>
    </row>
    <row r="868" spans="1:26">
      <c r="A868" s="44">
        <v>44215</v>
      </c>
      <c r="B868" s="42">
        <v>3798.91</v>
      </c>
      <c r="C868" s="46">
        <f t="shared" si="16"/>
        <v>8.1034807715100084E-3</v>
      </c>
      <c r="D868" s="43"/>
      <c r="E868" s="44" t="s">
        <v>2145</v>
      </c>
      <c r="F868" s="42">
        <v>1.65</v>
      </c>
      <c r="G868" s="42">
        <f t="shared" si="14"/>
        <v>1.6500000000000001E-2</v>
      </c>
      <c r="H868" s="43"/>
      <c r="I868" s="43"/>
      <c r="J868" s="75">
        <f t="shared" si="15"/>
        <v>-8.3965192284899924E-3</v>
      </c>
      <c r="K868" s="43"/>
      <c r="L868" s="43"/>
      <c r="M868" s="43"/>
      <c r="N868" s="43"/>
      <c r="O868" s="43"/>
      <c r="P868" s="43"/>
      <c r="Q868" s="43"/>
      <c r="R868" s="43"/>
      <c r="S868" s="43"/>
      <c r="T868" s="43"/>
      <c r="U868" s="43"/>
      <c r="V868" s="43"/>
      <c r="W868" s="43"/>
      <c r="X868" s="43"/>
      <c r="Y868" s="43"/>
      <c r="Z868" s="43"/>
    </row>
    <row r="869" spans="1:26">
      <c r="A869" s="44">
        <v>44211</v>
      </c>
      <c r="B869" s="42">
        <v>3768.25</v>
      </c>
      <c r="C869" s="46">
        <f t="shared" si="16"/>
        <v>-7.2159905065941393E-3</v>
      </c>
      <c r="D869" s="43"/>
      <c r="E869" s="44" t="s">
        <v>2148</v>
      </c>
      <c r="F869" s="42">
        <v>1.66</v>
      </c>
      <c r="G869" s="42">
        <f t="shared" si="14"/>
        <v>1.66E-2</v>
      </c>
      <c r="H869" s="43"/>
      <c r="I869" s="43"/>
      <c r="J869" s="75">
        <f t="shared" si="15"/>
        <v>-2.381599050659414E-2</v>
      </c>
      <c r="K869" s="43"/>
      <c r="L869" s="43"/>
      <c r="M869" s="43"/>
      <c r="N869" s="43"/>
      <c r="O869" s="43"/>
      <c r="P869" s="43"/>
      <c r="Q869" s="43"/>
      <c r="R869" s="43"/>
      <c r="S869" s="43"/>
      <c r="T869" s="43"/>
      <c r="U869" s="43"/>
      <c r="V869" s="43"/>
      <c r="W869" s="43"/>
      <c r="X869" s="43"/>
      <c r="Y869" s="43"/>
      <c r="Z869" s="43"/>
    </row>
    <row r="870" spans="1:26">
      <c r="A870" s="44">
        <v>44210</v>
      </c>
      <c r="B870" s="42">
        <v>3795.54</v>
      </c>
      <c r="C870" s="46">
        <f t="shared" si="16"/>
        <v>-3.7605002910535887E-3</v>
      </c>
      <c r="D870" s="43"/>
      <c r="E870" s="44" t="s">
        <v>2151</v>
      </c>
      <c r="F870" s="42">
        <v>1.7</v>
      </c>
      <c r="G870" s="42">
        <f t="shared" si="14"/>
        <v>1.7000000000000001E-2</v>
      </c>
      <c r="H870" s="43"/>
      <c r="I870" s="43"/>
      <c r="J870" s="75">
        <f t="shared" si="15"/>
        <v>-2.0760500291053589E-2</v>
      </c>
      <c r="K870" s="43"/>
      <c r="L870" s="43"/>
      <c r="M870" s="43"/>
      <c r="N870" s="43"/>
      <c r="O870" s="43"/>
      <c r="P870" s="43"/>
      <c r="Q870" s="43"/>
      <c r="R870" s="43"/>
      <c r="S870" s="43"/>
      <c r="T870" s="43"/>
      <c r="U870" s="43"/>
      <c r="V870" s="43"/>
      <c r="W870" s="43"/>
      <c r="X870" s="43"/>
      <c r="Y870" s="43"/>
      <c r="Z870" s="43"/>
    </row>
    <row r="871" spans="1:26">
      <c r="A871" s="44">
        <v>44209</v>
      </c>
      <c r="B871" s="42">
        <v>3809.84</v>
      </c>
      <c r="C871" s="46">
        <f t="shared" si="16"/>
        <v>2.2730179027713113E-3</v>
      </c>
      <c r="D871" s="43"/>
      <c r="E871" s="44" t="s">
        <v>2152</v>
      </c>
      <c r="F871" s="42">
        <v>1.63</v>
      </c>
      <c r="G871" s="42">
        <f t="shared" si="14"/>
        <v>1.6299999999999999E-2</v>
      </c>
      <c r="H871" s="43"/>
      <c r="I871" s="43"/>
      <c r="J871" s="75">
        <f t="shared" si="15"/>
        <v>-1.4026982097228687E-2</v>
      </c>
      <c r="K871" s="43"/>
      <c r="L871" s="43"/>
      <c r="M871" s="43"/>
      <c r="N871" s="43"/>
      <c r="O871" s="43"/>
      <c r="P871" s="43"/>
      <c r="Q871" s="43"/>
      <c r="R871" s="43"/>
      <c r="S871" s="43"/>
      <c r="T871" s="43"/>
      <c r="U871" s="43"/>
      <c r="V871" s="43"/>
      <c r="W871" s="43"/>
      <c r="X871" s="43"/>
      <c r="Y871" s="43"/>
      <c r="Z871" s="43"/>
    </row>
    <row r="872" spans="1:26">
      <c r="A872" s="44">
        <v>44208</v>
      </c>
      <c r="B872" s="42">
        <v>3801.19</v>
      </c>
      <c r="C872" s="46">
        <f t="shared" si="16"/>
        <v>4.1574571696605784E-4</v>
      </c>
      <c r="D872" s="43"/>
      <c r="E872" s="44">
        <v>44531</v>
      </c>
      <c r="F872" s="42">
        <v>1.69</v>
      </c>
      <c r="G872" s="42">
        <f t="shared" si="14"/>
        <v>1.6899999999999998E-2</v>
      </c>
      <c r="H872" s="43"/>
      <c r="I872" s="43"/>
      <c r="J872" s="75">
        <f t="shared" si="15"/>
        <v>-1.648425428303394E-2</v>
      </c>
      <c r="K872" s="43"/>
      <c r="L872" s="43"/>
      <c r="M872" s="43"/>
      <c r="N872" s="43"/>
      <c r="O872" s="43"/>
      <c r="P872" s="43"/>
      <c r="Q872" s="43"/>
      <c r="R872" s="43"/>
      <c r="S872" s="43"/>
      <c r="T872" s="43"/>
      <c r="U872" s="43"/>
      <c r="V872" s="43"/>
      <c r="W872" s="43"/>
      <c r="X872" s="43"/>
      <c r="Y872" s="43"/>
      <c r="Z872" s="43"/>
    </row>
    <row r="873" spans="1:26">
      <c r="A873" s="44">
        <v>44207</v>
      </c>
      <c r="B873" s="42">
        <v>3799.61</v>
      </c>
      <c r="C873" s="46">
        <f t="shared" si="16"/>
        <v>-6.5763737616643747E-3</v>
      </c>
      <c r="D873" s="43"/>
      <c r="E873" s="44">
        <v>44501</v>
      </c>
      <c r="F873" s="42">
        <v>1.69</v>
      </c>
      <c r="G873" s="42">
        <f t="shared" si="14"/>
        <v>1.6899999999999998E-2</v>
      </c>
      <c r="H873" s="43"/>
      <c r="I873" s="43"/>
      <c r="J873" s="75">
        <f t="shared" si="15"/>
        <v>-2.3476373761664372E-2</v>
      </c>
      <c r="K873" s="43"/>
      <c r="L873" s="43"/>
      <c r="M873" s="43"/>
      <c r="N873" s="43"/>
      <c r="O873" s="43"/>
      <c r="P873" s="43"/>
      <c r="Q873" s="43"/>
      <c r="R873" s="43"/>
      <c r="S873" s="43"/>
      <c r="T873" s="43"/>
      <c r="U873" s="43"/>
      <c r="V873" s="43"/>
      <c r="W873" s="43"/>
      <c r="X873" s="43"/>
      <c r="Y873" s="43"/>
      <c r="Z873" s="43"/>
    </row>
    <row r="874" spans="1:26">
      <c r="A874" s="44">
        <v>44204</v>
      </c>
      <c r="B874" s="42">
        <v>3824.68</v>
      </c>
      <c r="C874" s="46">
        <f t="shared" si="16"/>
        <v>5.4768655361056894E-3</v>
      </c>
      <c r="D874" s="43"/>
      <c r="E874" s="44">
        <v>44409</v>
      </c>
      <c r="F874" s="42">
        <v>1.68</v>
      </c>
      <c r="G874" s="42">
        <f t="shared" si="14"/>
        <v>1.6799999999999999E-2</v>
      </c>
      <c r="H874" s="43"/>
      <c r="I874" s="43"/>
      <c r="J874" s="75">
        <f t="shared" si="15"/>
        <v>-1.132313446389431E-2</v>
      </c>
      <c r="K874" s="43"/>
      <c r="L874" s="43"/>
      <c r="M874" s="43"/>
      <c r="N874" s="43"/>
      <c r="O874" s="43"/>
      <c r="P874" s="43"/>
      <c r="Q874" s="43"/>
      <c r="R874" s="43"/>
      <c r="S874" s="43"/>
      <c r="T874" s="43"/>
      <c r="U874" s="43"/>
      <c r="V874" s="43"/>
      <c r="W874" s="43"/>
      <c r="X874" s="43"/>
      <c r="Y874" s="43"/>
      <c r="Z874" s="43"/>
    </row>
    <row r="875" spans="1:26">
      <c r="A875" s="44">
        <v>44203</v>
      </c>
      <c r="B875" s="42">
        <v>3803.79</v>
      </c>
      <c r="C875" s="46">
        <f t="shared" si="16"/>
        <v>1.4738221178340893E-2</v>
      </c>
      <c r="D875" s="43"/>
      <c r="E875" s="44">
        <v>44378</v>
      </c>
      <c r="F875" s="42">
        <v>1.65</v>
      </c>
      <c r="G875" s="42">
        <f t="shared" si="14"/>
        <v>1.6500000000000001E-2</v>
      </c>
      <c r="H875" s="43"/>
      <c r="I875" s="43"/>
      <c r="J875" s="75">
        <f t="shared" si="15"/>
        <v>-1.7617788216591074E-3</v>
      </c>
      <c r="K875" s="43"/>
      <c r="L875" s="43"/>
      <c r="M875" s="43"/>
      <c r="N875" s="43"/>
      <c r="O875" s="43"/>
      <c r="P875" s="43"/>
      <c r="Q875" s="43"/>
      <c r="R875" s="43"/>
      <c r="S875" s="43"/>
      <c r="T875" s="43"/>
      <c r="U875" s="43"/>
      <c r="V875" s="43"/>
      <c r="W875" s="43"/>
      <c r="X875" s="43"/>
      <c r="Y875" s="43"/>
      <c r="Z875" s="43"/>
    </row>
    <row r="876" spans="1:26">
      <c r="A876" s="44">
        <v>44202</v>
      </c>
      <c r="B876" s="42">
        <v>3748.14</v>
      </c>
      <c r="C876" s="46">
        <f t="shared" si="16"/>
        <v>5.6936608662176199E-3</v>
      </c>
      <c r="D876" s="43"/>
      <c r="E876" s="44">
        <v>44348</v>
      </c>
      <c r="F876" s="42">
        <v>1.61</v>
      </c>
      <c r="G876" s="42">
        <f t="shared" si="14"/>
        <v>1.61E-2</v>
      </c>
      <c r="H876" s="43"/>
      <c r="I876" s="43"/>
      <c r="J876" s="75">
        <f t="shared" si="15"/>
        <v>-1.040633913378238E-2</v>
      </c>
      <c r="K876" s="43"/>
      <c r="L876" s="43"/>
      <c r="M876" s="43"/>
      <c r="N876" s="43"/>
      <c r="O876" s="43"/>
      <c r="P876" s="43"/>
      <c r="Q876" s="43"/>
      <c r="R876" s="43"/>
      <c r="S876" s="43"/>
      <c r="T876" s="43"/>
      <c r="U876" s="43"/>
      <c r="V876" s="43"/>
      <c r="W876" s="43"/>
      <c r="X876" s="43"/>
      <c r="Y876" s="43"/>
      <c r="Z876" s="43"/>
    </row>
    <row r="877" spans="1:26">
      <c r="A877" s="44">
        <v>44201</v>
      </c>
      <c r="B877" s="42">
        <v>3726.86</v>
      </c>
      <c r="C877" s="46">
        <f t="shared" si="16"/>
        <v>7.0575761707220575E-3</v>
      </c>
      <c r="D877" s="43"/>
      <c r="E877" s="44">
        <v>44317</v>
      </c>
      <c r="F877" s="42">
        <v>1.5</v>
      </c>
      <c r="G877" s="42">
        <f t="shared" si="14"/>
        <v>1.4999999999999999E-2</v>
      </c>
      <c r="H877" s="43"/>
      <c r="I877" s="43"/>
      <c r="J877" s="75">
        <f t="shared" si="15"/>
        <v>-7.942423829277942E-3</v>
      </c>
      <c r="K877" s="43"/>
      <c r="L877" s="43"/>
      <c r="M877" s="43"/>
      <c r="N877" s="43"/>
      <c r="O877" s="43"/>
      <c r="P877" s="43"/>
      <c r="Q877" s="43"/>
      <c r="R877" s="43"/>
      <c r="S877" s="43"/>
      <c r="T877" s="43"/>
      <c r="U877" s="43"/>
      <c r="V877" s="43"/>
      <c r="W877" s="43"/>
      <c r="X877" s="43"/>
      <c r="Y877" s="43"/>
      <c r="Z877" s="43"/>
    </row>
    <row r="878" spans="1:26">
      <c r="A878" s="44">
        <v>44200</v>
      </c>
      <c r="B878" s="42">
        <v>3700.65</v>
      </c>
      <c r="C878" s="46">
        <f t="shared" si="16"/>
        <v>-1.4864718123372964E-2</v>
      </c>
      <c r="D878" s="43"/>
      <c r="E878" s="44">
        <v>44287</v>
      </c>
      <c r="F878" s="42">
        <v>1.47</v>
      </c>
      <c r="G878" s="42">
        <f t="shared" si="14"/>
        <v>1.47E-2</v>
      </c>
      <c r="H878" s="43"/>
      <c r="I878" s="43"/>
      <c r="J878" s="75">
        <f t="shared" si="15"/>
        <v>-2.9564718123372961E-2</v>
      </c>
      <c r="K878" s="43"/>
      <c r="L878" s="43"/>
      <c r="M878" s="43"/>
      <c r="N878" s="43"/>
      <c r="O878" s="43"/>
      <c r="P878" s="43"/>
      <c r="Q878" s="43"/>
      <c r="R878" s="43"/>
      <c r="S878" s="43"/>
      <c r="T878" s="43"/>
      <c r="U878" s="43"/>
      <c r="V878" s="43"/>
      <c r="W878" s="43"/>
      <c r="X878" s="43"/>
      <c r="Y878" s="43"/>
      <c r="Z878" s="43"/>
    </row>
    <row r="879" spans="1:26">
      <c r="A879" s="44">
        <v>44196</v>
      </c>
      <c r="B879" s="42">
        <v>3756.07</v>
      </c>
      <c r="C879" s="46">
        <f t="shared" si="16"/>
        <v>6.4181969787920831E-3</v>
      </c>
      <c r="D879" s="43"/>
      <c r="E879" s="44" t="s">
        <v>2164</v>
      </c>
      <c r="F879" s="42">
        <v>1.46</v>
      </c>
      <c r="G879" s="42">
        <f t="shared" si="14"/>
        <v>1.46E-2</v>
      </c>
      <c r="H879" s="43"/>
      <c r="I879" s="43"/>
      <c r="J879" s="75">
        <f t="shared" si="15"/>
        <v>-8.181803021207917E-3</v>
      </c>
      <c r="K879" s="43"/>
      <c r="L879" s="43"/>
      <c r="M879" s="43"/>
      <c r="N879" s="43"/>
      <c r="O879" s="43"/>
      <c r="P879" s="43"/>
      <c r="Q879" s="43"/>
      <c r="R879" s="43"/>
      <c r="S879" s="43"/>
      <c r="T879" s="43"/>
      <c r="U879" s="43"/>
      <c r="V879" s="43"/>
      <c r="W879" s="43"/>
      <c r="X879" s="43"/>
      <c r="Y879" s="43"/>
      <c r="Z879" s="43"/>
    </row>
    <row r="880" spans="1:26">
      <c r="A880" s="44">
        <v>44195</v>
      </c>
      <c r="B880" s="42">
        <v>3732.04</v>
      </c>
      <c r="C880" s="46">
        <f t="shared" si="16"/>
        <v>1.3406481091209083E-3</v>
      </c>
      <c r="D880" s="43"/>
      <c r="E880" s="44" t="s">
        <v>2167</v>
      </c>
      <c r="F880" s="42">
        <v>1.47</v>
      </c>
      <c r="G880" s="42">
        <f t="shared" si="14"/>
        <v>1.47E-2</v>
      </c>
      <c r="H880" s="43"/>
      <c r="I880" s="43"/>
      <c r="J880" s="75">
        <f t="shared" si="15"/>
        <v>-1.3359351890879091E-2</v>
      </c>
      <c r="K880" s="43"/>
      <c r="L880" s="43"/>
      <c r="M880" s="43"/>
      <c r="N880" s="43"/>
      <c r="O880" s="43"/>
      <c r="P880" s="43"/>
      <c r="Q880" s="43"/>
      <c r="R880" s="43"/>
      <c r="S880" s="43"/>
      <c r="T880" s="43"/>
      <c r="U880" s="43"/>
      <c r="V880" s="43"/>
      <c r="W880" s="43"/>
      <c r="X880" s="43"/>
      <c r="Y880" s="43"/>
      <c r="Z880" s="43"/>
    </row>
    <row r="881" spans="1:26">
      <c r="A881" s="44">
        <v>44194</v>
      </c>
      <c r="B881" s="42">
        <v>3727.04</v>
      </c>
      <c r="C881" s="46">
        <f t="shared" si="16"/>
        <v>-2.2298465500115035E-3</v>
      </c>
      <c r="D881" s="43"/>
      <c r="E881" s="44" t="s">
        <v>2169</v>
      </c>
      <c r="F881" s="42">
        <v>1.48</v>
      </c>
      <c r="G881" s="42">
        <f t="shared" si="14"/>
        <v>1.4800000000000001E-2</v>
      </c>
      <c r="H881" s="43"/>
      <c r="I881" s="43"/>
      <c r="J881" s="75">
        <f t="shared" si="15"/>
        <v>-1.7029846550011503E-2</v>
      </c>
      <c r="K881" s="43"/>
      <c r="L881" s="43"/>
      <c r="M881" s="43"/>
      <c r="N881" s="43"/>
      <c r="O881" s="43"/>
      <c r="P881" s="43"/>
      <c r="Q881" s="43"/>
      <c r="R881" s="43"/>
      <c r="S881" s="43"/>
      <c r="T881" s="43"/>
      <c r="U881" s="43"/>
      <c r="V881" s="43"/>
      <c r="W881" s="43"/>
      <c r="X881" s="43"/>
      <c r="Y881" s="43"/>
      <c r="Z881" s="43"/>
    </row>
    <row r="882" spans="1:26">
      <c r="A882" s="44">
        <v>44193</v>
      </c>
      <c r="B882" s="42">
        <v>3735.36</v>
      </c>
      <c r="C882" s="46">
        <f t="shared" si="16"/>
        <v>8.6846946033693542E-3</v>
      </c>
      <c r="D882" s="43"/>
      <c r="E882" s="44" t="s">
        <v>2172</v>
      </c>
      <c r="F882" s="42">
        <v>1.47</v>
      </c>
      <c r="G882" s="42">
        <f t="shared" si="14"/>
        <v>1.47E-2</v>
      </c>
      <c r="H882" s="43"/>
      <c r="I882" s="43"/>
      <c r="J882" s="75">
        <f t="shared" si="15"/>
        <v>-6.0153053966306453E-3</v>
      </c>
      <c r="K882" s="43"/>
      <c r="L882" s="43"/>
      <c r="M882" s="43"/>
      <c r="N882" s="43"/>
      <c r="O882" s="43"/>
      <c r="P882" s="43"/>
      <c r="Q882" s="43"/>
      <c r="R882" s="43"/>
      <c r="S882" s="43"/>
      <c r="T882" s="43"/>
      <c r="U882" s="43"/>
      <c r="V882" s="43"/>
      <c r="W882" s="43"/>
      <c r="X882" s="43"/>
      <c r="Y882" s="43"/>
      <c r="Z882" s="43"/>
    </row>
    <row r="883" spans="1:26">
      <c r="A883" s="44">
        <v>44189</v>
      </c>
      <c r="B883" s="42">
        <v>3703.06</v>
      </c>
      <c r="C883" s="46">
        <f t="shared" si="16"/>
        <v>3.5303368029281483E-3</v>
      </c>
      <c r="D883" s="43"/>
      <c r="E883" s="44" t="s">
        <v>2175</v>
      </c>
      <c r="F883" s="42">
        <v>1.47</v>
      </c>
      <c r="G883" s="42">
        <f t="shared" si="14"/>
        <v>1.47E-2</v>
      </c>
      <c r="H883" s="43"/>
      <c r="I883" s="43"/>
      <c r="J883" s="75">
        <f t="shared" si="15"/>
        <v>-1.1169663197071852E-2</v>
      </c>
      <c r="K883" s="43"/>
      <c r="L883" s="43"/>
      <c r="M883" s="43"/>
      <c r="N883" s="43"/>
      <c r="O883" s="43"/>
      <c r="P883" s="43"/>
      <c r="Q883" s="43"/>
      <c r="R883" s="43"/>
      <c r="S883" s="43"/>
      <c r="T883" s="43"/>
      <c r="U883" s="43"/>
      <c r="V883" s="43"/>
      <c r="W883" s="43"/>
      <c r="X883" s="43"/>
      <c r="Y883" s="43"/>
      <c r="Z883" s="43"/>
    </row>
    <row r="884" spans="1:26">
      <c r="A884" s="44">
        <v>44188</v>
      </c>
      <c r="B884" s="42">
        <v>3690.01</v>
      </c>
      <c r="C884" s="46">
        <f t="shared" si="16"/>
        <v>7.4553327379252537E-4</v>
      </c>
      <c r="D884" s="43"/>
      <c r="E884" s="44" t="s">
        <v>2177</v>
      </c>
      <c r="F884" s="42">
        <v>1.5</v>
      </c>
      <c r="G884" s="42">
        <f t="shared" si="14"/>
        <v>1.4999999999999999E-2</v>
      </c>
      <c r="H884" s="43"/>
      <c r="I884" s="43"/>
      <c r="J884" s="75">
        <f t="shared" si="15"/>
        <v>-1.4254466726207475E-2</v>
      </c>
      <c r="K884" s="43"/>
      <c r="L884" s="43"/>
      <c r="M884" s="43"/>
      <c r="N884" s="43"/>
      <c r="O884" s="43"/>
      <c r="P884" s="43"/>
      <c r="Q884" s="43"/>
      <c r="R884" s="43"/>
      <c r="S884" s="43"/>
      <c r="T884" s="43"/>
      <c r="U884" s="43"/>
      <c r="V884" s="43"/>
      <c r="W884" s="43"/>
      <c r="X884" s="43"/>
      <c r="Y884" s="43"/>
      <c r="Z884" s="43"/>
    </row>
    <row r="885" spans="1:26">
      <c r="A885" s="44">
        <v>44187</v>
      </c>
      <c r="B885" s="42">
        <v>3687.26</v>
      </c>
      <c r="C885" s="46">
        <f t="shared" si="16"/>
        <v>-2.0752684841428568E-3</v>
      </c>
      <c r="D885" s="43"/>
      <c r="E885" s="44" t="s">
        <v>2180</v>
      </c>
      <c r="F885" s="42">
        <v>1.46</v>
      </c>
      <c r="G885" s="42">
        <f t="shared" si="14"/>
        <v>1.46E-2</v>
      </c>
      <c r="H885" s="43"/>
      <c r="I885" s="43"/>
      <c r="J885" s="75">
        <f t="shared" si="15"/>
        <v>-1.6675268484142858E-2</v>
      </c>
      <c r="K885" s="43"/>
      <c r="L885" s="43"/>
      <c r="M885" s="43"/>
      <c r="N885" s="43"/>
      <c r="O885" s="43"/>
      <c r="P885" s="43"/>
      <c r="Q885" s="43"/>
      <c r="R885" s="43"/>
      <c r="S885" s="43"/>
      <c r="T885" s="43"/>
      <c r="U885" s="43"/>
      <c r="V885" s="43"/>
      <c r="W885" s="43"/>
      <c r="X885" s="43"/>
      <c r="Y885" s="43"/>
      <c r="Z885" s="43"/>
    </row>
    <row r="886" spans="1:26">
      <c r="A886" s="44">
        <v>44186</v>
      </c>
      <c r="B886" s="42">
        <v>3694.92</v>
      </c>
      <c r="C886" s="46">
        <f t="shared" si="16"/>
        <v>-3.913931036978114E-3</v>
      </c>
      <c r="D886" s="43"/>
      <c r="E886" s="44" t="s">
        <v>2183</v>
      </c>
      <c r="F886" s="42">
        <v>1.49</v>
      </c>
      <c r="G886" s="42">
        <f t="shared" si="14"/>
        <v>1.49E-2</v>
      </c>
      <c r="H886" s="43"/>
      <c r="I886" s="43"/>
      <c r="J886" s="75">
        <f t="shared" si="15"/>
        <v>-1.8813931036978114E-2</v>
      </c>
      <c r="K886" s="43"/>
      <c r="L886" s="43"/>
      <c r="M886" s="43"/>
      <c r="N886" s="43"/>
      <c r="O886" s="43"/>
      <c r="P886" s="43"/>
      <c r="Q886" s="43"/>
      <c r="R886" s="43"/>
      <c r="S886" s="43"/>
      <c r="T886" s="43"/>
      <c r="U886" s="43"/>
      <c r="V886" s="43"/>
      <c r="W886" s="43"/>
      <c r="X886" s="43"/>
      <c r="Y886" s="43"/>
      <c r="Z886" s="43"/>
    </row>
    <row r="887" spans="1:26">
      <c r="A887" s="44">
        <v>44183</v>
      </c>
      <c r="B887" s="42">
        <v>3709.41</v>
      </c>
      <c r="C887" s="46">
        <f t="shared" si="16"/>
        <v>-3.5172785050231921E-3</v>
      </c>
      <c r="D887" s="43"/>
      <c r="E887" s="44" t="s">
        <v>2186</v>
      </c>
      <c r="F887" s="42">
        <v>1.5</v>
      </c>
      <c r="G887" s="42">
        <f t="shared" si="14"/>
        <v>1.4999999999999999E-2</v>
      </c>
      <c r="H887" s="43"/>
      <c r="I887" s="43"/>
      <c r="J887" s="75">
        <f t="shared" si="15"/>
        <v>-1.8517278505023192E-2</v>
      </c>
      <c r="K887" s="43"/>
      <c r="L887" s="43"/>
      <c r="M887" s="43"/>
      <c r="N887" s="43"/>
      <c r="O887" s="43"/>
      <c r="P887" s="43"/>
      <c r="Q887" s="43"/>
      <c r="R887" s="43"/>
      <c r="S887" s="43"/>
      <c r="T887" s="43"/>
      <c r="U887" s="43"/>
      <c r="V887" s="43"/>
      <c r="W887" s="43"/>
      <c r="X887" s="43"/>
      <c r="Y887" s="43"/>
      <c r="Z887" s="43"/>
    </row>
    <row r="888" spans="1:26">
      <c r="A888" s="44">
        <v>44182</v>
      </c>
      <c r="B888" s="42">
        <v>3722.48</v>
      </c>
      <c r="C888" s="46">
        <f t="shared" si="16"/>
        <v>5.7411269476310561E-3</v>
      </c>
      <c r="D888" s="43"/>
      <c r="E888" s="44" t="s">
        <v>2188</v>
      </c>
      <c r="F888" s="42">
        <v>1.49</v>
      </c>
      <c r="G888" s="42">
        <f t="shared" si="14"/>
        <v>1.49E-2</v>
      </c>
      <c r="H888" s="43"/>
      <c r="I888" s="43"/>
      <c r="J888" s="75">
        <f t="shared" si="15"/>
        <v>-9.1588730523689439E-3</v>
      </c>
      <c r="K888" s="43"/>
      <c r="L888" s="43"/>
      <c r="M888" s="43"/>
      <c r="N888" s="43"/>
      <c r="O888" s="43"/>
      <c r="P888" s="43"/>
      <c r="Q888" s="43"/>
      <c r="R888" s="43"/>
      <c r="S888" s="43"/>
      <c r="T888" s="43"/>
      <c r="U888" s="43"/>
      <c r="V888" s="43"/>
      <c r="W888" s="43"/>
      <c r="X888" s="43"/>
      <c r="Y888" s="43"/>
      <c r="Z888" s="43"/>
    </row>
    <row r="889" spans="1:26">
      <c r="A889" s="44">
        <v>44181</v>
      </c>
      <c r="B889" s="42">
        <v>3701.17</v>
      </c>
      <c r="C889" s="46">
        <f t="shared" si="16"/>
        <v>1.7712784469306416E-3</v>
      </c>
      <c r="D889" s="43"/>
      <c r="E889" s="44" t="s">
        <v>2191</v>
      </c>
      <c r="F889" s="42">
        <v>1.47</v>
      </c>
      <c r="G889" s="42">
        <f t="shared" si="14"/>
        <v>1.47E-2</v>
      </c>
      <c r="H889" s="43"/>
      <c r="I889" s="43"/>
      <c r="J889" s="75">
        <f t="shared" si="15"/>
        <v>-1.2928721553069358E-2</v>
      </c>
      <c r="K889" s="43"/>
      <c r="L889" s="43"/>
      <c r="M889" s="43"/>
      <c r="N889" s="43"/>
      <c r="O889" s="43"/>
      <c r="P889" s="43"/>
      <c r="Q889" s="43"/>
      <c r="R889" s="43"/>
      <c r="S889" s="43"/>
      <c r="T889" s="43"/>
      <c r="U889" s="43"/>
      <c r="V889" s="43"/>
      <c r="W889" s="43"/>
      <c r="X889" s="43"/>
      <c r="Y889" s="43"/>
      <c r="Z889" s="43"/>
    </row>
    <row r="890" spans="1:26">
      <c r="A890" s="44">
        <v>44180</v>
      </c>
      <c r="B890" s="42">
        <v>3694.62</v>
      </c>
      <c r="C890" s="46">
        <f t="shared" si="16"/>
        <v>1.2838447626446777E-2</v>
      </c>
      <c r="D890" s="43"/>
      <c r="E890" s="44" t="s">
        <v>2193</v>
      </c>
      <c r="F890" s="42">
        <v>1.46</v>
      </c>
      <c r="G890" s="42">
        <f t="shared" si="14"/>
        <v>1.46E-2</v>
      </c>
      <c r="H890" s="43"/>
      <c r="I890" s="43"/>
      <c r="J890" s="75">
        <f t="shared" si="15"/>
        <v>-1.7615523735532226E-3</v>
      </c>
      <c r="K890" s="43"/>
      <c r="L890" s="43"/>
      <c r="M890" s="43"/>
      <c r="N890" s="43"/>
      <c r="O890" s="43"/>
      <c r="P890" s="43"/>
      <c r="Q890" s="43"/>
      <c r="R890" s="43"/>
      <c r="S890" s="43"/>
      <c r="T890" s="43"/>
      <c r="U890" s="43"/>
      <c r="V890" s="43"/>
      <c r="W890" s="43"/>
      <c r="X890" s="43"/>
      <c r="Y890" s="43"/>
      <c r="Z890" s="43"/>
    </row>
    <row r="891" spans="1:26">
      <c r="A891" s="44">
        <v>44179</v>
      </c>
      <c r="B891" s="42">
        <v>3647.49</v>
      </c>
      <c r="C891" s="46">
        <f t="shared" si="16"/>
        <v>-4.3687962305264194E-3</v>
      </c>
      <c r="D891" s="43"/>
      <c r="E891" s="44" t="s">
        <v>2195</v>
      </c>
      <c r="F891" s="42">
        <v>1.44</v>
      </c>
      <c r="G891" s="42">
        <f t="shared" si="14"/>
        <v>1.44E-2</v>
      </c>
      <c r="H891" s="43"/>
      <c r="I891" s="43"/>
      <c r="J891" s="75">
        <f t="shared" si="15"/>
        <v>-1.8768796230526418E-2</v>
      </c>
      <c r="K891" s="43"/>
      <c r="L891" s="43"/>
      <c r="M891" s="43"/>
      <c r="N891" s="43"/>
      <c r="O891" s="43"/>
      <c r="P891" s="43"/>
      <c r="Q891" s="43"/>
      <c r="R891" s="43"/>
      <c r="S891" s="43"/>
      <c r="T891" s="43"/>
      <c r="U891" s="43"/>
      <c r="V891" s="43"/>
      <c r="W891" s="43"/>
      <c r="X891" s="43"/>
      <c r="Y891" s="43"/>
      <c r="Z891" s="43"/>
    </row>
    <row r="892" spans="1:26">
      <c r="A892" s="44">
        <v>44176</v>
      </c>
      <c r="B892" s="42">
        <v>3663.46</v>
      </c>
      <c r="C892" s="46">
        <f t="shared" si="16"/>
        <v>-1.2657607983834493E-3</v>
      </c>
      <c r="D892" s="43"/>
      <c r="E892" s="44">
        <v>44147</v>
      </c>
      <c r="F892" s="42">
        <v>1.43</v>
      </c>
      <c r="G892" s="42">
        <f t="shared" si="14"/>
        <v>1.43E-2</v>
      </c>
      <c r="H892" s="43"/>
      <c r="I892" s="43"/>
      <c r="J892" s="75">
        <f t="shared" si="15"/>
        <v>-1.5565760798383449E-2</v>
      </c>
      <c r="K892" s="43"/>
      <c r="L892" s="43"/>
      <c r="M892" s="43"/>
      <c r="N892" s="43"/>
      <c r="O892" s="43"/>
      <c r="P892" s="43"/>
      <c r="Q892" s="43"/>
      <c r="R892" s="43"/>
      <c r="S892" s="43"/>
      <c r="T892" s="43"/>
      <c r="U892" s="43"/>
      <c r="V892" s="43"/>
      <c r="W892" s="43"/>
      <c r="X892" s="43"/>
      <c r="Y892" s="43"/>
      <c r="Z892" s="43"/>
    </row>
    <row r="893" spans="1:26">
      <c r="A893" s="44">
        <v>44175</v>
      </c>
      <c r="B893" s="42">
        <v>3668.1</v>
      </c>
      <c r="C893" s="46">
        <f t="shared" si="16"/>
        <v>-1.2859425386560199E-3</v>
      </c>
      <c r="D893" s="43"/>
      <c r="E893" s="44">
        <v>44116</v>
      </c>
      <c r="F893" s="42">
        <v>1.45</v>
      </c>
      <c r="G893" s="42">
        <f t="shared" si="14"/>
        <v>1.4499999999999999E-2</v>
      </c>
      <c r="H893" s="43"/>
      <c r="I893" s="43"/>
      <c r="J893" s="75">
        <f t="shared" si="15"/>
        <v>-1.578594253865602E-2</v>
      </c>
      <c r="K893" s="43"/>
      <c r="L893" s="43"/>
      <c r="M893" s="43"/>
      <c r="N893" s="43"/>
      <c r="O893" s="43"/>
      <c r="P893" s="43"/>
      <c r="Q893" s="43"/>
      <c r="R893" s="43"/>
      <c r="S893" s="43"/>
      <c r="T893" s="43"/>
      <c r="U893" s="43"/>
      <c r="V893" s="43"/>
      <c r="W893" s="43"/>
      <c r="X893" s="43"/>
      <c r="Y893" s="43"/>
      <c r="Z893" s="43"/>
    </row>
    <row r="894" spans="1:26">
      <c r="A894" s="44">
        <v>44174</v>
      </c>
      <c r="B894" s="42">
        <v>3672.82</v>
      </c>
      <c r="C894" s="46">
        <f t="shared" si="16"/>
        <v>-7.9809835607026966E-3</v>
      </c>
      <c r="D894" s="43"/>
      <c r="E894" s="44">
        <v>44086</v>
      </c>
      <c r="F894" s="42">
        <v>1.49</v>
      </c>
      <c r="G894" s="42">
        <f t="shared" si="14"/>
        <v>1.49E-2</v>
      </c>
      <c r="H894" s="43"/>
      <c r="I894" s="43"/>
      <c r="J894" s="75">
        <f t="shared" si="15"/>
        <v>-2.2880983560702697E-2</v>
      </c>
      <c r="K894" s="43"/>
      <c r="L894" s="43"/>
      <c r="M894" s="43"/>
      <c r="N894" s="43"/>
      <c r="O894" s="43"/>
      <c r="P894" s="43"/>
      <c r="Q894" s="43"/>
      <c r="R894" s="43"/>
      <c r="S894" s="43"/>
      <c r="T894" s="43"/>
      <c r="U894" s="43"/>
      <c r="V894" s="43"/>
      <c r="W894" s="43"/>
      <c r="X894" s="43"/>
      <c r="Y894" s="43"/>
      <c r="Z894" s="43"/>
    </row>
    <row r="895" spans="1:26">
      <c r="A895" s="44">
        <v>44173</v>
      </c>
      <c r="B895" s="42">
        <v>3702.25</v>
      </c>
      <c r="C895" s="46">
        <f t="shared" si="16"/>
        <v>2.7832605897471193E-3</v>
      </c>
      <c r="D895" s="43"/>
      <c r="E895" s="44">
        <v>44055</v>
      </c>
      <c r="F895" s="42">
        <v>1.47</v>
      </c>
      <c r="G895" s="42">
        <f t="shared" si="14"/>
        <v>1.47E-2</v>
      </c>
      <c r="H895" s="43"/>
      <c r="I895" s="43"/>
      <c r="J895" s="75">
        <f t="shared" si="15"/>
        <v>-1.1916739410252879E-2</v>
      </c>
      <c r="K895" s="43"/>
      <c r="L895" s="43"/>
      <c r="M895" s="43"/>
      <c r="N895" s="43"/>
      <c r="O895" s="43"/>
      <c r="P895" s="43"/>
      <c r="Q895" s="43"/>
      <c r="R895" s="43"/>
      <c r="S895" s="43"/>
      <c r="T895" s="43"/>
      <c r="U895" s="43"/>
      <c r="V895" s="43"/>
      <c r="W895" s="43"/>
      <c r="X895" s="43"/>
      <c r="Y895" s="43"/>
      <c r="Z895" s="43"/>
    </row>
    <row r="896" spans="1:26">
      <c r="A896" s="44">
        <v>44172</v>
      </c>
      <c r="B896" s="42">
        <v>3691.96</v>
      </c>
      <c r="C896" s="46">
        <f t="shared" si="16"/>
        <v>-1.9374711787083175E-3</v>
      </c>
      <c r="D896" s="43"/>
      <c r="E896" s="44">
        <v>44024</v>
      </c>
      <c r="F896" s="42">
        <v>1.49</v>
      </c>
      <c r="G896" s="42">
        <f t="shared" si="14"/>
        <v>1.49E-2</v>
      </c>
      <c r="H896" s="43"/>
      <c r="I896" s="43"/>
      <c r="J896" s="75">
        <f t="shared" si="15"/>
        <v>-1.6837471178708319E-2</v>
      </c>
      <c r="K896" s="43"/>
      <c r="L896" s="43"/>
      <c r="M896" s="43"/>
      <c r="N896" s="43"/>
      <c r="O896" s="43"/>
      <c r="P896" s="43"/>
      <c r="Q896" s="43"/>
      <c r="R896" s="43"/>
      <c r="S896" s="43"/>
      <c r="T896" s="43"/>
      <c r="U896" s="43"/>
      <c r="V896" s="43"/>
      <c r="W896" s="43"/>
      <c r="X896" s="43"/>
      <c r="Y896" s="43"/>
      <c r="Z896" s="43"/>
    </row>
    <row r="897" spans="1:26">
      <c r="A897" s="44">
        <v>44169</v>
      </c>
      <c r="B897" s="42">
        <v>3699.12</v>
      </c>
      <c r="C897" s="46">
        <f t="shared" si="16"/>
        <v>8.7974240454147031E-3</v>
      </c>
      <c r="D897" s="43"/>
      <c r="E897" s="44">
        <v>43933</v>
      </c>
      <c r="F897" s="42">
        <v>1.54</v>
      </c>
      <c r="G897" s="42">
        <f t="shared" si="14"/>
        <v>1.54E-2</v>
      </c>
      <c r="H897" s="43"/>
      <c r="I897" s="43"/>
      <c r="J897" s="75">
        <f t="shared" si="15"/>
        <v>-6.6025759545852974E-3</v>
      </c>
      <c r="K897" s="43"/>
      <c r="L897" s="43"/>
      <c r="M897" s="43"/>
      <c r="N897" s="43"/>
      <c r="O897" s="43"/>
      <c r="P897" s="43"/>
      <c r="Q897" s="43"/>
      <c r="R897" s="43"/>
      <c r="S897" s="43"/>
      <c r="T897" s="43"/>
      <c r="U897" s="43"/>
      <c r="V897" s="43"/>
      <c r="W897" s="43"/>
      <c r="X897" s="43"/>
      <c r="Y897" s="43"/>
      <c r="Z897" s="43"/>
    </row>
    <row r="898" spans="1:26">
      <c r="A898" s="44">
        <v>44168</v>
      </c>
      <c r="B898" s="42">
        <v>3666.72</v>
      </c>
      <c r="C898" s="46">
        <f t="shared" si="16"/>
        <v>-6.2434142870242462E-4</v>
      </c>
      <c r="D898" s="43"/>
      <c r="E898" s="44">
        <v>43902</v>
      </c>
      <c r="F898" s="42">
        <v>1.47</v>
      </c>
      <c r="G898" s="42">
        <f t="shared" si="14"/>
        <v>1.47E-2</v>
      </c>
      <c r="H898" s="43"/>
      <c r="I898" s="43"/>
      <c r="J898" s="75">
        <f t="shared" si="15"/>
        <v>-1.5324341428702424E-2</v>
      </c>
      <c r="K898" s="43"/>
      <c r="L898" s="43"/>
      <c r="M898" s="43"/>
      <c r="N898" s="43"/>
      <c r="O898" s="43"/>
      <c r="P898" s="43"/>
      <c r="Q898" s="43"/>
      <c r="R898" s="43"/>
      <c r="S898" s="43"/>
      <c r="T898" s="43"/>
      <c r="U898" s="43"/>
      <c r="V898" s="43"/>
      <c r="W898" s="43"/>
      <c r="X898" s="43"/>
      <c r="Y898" s="43"/>
      <c r="Z898" s="43"/>
    </row>
    <row r="899" spans="1:26">
      <c r="A899" s="44">
        <v>44167</v>
      </c>
      <c r="B899" s="42">
        <v>3669.01</v>
      </c>
      <c r="C899" s="46">
        <f t="shared" si="16"/>
        <v>1.7895485348597621E-3</v>
      </c>
      <c r="D899" s="43"/>
      <c r="E899" s="44">
        <v>43873</v>
      </c>
      <c r="F899" s="42">
        <v>1.51</v>
      </c>
      <c r="G899" s="42">
        <f t="shared" si="14"/>
        <v>1.5100000000000001E-2</v>
      </c>
      <c r="H899" s="43"/>
      <c r="I899" s="43"/>
      <c r="J899" s="75">
        <f t="shared" si="15"/>
        <v>-1.3310451465140238E-2</v>
      </c>
      <c r="K899" s="43"/>
      <c r="L899" s="43"/>
      <c r="M899" s="43"/>
      <c r="N899" s="43"/>
      <c r="O899" s="43"/>
      <c r="P899" s="43"/>
      <c r="Q899" s="43"/>
      <c r="R899" s="43"/>
      <c r="S899" s="43"/>
      <c r="T899" s="43"/>
      <c r="U899" s="43"/>
      <c r="V899" s="43"/>
      <c r="W899" s="43"/>
      <c r="X899" s="43"/>
      <c r="Y899" s="43"/>
      <c r="Z899" s="43"/>
    </row>
    <row r="900" spans="1:26">
      <c r="A900" s="44">
        <v>44166</v>
      </c>
      <c r="B900" s="42">
        <v>3662.45</v>
      </c>
      <c r="C900" s="46">
        <f t="shared" si="16"/>
        <v>1.1208121636017976E-2</v>
      </c>
      <c r="D900" s="43"/>
      <c r="E900" s="44">
        <v>43842</v>
      </c>
      <c r="F900" s="42">
        <v>1.47</v>
      </c>
      <c r="G900" s="42">
        <f t="shared" si="14"/>
        <v>1.47E-2</v>
      </c>
      <c r="H900" s="43"/>
      <c r="I900" s="43"/>
      <c r="J900" s="75">
        <f t="shared" si="15"/>
        <v>-3.4918783639820237E-3</v>
      </c>
      <c r="K900" s="43"/>
      <c r="L900" s="43"/>
      <c r="M900" s="43"/>
      <c r="N900" s="43"/>
      <c r="O900" s="43"/>
      <c r="P900" s="43"/>
      <c r="Q900" s="43"/>
      <c r="R900" s="43"/>
      <c r="S900" s="43"/>
      <c r="T900" s="43"/>
      <c r="U900" s="43"/>
      <c r="V900" s="43"/>
      <c r="W900" s="43"/>
      <c r="X900" s="43"/>
      <c r="Y900" s="43"/>
      <c r="Z900" s="43"/>
    </row>
    <row r="901" spans="1:26">
      <c r="A901" s="44">
        <v>44165</v>
      </c>
      <c r="B901" s="42">
        <v>3621.63</v>
      </c>
      <c r="C901" s="46">
        <f t="shared" si="16"/>
        <v>-4.6060814384970977E-3</v>
      </c>
      <c r="D901" s="43"/>
      <c r="E901" s="44" t="s">
        <v>2213</v>
      </c>
      <c r="F901" s="42">
        <v>1.38</v>
      </c>
      <c r="G901" s="42">
        <f t="shared" si="14"/>
        <v>1.38E-2</v>
      </c>
      <c r="H901" s="43"/>
      <c r="I901" s="43"/>
      <c r="J901" s="75">
        <f t="shared" si="15"/>
        <v>-1.8406081438497097E-2</v>
      </c>
      <c r="K901" s="43"/>
      <c r="L901" s="43"/>
      <c r="M901" s="43"/>
      <c r="N901" s="43"/>
      <c r="O901" s="43"/>
      <c r="P901" s="43"/>
      <c r="Q901" s="43"/>
      <c r="R901" s="43"/>
      <c r="S901" s="43"/>
      <c r="T901" s="43"/>
      <c r="U901" s="43"/>
      <c r="V901" s="43"/>
      <c r="W901" s="43"/>
      <c r="X901" s="43"/>
      <c r="Y901" s="43"/>
      <c r="Z901" s="43"/>
    </row>
    <row r="902" spans="1:26">
      <c r="A902" s="44">
        <v>44162</v>
      </c>
      <c r="B902" s="42">
        <v>3638.35</v>
      </c>
      <c r="C902" s="46">
        <f t="shared" si="16"/>
        <v>2.3940572799516376E-3</v>
      </c>
      <c r="D902" s="43"/>
      <c r="E902" s="44" t="s">
        <v>2215</v>
      </c>
      <c r="F902" s="42">
        <v>1.38</v>
      </c>
      <c r="G902" s="42">
        <f t="shared" si="14"/>
        <v>1.38E-2</v>
      </c>
      <c r="H902" s="43"/>
      <c r="I902" s="43"/>
      <c r="J902" s="75">
        <f t="shared" si="15"/>
        <v>-1.1405942720048362E-2</v>
      </c>
      <c r="K902" s="43"/>
      <c r="L902" s="43"/>
      <c r="M902" s="43"/>
      <c r="N902" s="43"/>
      <c r="O902" s="43"/>
      <c r="P902" s="43"/>
      <c r="Q902" s="43"/>
      <c r="R902" s="43"/>
      <c r="S902" s="43"/>
      <c r="T902" s="43"/>
      <c r="U902" s="43"/>
      <c r="V902" s="43"/>
      <c r="W902" s="43"/>
      <c r="X902" s="43"/>
      <c r="Y902" s="43"/>
      <c r="Z902" s="43"/>
    </row>
    <row r="903" spans="1:26">
      <c r="A903" s="44">
        <v>44160</v>
      </c>
      <c r="B903" s="42">
        <v>3629.65</v>
      </c>
      <c r="C903" s="46">
        <f t="shared" si="16"/>
        <v>-1.5856720266289198E-3</v>
      </c>
      <c r="D903" s="43"/>
      <c r="E903" s="44" t="s">
        <v>2216</v>
      </c>
      <c r="F903" s="42">
        <v>1.43</v>
      </c>
      <c r="G903" s="42">
        <f t="shared" si="14"/>
        <v>1.43E-2</v>
      </c>
      <c r="H903" s="43"/>
      <c r="I903" s="43"/>
      <c r="J903" s="75">
        <f t="shared" si="15"/>
        <v>-1.5885672026628921E-2</v>
      </c>
      <c r="K903" s="43"/>
      <c r="L903" s="43"/>
      <c r="M903" s="43"/>
      <c r="N903" s="43"/>
      <c r="O903" s="43"/>
      <c r="P903" s="43"/>
      <c r="Q903" s="43"/>
      <c r="R903" s="43"/>
      <c r="S903" s="43"/>
      <c r="T903" s="43"/>
      <c r="U903" s="43"/>
      <c r="V903" s="43"/>
      <c r="W903" s="43"/>
      <c r="X903" s="43"/>
      <c r="Y903" s="43"/>
      <c r="Z903" s="43"/>
    </row>
    <row r="904" spans="1:26">
      <c r="A904" s="44">
        <v>44159</v>
      </c>
      <c r="B904" s="42">
        <v>3635.41</v>
      </c>
      <c r="C904" s="46">
        <f t="shared" si="16"/>
        <v>1.6032507557285768E-2</v>
      </c>
      <c r="D904" s="43"/>
      <c r="E904" s="44" t="s">
        <v>2218</v>
      </c>
      <c r="F904" s="42">
        <v>1.41</v>
      </c>
      <c r="G904" s="42">
        <f t="shared" si="14"/>
        <v>1.41E-2</v>
      </c>
      <c r="H904" s="43"/>
      <c r="I904" s="43"/>
      <c r="J904" s="75">
        <f t="shared" si="15"/>
        <v>1.9325075572857679E-3</v>
      </c>
      <c r="K904" s="43"/>
      <c r="L904" s="43"/>
      <c r="M904" s="43"/>
      <c r="N904" s="43"/>
      <c r="O904" s="43"/>
      <c r="P904" s="43"/>
      <c r="Q904" s="43"/>
      <c r="R904" s="43"/>
      <c r="S904" s="43"/>
      <c r="T904" s="43"/>
      <c r="U904" s="43"/>
      <c r="V904" s="43"/>
      <c r="W904" s="43"/>
      <c r="X904" s="43"/>
      <c r="Y904" s="43"/>
      <c r="Z904" s="43"/>
    </row>
    <row r="905" spans="1:26">
      <c r="A905" s="44">
        <v>44158</v>
      </c>
      <c r="B905" s="42">
        <v>3577.59</v>
      </c>
      <c r="C905" s="46">
        <f t="shared" si="16"/>
        <v>5.6200945950578216E-3</v>
      </c>
      <c r="D905" s="43"/>
      <c r="E905" s="44" t="s">
        <v>2221</v>
      </c>
      <c r="F905" s="42">
        <v>1.37</v>
      </c>
      <c r="G905" s="42">
        <f t="shared" si="14"/>
        <v>1.37E-2</v>
      </c>
      <c r="H905" s="43"/>
      <c r="I905" s="43"/>
      <c r="J905" s="75">
        <f t="shared" si="15"/>
        <v>-8.0799054049421788E-3</v>
      </c>
      <c r="K905" s="43"/>
      <c r="L905" s="43"/>
      <c r="M905" s="43"/>
      <c r="N905" s="43"/>
      <c r="O905" s="43"/>
      <c r="P905" s="43"/>
      <c r="Q905" s="43"/>
      <c r="R905" s="43"/>
      <c r="S905" s="43"/>
      <c r="T905" s="43"/>
      <c r="U905" s="43"/>
      <c r="V905" s="43"/>
      <c r="W905" s="43"/>
      <c r="X905" s="43"/>
      <c r="Y905" s="43"/>
      <c r="Z905" s="43"/>
    </row>
    <row r="906" spans="1:26">
      <c r="A906" s="44">
        <v>44155</v>
      </c>
      <c r="B906" s="42">
        <v>3557.54</v>
      </c>
      <c r="C906" s="46">
        <f t="shared" si="16"/>
        <v>-6.8157156362698918E-3</v>
      </c>
      <c r="D906" s="43"/>
      <c r="E906" s="44" t="s">
        <v>2224</v>
      </c>
      <c r="F906" s="42">
        <v>1.34</v>
      </c>
      <c r="G906" s="42">
        <f t="shared" si="14"/>
        <v>1.34E-2</v>
      </c>
      <c r="H906" s="43"/>
      <c r="I906" s="43"/>
      <c r="J906" s="75">
        <f t="shared" si="15"/>
        <v>-2.0215715636269893E-2</v>
      </c>
      <c r="K906" s="43"/>
      <c r="L906" s="43"/>
      <c r="M906" s="43"/>
      <c r="N906" s="43"/>
      <c r="O906" s="43"/>
      <c r="P906" s="43"/>
      <c r="Q906" s="43"/>
      <c r="R906" s="43"/>
      <c r="S906" s="43"/>
      <c r="T906" s="43"/>
      <c r="U906" s="43"/>
      <c r="V906" s="43"/>
      <c r="W906" s="43"/>
      <c r="X906" s="43"/>
      <c r="Y906" s="43"/>
      <c r="Z906" s="43"/>
    </row>
    <row r="907" spans="1:26">
      <c r="A907" s="44">
        <v>44154</v>
      </c>
      <c r="B907" s="42">
        <v>3581.87</v>
      </c>
      <c r="C907" s="46">
        <f t="shared" si="16"/>
        <v>3.9386539225387159E-3</v>
      </c>
      <c r="D907" s="43"/>
      <c r="E907" s="44" t="s">
        <v>2227</v>
      </c>
      <c r="F907" s="42">
        <v>1.38</v>
      </c>
      <c r="G907" s="42">
        <f t="shared" si="14"/>
        <v>1.38E-2</v>
      </c>
      <c r="H907" s="43"/>
      <c r="I907" s="43"/>
      <c r="J907" s="75">
        <f t="shared" si="15"/>
        <v>-9.8613460774612839E-3</v>
      </c>
      <c r="K907" s="43"/>
      <c r="L907" s="43"/>
      <c r="M907" s="43"/>
      <c r="N907" s="43"/>
      <c r="O907" s="43"/>
      <c r="P907" s="43"/>
      <c r="Q907" s="43"/>
      <c r="R907" s="43"/>
      <c r="S907" s="43"/>
      <c r="T907" s="43"/>
      <c r="U907" s="43"/>
      <c r="V907" s="43"/>
      <c r="W907" s="43"/>
      <c r="X907" s="43"/>
      <c r="Y907" s="43"/>
      <c r="Z907" s="43"/>
    </row>
    <row r="908" spans="1:26">
      <c r="A908" s="44">
        <v>44153</v>
      </c>
      <c r="B908" s="42">
        <v>3567.79</v>
      </c>
      <c r="C908" s="46">
        <f t="shared" si="16"/>
        <v>-1.1631213479601318E-2</v>
      </c>
      <c r="D908" s="43"/>
      <c r="E908" s="44" t="s">
        <v>2230</v>
      </c>
      <c r="F908" s="42">
        <v>1.42</v>
      </c>
      <c r="G908" s="42">
        <f t="shared" si="14"/>
        <v>1.4199999999999999E-2</v>
      </c>
      <c r="H908" s="43"/>
      <c r="I908" s="43"/>
      <c r="J908" s="75">
        <f t="shared" si="15"/>
        <v>-2.5831213479601316E-2</v>
      </c>
      <c r="K908" s="43"/>
      <c r="L908" s="43"/>
      <c r="M908" s="43"/>
      <c r="N908" s="43"/>
      <c r="O908" s="43"/>
      <c r="P908" s="43"/>
      <c r="Q908" s="43"/>
      <c r="R908" s="43"/>
      <c r="S908" s="43"/>
      <c r="T908" s="43"/>
      <c r="U908" s="43"/>
      <c r="V908" s="43"/>
      <c r="W908" s="43"/>
      <c r="X908" s="43"/>
      <c r="Y908" s="43"/>
      <c r="Z908" s="43"/>
    </row>
    <row r="909" spans="1:26">
      <c r="A909" s="44">
        <v>44152</v>
      </c>
      <c r="B909" s="42">
        <v>3609.53</v>
      </c>
      <c r="C909" s="46">
        <f t="shared" si="16"/>
        <v>-4.8034761341036901E-3</v>
      </c>
      <c r="D909" s="43"/>
      <c r="E909" s="44" t="s">
        <v>2233</v>
      </c>
      <c r="F909" s="42">
        <v>1.42</v>
      </c>
      <c r="G909" s="42">
        <f t="shared" si="14"/>
        <v>1.4199999999999999E-2</v>
      </c>
      <c r="H909" s="43"/>
      <c r="I909" s="43"/>
      <c r="J909" s="75">
        <f t="shared" si="15"/>
        <v>-1.9003476134103688E-2</v>
      </c>
      <c r="K909" s="43"/>
      <c r="L909" s="43"/>
      <c r="M909" s="43"/>
      <c r="N909" s="43"/>
      <c r="O909" s="43"/>
      <c r="P909" s="43"/>
      <c r="Q909" s="43"/>
      <c r="R909" s="43"/>
      <c r="S909" s="43"/>
      <c r="T909" s="43"/>
      <c r="U909" s="43"/>
      <c r="V909" s="43"/>
      <c r="W909" s="43"/>
      <c r="X909" s="43"/>
      <c r="Y909" s="43"/>
      <c r="Z909" s="43"/>
    </row>
    <row r="910" spans="1:26">
      <c r="A910" s="44">
        <v>44151</v>
      </c>
      <c r="B910" s="42">
        <v>3626.91</v>
      </c>
      <c r="C910" s="46">
        <f t="shared" si="16"/>
        <v>1.1580731916656505E-2</v>
      </c>
      <c r="D910" s="43"/>
      <c r="E910" s="44" t="s">
        <v>2236</v>
      </c>
      <c r="F910" s="42">
        <v>1.46</v>
      </c>
      <c r="G910" s="42">
        <f t="shared" si="14"/>
        <v>1.46E-2</v>
      </c>
      <c r="H910" s="43"/>
      <c r="I910" s="43"/>
      <c r="J910" s="75">
        <f t="shared" si="15"/>
        <v>-3.0192680833434956E-3</v>
      </c>
      <c r="K910" s="43"/>
      <c r="L910" s="43"/>
      <c r="M910" s="43"/>
      <c r="N910" s="43"/>
      <c r="O910" s="43"/>
      <c r="P910" s="43"/>
      <c r="Q910" s="43"/>
      <c r="R910" s="43"/>
      <c r="S910" s="43"/>
      <c r="T910" s="43"/>
      <c r="U910" s="43"/>
      <c r="V910" s="43"/>
      <c r="W910" s="43"/>
      <c r="X910" s="43"/>
      <c r="Y910" s="43"/>
      <c r="Z910" s="43"/>
    </row>
    <row r="911" spans="1:26">
      <c r="A911" s="44">
        <v>44148</v>
      </c>
      <c r="B911" s="42">
        <v>3585.15</v>
      </c>
      <c r="C911" s="46">
        <f t="shared" si="16"/>
        <v>1.3518576706374859E-2</v>
      </c>
      <c r="D911" s="43"/>
      <c r="E911" s="44" t="s">
        <v>2239</v>
      </c>
      <c r="F911" s="42">
        <v>1.44</v>
      </c>
      <c r="G911" s="42">
        <f t="shared" si="14"/>
        <v>1.44E-2</v>
      </c>
      <c r="H911" s="43"/>
      <c r="I911" s="43"/>
      <c r="J911" s="75">
        <f t="shared" si="15"/>
        <v>-8.814232936251408E-4</v>
      </c>
      <c r="K911" s="43"/>
      <c r="L911" s="43"/>
      <c r="M911" s="43"/>
      <c r="N911" s="43"/>
      <c r="O911" s="43"/>
      <c r="P911" s="43"/>
      <c r="Q911" s="43"/>
      <c r="R911" s="43"/>
      <c r="S911" s="43"/>
      <c r="T911" s="43"/>
      <c r="U911" s="43"/>
      <c r="V911" s="43"/>
      <c r="W911" s="43"/>
      <c r="X911" s="43"/>
      <c r="Y911" s="43"/>
      <c r="Z911" s="43"/>
    </row>
    <row r="912" spans="1:26">
      <c r="A912" s="44">
        <v>44147</v>
      </c>
      <c r="B912" s="42">
        <v>3537.01</v>
      </c>
      <c r="C912" s="46">
        <f t="shared" si="16"/>
        <v>-1.0028678908945363E-2</v>
      </c>
      <c r="D912" s="43"/>
      <c r="E912" s="44">
        <v>44176</v>
      </c>
      <c r="F912" s="42">
        <v>1.43</v>
      </c>
      <c r="G912" s="42">
        <f t="shared" si="14"/>
        <v>1.43E-2</v>
      </c>
      <c r="H912" s="43"/>
      <c r="I912" s="43"/>
      <c r="J912" s="75">
        <f t="shared" si="15"/>
        <v>-2.4328678908945363E-2</v>
      </c>
      <c r="K912" s="43"/>
      <c r="L912" s="43"/>
      <c r="M912" s="43"/>
      <c r="N912" s="43"/>
      <c r="O912" s="43"/>
      <c r="P912" s="43"/>
      <c r="Q912" s="43"/>
      <c r="R912" s="43"/>
      <c r="S912" s="43"/>
      <c r="T912" s="43"/>
      <c r="U912" s="43"/>
      <c r="V912" s="43"/>
      <c r="W912" s="43"/>
      <c r="X912" s="43"/>
      <c r="Y912" s="43"/>
      <c r="Z912" s="43"/>
    </row>
    <row r="913" spans="1:26">
      <c r="A913" s="72">
        <v>44146</v>
      </c>
      <c r="B913" s="73">
        <v>3572.66</v>
      </c>
      <c r="C913" s="74">
        <f t="shared" si="16"/>
        <v>7.622761226929676E-3</v>
      </c>
      <c r="D913" s="43"/>
      <c r="E913" s="44"/>
      <c r="F913" s="42"/>
      <c r="G913" s="42"/>
      <c r="H913" s="43"/>
      <c r="I913" s="43"/>
      <c r="J913" s="42"/>
      <c r="K913" s="43"/>
      <c r="L913" s="43"/>
      <c r="M913" s="43"/>
      <c r="N913" s="43"/>
      <c r="O913" s="43"/>
      <c r="P913" s="43"/>
      <c r="Q913" s="43"/>
      <c r="R913" s="43"/>
      <c r="S913" s="43"/>
      <c r="T913" s="43"/>
      <c r="U913" s="43"/>
      <c r="V913" s="43"/>
      <c r="W913" s="43"/>
      <c r="X913" s="43"/>
      <c r="Y913" s="43"/>
      <c r="Z913" s="43"/>
    </row>
    <row r="914" spans="1:26">
      <c r="A914" s="44">
        <v>44145</v>
      </c>
      <c r="B914" s="42">
        <v>3545.53</v>
      </c>
      <c r="C914" s="46">
        <f t="shared" si="16"/>
        <v>-1.4007834839128777E-3</v>
      </c>
      <c r="D914" s="43"/>
      <c r="E914" s="44">
        <v>44115</v>
      </c>
      <c r="F914" s="42">
        <v>1.54</v>
      </c>
      <c r="G914" s="42">
        <f t="shared" ref="G914:G934" si="17">F914/100</f>
        <v>1.54E-2</v>
      </c>
      <c r="H914" s="43"/>
      <c r="I914" s="43"/>
      <c r="J914" s="75">
        <f t="shared" ref="J914:J934" si="18">C914-G914</f>
        <v>-1.6800783483912878E-2</v>
      </c>
      <c r="K914" s="43"/>
      <c r="L914" s="43"/>
      <c r="M914" s="43"/>
      <c r="N914" s="43"/>
      <c r="O914" s="43"/>
      <c r="P914" s="43"/>
      <c r="Q914" s="43"/>
      <c r="R914" s="43"/>
      <c r="S914" s="43"/>
      <c r="T914" s="43"/>
      <c r="U914" s="43"/>
      <c r="V914" s="43"/>
      <c r="W914" s="43"/>
      <c r="X914" s="43"/>
      <c r="Y914" s="43"/>
      <c r="Z914" s="43"/>
    </row>
    <row r="915" spans="1:26">
      <c r="A915" s="44">
        <v>44144</v>
      </c>
      <c r="B915" s="42">
        <v>3550.5</v>
      </c>
      <c r="C915" s="46">
        <f t="shared" si="16"/>
        <v>1.1631958050304203E-2</v>
      </c>
      <c r="D915" s="43"/>
      <c r="E915" s="44">
        <v>44085</v>
      </c>
      <c r="F915" s="42">
        <v>1.53</v>
      </c>
      <c r="G915" s="42">
        <f t="shared" si="17"/>
        <v>1.5300000000000001E-2</v>
      </c>
      <c r="H915" s="43"/>
      <c r="I915" s="43"/>
      <c r="J915" s="75">
        <f t="shared" si="18"/>
        <v>-3.6680419496957981E-3</v>
      </c>
      <c r="K915" s="43"/>
      <c r="L915" s="43"/>
      <c r="M915" s="43"/>
      <c r="N915" s="43"/>
      <c r="O915" s="43"/>
      <c r="P915" s="43"/>
      <c r="Q915" s="43"/>
      <c r="R915" s="43"/>
      <c r="S915" s="43"/>
      <c r="T915" s="43"/>
      <c r="U915" s="43"/>
      <c r="V915" s="43"/>
      <c r="W915" s="43"/>
      <c r="X915" s="43"/>
      <c r="Y915" s="43"/>
      <c r="Z915" s="43"/>
    </row>
    <row r="916" spans="1:26">
      <c r="A916" s="44">
        <v>44141</v>
      </c>
      <c r="B916" s="42">
        <v>3509.44</v>
      </c>
      <c r="C916" s="46">
        <f t="shared" si="16"/>
        <v>-2.8775379869741254E-4</v>
      </c>
      <c r="D916" s="43"/>
      <c r="E916" s="44">
        <v>43993</v>
      </c>
      <c r="F916" s="42">
        <v>1.39</v>
      </c>
      <c r="G916" s="42">
        <f t="shared" si="17"/>
        <v>1.3899999999999999E-2</v>
      </c>
      <c r="H916" s="43"/>
      <c r="I916" s="43"/>
      <c r="J916" s="75">
        <f t="shared" si="18"/>
        <v>-1.4187753798697411E-2</v>
      </c>
      <c r="K916" s="43"/>
      <c r="L916" s="43"/>
      <c r="M916" s="43"/>
      <c r="N916" s="43"/>
      <c r="O916" s="43"/>
      <c r="P916" s="43"/>
      <c r="Q916" s="43"/>
      <c r="R916" s="43"/>
      <c r="S916" s="43"/>
      <c r="T916" s="43"/>
      <c r="U916" s="43"/>
      <c r="V916" s="43"/>
      <c r="W916" s="43"/>
      <c r="X916" s="43"/>
      <c r="Y916" s="43"/>
      <c r="Z916" s="43"/>
    </row>
    <row r="917" spans="1:26">
      <c r="A917" s="44">
        <v>44140</v>
      </c>
      <c r="B917" s="42">
        <v>3510.45</v>
      </c>
      <c r="C917" s="46">
        <f t="shared" si="16"/>
        <v>1.9273262670013912E-2</v>
      </c>
      <c r="D917" s="43"/>
      <c r="E917" s="44">
        <v>43962</v>
      </c>
      <c r="F917" s="42">
        <v>1.33</v>
      </c>
      <c r="G917" s="42">
        <f t="shared" si="17"/>
        <v>1.3300000000000001E-2</v>
      </c>
      <c r="H917" s="43"/>
      <c r="I917" s="43"/>
      <c r="J917" s="75">
        <f t="shared" si="18"/>
        <v>5.9732626700139107E-3</v>
      </c>
      <c r="K917" s="43"/>
      <c r="L917" s="43"/>
      <c r="M917" s="43"/>
      <c r="N917" s="43"/>
      <c r="O917" s="43"/>
      <c r="P917" s="43"/>
      <c r="Q917" s="43"/>
      <c r="R917" s="43"/>
      <c r="S917" s="43"/>
      <c r="T917" s="43"/>
      <c r="U917" s="43"/>
      <c r="V917" s="43"/>
      <c r="W917" s="43"/>
      <c r="X917" s="43"/>
      <c r="Y917" s="43"/>
      <c r="Z917" s="43"/>
    </row>
    <row r="918" spans="1:26">
      <c r="A918" s="44">
        <v>44139</v>
      </c>
      <c r="B918" s="42">
        <v>3443.44</v>
      </c>
      <c r="C918" s="46">
        <f t="shared" si="16"/>
        <v>2.1807516584335981E-2</v>
      </c>
      <c r="D918" s="43"/>
      <c r="E918" s="44">
        <v>43932</v>
      </c>
      <c r="F918" s="42">
        <v>1.34</v>
      </c>
      <c r="G918" s="42">
        <f t="shared" si="17"/>
        <v>1.34E-2</v>
      </c>
      <c r="H918" s="43"/>
      <c r="I918" s="43"/>
      <c r="J918" s="75">
        <f t="shared" si="18"/>
        <v>8.4075165843359809E-3</v>
      </c>
      <c r="K918" s="43"/>
      <c r="L918" s="43"/>
      <c r="M918" s="43"/>
      <c r="N918" s="43"/>
      <c r="O918" s="43"/>
      <c r="P918" s="43"/>
      <c r="Q918" s="43"/>
      <c r="R918" s="43"/>
      <c r="S918" s="43"/>
      <c r="T918" s="43"/>
      <c r="U918" s="43"/>
      <c r="V918" s="43"/>
      <c r="W918" s="43"/>
      <c r="X918" s="43"/>
      <c r="Y918" s="43"/>
      <c r="Z918" s="43"/>
    </row>
    <row r="919" spans="1:26">
      <c r="A919" s="44">
        <v>44138</v>
      </c>
      <c r="B919" s="42">
        <v>3369.16</v>
      </c>
      <c r="C919" s="46">
        <f t="shared" si="16"/>
        <v>1.7642760820758659E-2</v>
      </c>
      <c r="D919" s="43"/>
      <c r="E919" s="44">
        <v>43901</v>
      </c>
      <c r="F919" s="42">
        <v>1.45</v>
      </c>
      <c r="G919" s="42">
        <f t="shared" si="17"/>
        <v>1.4499999999999999E-2</v>
      </c>
      <c r="H919" s="43"/>
      <c r="I919" s="43"/>
      <c r="J919" s="75">
        <f t="shared" si="18"/>
        <v>3.1427608207586603E-3</v>
      </c>
      <c r="K919" s="43"/>
      <c r="L919" s="43"/>
      <c r="M919" s="43"/>
      <c r="N919" s="43"/>
      <c r="O919" s="43"/>
      <c r="P919" s="43"/>
      <c r="Q919" s="43"/>
      <c r="R919" s="43"/>
      <c r="S919" s="43"/>
      <c r="T919" s="43"/>
      <c r="U919" s="43"/>
      <c r="V919" s="43"/>
      <c r="W919" s="43"/>
      <c r="X919" s="43"/>
      <c r="Y919" s="43"/>
      <c r="Z919" s="43"/>
    </row>
    <row r="920" spans="1:26">
      <c r="A920" s="44">
        <v>44137</v>
      </c>
      <c r="B920" s="42">
        <v>3310.24</v>
      </c>
      <c r="C920" s="46">
        <f t="shared" si="16"/>
        <v>1.2242941894852779E-2</v>
      </c>
      <c r="D920" s="43"/>
      <c r="E920" s="44">
        <v>43872</v>
      </c>
      <c r="F920" s="42">
        <v>1.43</v>
      </c>
      <c r="G920" s="42">
        <f t="shared" si="17"/>
        <v>1.43E-2</v>
      </c>
      <c r="H920" s="43"/>
      <c r="I920" s="43"/>
      <c r="J920" s="75">
        <f t="shared" si="18"/>
        <v>-2.0570581051472213E-3</v>
      </c>
      <c r="K920" s="43"/>
      <c r="L920" s="43"/>
      <c r="M920" s="43"/>
      <c r="N920" s="43"/>
      <c r="O920" s="43"/>
      <c r="P920" s="43"/>
      <c r="Q920" s="43"/>
      <c r="R920" s="43"/>
      <c r="S920" s="43"/>
      <c r="T920" s="43"/>
      <c r="U920" s="43"/>
      <c r="V920" s="43"/>
      <c r="W920" s="43"/>
      <c r="X920" s="43"/>
      <c r="Y920" s="43"/>
      <c r="Z920" s="43"/>
    </row>
    <row r="921" spans="1:26">
      <c r="A921" s="44">
        <v>44134</v>
      </c>
      <c r="B921" s="42">
        <v>3269.96</v>
      </c>
      <c r="C921" s="46">
        <f t="shared" si="16"/>
        <v>-1.2203669046735501E-2</v>
      </c>
      <c r="D921" s="43"/>
      <c r="E921" s="44" t="s">
        <v>2259</v>
      </c>
      <c r="F921" s="42">
        <v>1.45</v>
      </c>
      <c r="G921" s="42">
        <f t="shared" si="17"/>
        <v>1.4499999999999999E-2</v>
      </c>
      <c r="H921" s="43"/>
      <c r="I921" s="43"/>
      <c r="J921" s="75">
        <f t="shared" si="18"/>
        <v>-2.67036690467355E-2</v>
      </c>
      <c r="K921" s="43"/>
      <c r="L921" s="43"/>
      <c r="M921" s="43"/>
      <c r="N921" s="43"/>
      <c r="O921" s="43"/>
      <c r="P921" s="43"/>
      <c r="Q921" s="43"/>
      <c r="R921" s="43"/>
      <c r="S921" s="43"/>
      <c r="T921" s="43"/>
      <c r="U921" s="43"/>
      <c r="V921" s="43"/>
      <c r="W921" s="43"/>
      <c r="X921" s="43"/>
      <c r="Y921" s="43"/>
      <c r="Z921" s="43"/>
    </row>
    <row r="922" spans="1:26">
      <c r="A922" s="44">
        <v>44133</v>
      </c>
      <c r="B922" s="42">
        <v>3310.11</v>
      </c>
      <c r="C922" s="46">
        <f t="shared" si="16"/>
        <v>1.18765014438055E-2</v>
      </c>
      <c r="D922" s="43"/>
      <c r="E922" s="44" t="s">
        <v>2262</v>
      </c>
      <c r="F922" s="42">
        <v>1.41</v>
      </c>
      <c r="G922" s="42">
        <f t="shared" si="17"/>
        <v>1.41E-2</v>
      </c>
      <c r="H922" s="43"/>
      <c r="I922" s="43"/>
      <c r="J922" s="75">
        <f t="shared" si="18"/>
        <v>-2.2234985561944993E-3</v>
      </c>
      <c r="K922" s="43"/>
      <c r="L922" s="43"/>
      <c r="M922" s="43"/>
      <c r="N922" s="43"/>
      <c r="O922" s="43"/>
      <c r="P922" s="43"/>
      <c r="Q922" s="43"/>
      <c r="R922" s="43"/>
      <c r="S922" s="43"/>
      <c r="T922" s="43"/>
      <c r="U922" s="43"/>
      <c r="V922" s="43"/>
      <c r="W922" s="43"/>
      <c r="X922" s="43"/>
      <c r="Y922" s="43"/>
      <c r="Z922" s="43"/>
    </row>
    <row r="923" spans="1:26">
      <c r="A923" s="44">
        <v>44132</v>
      </c>
      <c r="B923" s="42">
        <v>3271.03</v>
      </c>
      <c r="C923" s="46">
        <f t="shared" si="16"/>
        <v>-3.5925571226008889E-2</v>
      </c>
      <c r="D923" s="43"/>
      <c r="E923" s="44" t="s">
        <v>2265</v>
      </c>
      <c r="F923" s="42">
        <v>1.36</v>
      </c>
      <c r="G923" s="42">
        <f t="shared" si="17"/>
        <v>1.3600000000000001E-2</v>
      </c>
      <c r="H923" s="43"/>
      <c r="I923" s="43"/>
      <c r="J923" s="75">
        <f t="shared" si="18"/>
        <v>-4.952557122600889E-2</v>
      </c>
      <c r="K923" s="43"/>
      <c r="L923" s="43"/>
      <c r="M923" s="43"/>
      <c r="N923" s="43"/>
      <c r="O923" s="43"/>
      <c r="P923" s="43"/>
      <c r="Q923" s="43"/>
      <c r="R923" s="43"/>
      <c r="S923" s="43"/>
      <c r="T923" s="43"/>
      <c r="U923" s="43"/>
      <c r="V923" s="43"/>
      <c r="W923" s="43"/>
      <c r="X923" s="43"/>
      <c r="Y923" s="43"/>
      <c r="Z923" s="43"/>
    </row>
    <row r="924" spans="1:26">
      <c r="A924" s="44">
        <v>44131</v>
      </c>
      <c r="B924" s="42">
        <v>3390.68</v>
      </c>
      <c r="C924" s="46">
        <f t="shared" si="16"/>
        <v>-3.0301938037524704E-3</v>
      </c>
      <c r="D924" s="43"/>
      <c r="E924" s="44" t="s">
        <v>2268</v>
      </c>
      <c r="F924" s="42">
        <v>1.36</v>
      </c>
      <c r="G924" s="42">
        <f t="shared" si="17"/>
        <v>1.3600000000000001E-2</v>
      </c>
      <c r="H924" s="43"/>
      <c r="I924" s="43"/>
      <c r="J924" s="75">
        <f t="shared" si="18"/>
        <v>-1.6630193803752472E-2</v>
      </c>
      <c r="K924" s="43"/>
      <c r="L924" s="43"/>
      <c r="M924" s="43"/>
      <c r="N924" s="43"/>
      <c r="O924" s="43"/>
      <c r="P924" s="43"/>
      <c r="Q924" s="43"/>
      <c r="R924" s="43"/>
      <c r="S924" s="43"/>
      <c r="T924" s="43"/>
      <c r="U924" s="43"/>
      <c r="V924" s="43"/>
      <c r="W924" s="43"/>
      <c r="X924" s="43"/>
      <c r="Y924" s="43"/>
      <c r="Z924" s="43"/>
    </row>
    <row r="925" spans="1:26">
      <c r="A925" s="44">
        <v>44130</v>
      </c>
      <c r="B925" s="42">
        <v>3400.97</v>
      </c>
      <c r="C925" s="46">
        <f t="shared" si="16"/>
        <v>-1.8764495369547173E-2</v>
      </c>
      <c r="D925" s="43"/>
      <c r="E925" s="44" t="s">
        <v>2271</v>
      </c>
      <c r="F925" s="42">
        <v>1.39</v>
      </c>
      <c r="G925" s="42">
        <f t="shared" si="17"/>
        <v>1.3899999999999999E-2</v>
      </c>
      <c r="H925" s="43"/>
      <c r="I925" s="43"/>
      <c r="J925" s="75">
        <f t="shared" si="18"/>
        <v>-3.2664495369547172E-2</v>
      </c>
      <c r="K925" s="43"/>
      <c r="L925" s="43"/>
      <c r="M925" s="43"/>
      <c r="N925" s="43"/>
      <c r="O925" s="43"/>
      <c r="P925" s="43"/>
      <c r="Q925" s="43"/>
      <c r="R925" s="43"/>
      <c r="S925" s="43"/>
      <c r="T925" s="43"/>
      <c r="U925" s="43"/>
      <c r="V925" s="43"/>
      <c r="W925" s="43"/>
      <c r="X925" s="43"/>
      <c r="Y925" s="43"/>
      <c r="Z925" s="43"/>
    </row>
    <row r="926" spans="1:26">
      <c r="A926" s="44">
        <v>44127</v>
      </c>
      <c r="B926" s="42">
        <v>3465.39</v>
      </c>
      <c r="C926" s="46">
        <f t="shared" si="16"/>
        <v>3.4398664911297477E-3</v>
      </c>
      <c r="D926" s="43"/>
      <c r="E926" s="44" t="s">
        <v>2274</v>
      </c>
      <c r="F926" s="42">
        <v>1.44</v>
      </c>
      <c r="G926" s="42">
        <f t="shared" si="17"/>
        <v>1.44E-2</v>
      </c>
      <c r="H926" s="43"/>
      <c r="I926" s="43"/>
      <c r="J926" s="75">
        <f t="shared" si="18"/>
        <v>-1.0960133508870252E-2</v>
      </c>
      <c r="K926" s="43"/>
      <c r="L926" s="43"/>
      <c r="M926" s="43"/>
      <c r="N926" s="43"/>
      <c r="O926" s="43"/>
      <c r="P926" s="43"/>
      <c r="Q926" s="43"/>
      <c r="R926" s="43"/>
      <c r="S926" s="43"/>
      <c r="T926" s="43"/>
      <c r="U926" s="43"/>
      <c r="V926" s="43"/>
      <c r="W926" s="43"/>
      <c r="X926" s="43"/>
      <c r="Y926" s="43"/>
      <c r="Z926" s="43"/>
    </row>
    <row r="927" spans="1:26">
      <c r="A927" s="44">
        <v>44126</v>
      </c>
      <c r="B927" s="42">
        <v>3453.49</v>
      </c>
      <c r="C927" s="46">
        <f t="shared" si="16"/>
        <v>5.2053738863262616E-3</v>
      </c>
      <c r="D927" s="43"/>
      <c r="E927" s="44" t="s">
        <v>2277</v>
      </c>
      <c r="F927" s="42">
        <v>1.46</v>
      </c>
      <c r="G927" s="42">
        <f t="shared" si="17"/>
        <v>1.46E-2</v>
      </c>
      <c r="H927" s="43"/>
      <c r="I927" s="43"/>
      <c r="J927" s="75">
        <f t="shared" si="18"/>
        <v>-9.3946261136737385E-3</v>
      </c>
      <c r="K927" s="43"/>
      <c r="L927" s="43"/>
      <c r="M927" s="43"/>
      <c r="N927" s="43"/>
      <c r="O927" s="43"/>
      <c r="P927" s="43"/>
      <c r="Q927" s="43"/>
      <c r="R927" s="43"/>
      <c r="S927" s="43"/>
      <c r="T927" s="43"/>
      <c r="U927" s="43"/>
      <c r="V927" s="43"/>
      <c r="W927" s="43"/>
      <c r="X927" s="43"/>
      <c r="Y927" s="43"/>
      <c r="Z927" s="43"/>
    </row>
    <row r="928" spans="1:26">
      <c r="A928" s="44">
        <v>44125</v>
      </c>
      <c r="B928" s="42">
        <v>3435.56</v>
      </c>
      <c r="C928" s="46">
        <f t="shared" si="16"/>
        <v>-2.1980970313859494E-3</v>
      </c>
      <c r="D928" s="43"/>
      <c r="E928" s="44" t="s">
        <v>2279</v>
      </c>
      <c r="F928" s="42">
        <v>1.42</v>
      </c>
      <c r="G928" s="42">
        <f t="shared" si="17"/>
        <v>1.4199999999999999E-2</v>
      </c>
      <c r="H928" s="43"/>
      <c r="I928" s="43"/>
      <c r="J928" s="75">
        <f t="shared" si="18"/>
        <v>-1.639809703138595E-2</v>
      </c>
      <c r="K928" s="43"/>
      <c r="L928" s="43"/>
      <c r="M928" s="43"/>
      <c r="N928" s="43"/>
      <c r="O928" s="43"/>
      <c r="P928" s="43"/>
      <c r="Q928" s="43"/>
      <c r="R928" s="43"/>
      <c r="S928" s="43"/>
      <c r="T928" s="43"/>
      <c r="U928" s="43"/>
      <c r="V928" s="43"/>
      <c r="W928" s="43"/>
      <c r="X928" s="43"/>
      <c r="Y928" s="43"/>
      <c r="Z928" s="43"/>
    </row>
    <row r="929" spans="1:26">
      <c r="A929" s="44">
        <v>44124</v>
      </c>
      <c r="B929" s="42">
        <v>3443.12</v>
      </c>
      <c r="C929" s="46">
        <f t="shared" si="16"/>
        <v>4.7161384872977134E-3</v>
      </c>
      <c r="D929" s="43"/>
      <c r="E929" s="44" t="s">
        <v>2282</v>
      </c>
      <c r="F929" s="42">
        <v>1.4</v>
      </c>
      <c r="G929" s="42">
        <f t="shared" si="17"/>
        <v>1.3999999999999999E-2</v>
      </c>
      <c r="H929" s="43"/>
      <c r="I929" s="43"/>
      <c r="J929" s="75">
        <f t="shared" si="18"/>
        <v>-9.2838615127022843E-3</v>
      </c>
      <c r="K929" s="43"/>
      <c r="L929" s="43"/>
      <c r="M929" s="43"/>
      <c r="N929" s="43"/>
      <c r="O929" s="43"/>
      <c r="P929" s="43"/>
      <c r="Q929" s="43"/>
      <c r="R929" s="43"/>
      <c r="S929" s="43"/>
      <c r="T929" s="43"/>
      <c r="U929" s="43"/>
      <c r="V929" s="43"/>
      <c r="W929" s="43"/>
      <c r="X929" s="43"/>
      <c r="Y929" s="43"/>
      <c r="Z929" s="43"/>
    </row>
    <row r="930" spans="1:26">
      <c r="A930" s="44">
        <v>44123</v>
      </c>
      <c r="B930" s="42">
        <v>3426.92</v>
      </c>
      <c r="C930" s="46">
        <f t="shared" si="16"/>
        <v>-1.6464623898632638E-2</v>
      </c>
      <c r="D930" s="43"/>
      <c r="E930" s="44" t="s">
        <v>2285</v>
      </c>
      <c r="F930" s="42">
        <v>1.35</v>
      </c>
      <c r="G930" s="42">
        <f t="shared" si="17"/>
        <v>1.3500000000000002E-2</v>
      </c>
      <c r="H930" s="43"/>
      <c r="I930" s="43"/>
      <c r="J930" s="75">
        <f t="shared" si="18"/>
        <v>-2.996462389863264E-2</v>
      </c>
      <c r="K930" s="43"/>
      <c r="L930" s="43"/>
      <c r="M930" s="43"/>
      <c r="N930" s="43"/>
      <c r="O930" s="43"/>
      <c r="P930" s="43"/>
      <c r="Q930" s="43"/>
      <c r="R930" s="43"/>
      <c r="S930" s="43"/>
      <c r="T930" s="43"/>
      <c r="U930" s="43"/>
      <c r="V930" s="43"/>
      <c r="W930" s="43"/>
      <c r="X930" s="43"/>
      <c r="Y930" s="43"/>
      <c r="Z930" s="43"/>
    </row>
    <row r="931" spans="1:26">
      <c r="A931" s="44">
        <v>44120</v>
      </c>
      <c r="B931" s="42">
        <v>3483.81</v>
      </c>
      <c r="C931" s="46">
        <f t="shared" si="16"/>
        <v>1.3491886946954788E-4</v>
      </c>
      <c r="D931" s="43"/>
      <c r="E931" s="44" t="s">
        <v>2288</v>
      </c>
      <c r="F931" s="42">
        <v>1.33</v>
      </c>
      <c r="G931" s="42">
        <f t="shared" si="17"/>
        <v>1.3300000000000001E-2</v>
      </c>
      <c r="H931" s="43"/>
      <c r="I931" s="43"/>
      <c r="J931" s="75">
        <f t="shared" si="18"/>
        <v>-1.3165081130530453E-2</v>
      </c>
      <c r="K931" s="43"/>
      <c r="L931" s="43"/>
      <c r="M931" s="43"/>
      <c r="N931" s="43"/>
      <c r="O931" s="43"/>
      <c r="P931" s="43"/>
      <c r="Q931" s="43"/>
      <c r="R931" s="43"/>
      <c r="S931" s="43"/>
      <c r="T931" s="43"/>
      <c r="U931" s="43"/>
      <c r="V931" s="43"/>
      <c r="W931" s="43"/>
      <c r="X931" s="43"/>
      <c r="Y931" s="43"/>
      <c r="Z931" s="43"/>
    </row>
    <row r="932" spans="1:26">
      <c r="A932" s="44">
        <v>44119</v>
      </c>
      <c r="B932" s="42">
        <v>3483.34</v>
      </c>
      <c r="C932" s="46">
        <f t="shared" si="16"/>
        <v>-1.5289711398439405E-3</v>
      </c>
      <c r="D932" s="43"/>
      <c r="E932" s="44" t="s">
        <v>2291</v>
      </c>
      <c r="F932" s="42">
        <v>1.32</v>
      </c>
      <c r="G932" s="42">
        <f t="shared" si="17"/>
        <v>1.32E-2</v>
      </c>
      <c r="H932" s="43"/>
      <c r="I932" s="43"/>
      <c r="J932" s="75">
        <f t="shared" si="18"/>
        <v>-1.4728971139843941E-2</v>
      </c>
      <c r="K932" s="43"/>
      <c r="L932" s="43"/>
      <c r="M932" s="43"/>
      <c r="N932" s="43"/>
      <c r="O932" s="43"/>
      <c r="P932" s="43"/>
      <c r="Q932" s="43"/>
      <c r="R932" s="43"/>
      <c r="S932" s="43"/>
      <c r="T932" s="43"/>
      <c r="U932" s="43"/>
      <c r="V932" s="43"/>
      <c r="W932" s="43"/>
      <c r="X932" s="43"/>
      <c r="Y932" s="43"/>
      <c r="Z932" s="43"/>
    </row>
    <row r="933" spans="1:26">
      <c r="A933" s="44">
        <v>44118</v>
      </c>
      <c r="B933" s="42">
        <v>3488.67</v>
      </c>
      <c r="C933" s="46">
        <f t="shared" si="16"/>
        <v>-6.6451691550408936E-3</v>
      </c>
      <c r="D933" s="43"/>
      <c r="E933" s="44" t="s">
        <v>2292</v>
      </c>
      <c r="F933" s="42">
        <v>1.31</v>
      </c>
      <c r="G933" s="42">
        <f t="shared" si="17"/>
        <v>1.3100000000000001E-2</v>
      </c>
      <c r="H933" s="43"/>
      <c r="I933" s="43"/>
      <c r="J933" s="75">
        <f t="shared" si="18"/>
        <v>-1.9745169155040893E-2</v>
      </c>
      <c r="K933" s="43"/>
      <c r="L933" s="43"/>
      <c r="M933" s="43"/>
      <c r="N933" s="43"/>
      <c r="O933" s="43"/>
      <c r="P933" s="43"/>
      <c r="Q933" s="43"/>
      <c r="R933" s="43"/>
      <c r="S933" s="43"/>
      <c r="T933" s="43"/>
      <c r="U933" s="43"/>
      <c r="V933" s="43"/>
      <c r="W933" s="43"/>
      <c r="X933" s="43"/>
      <c r="Y933" s="43"/>
      <c r="Z933" s="43"/>
    </row>
    <row r="934" spans="1:26">
      <c r="A934" s="44">
        <v>44117</v>
      </c>
      <c r="B934" s="42">
        <v>3511.93</v>
      </c>
      <c r="C934" s="46">
        <f t="shared" si="16"/>
        <v>-6.3268804537488111E-3</v>
      </c>
      <c r="D934" s="43"/>
      <c r="E934" s="44" t="s">
        <v>2295</v>
      </c>
      <c r="F934" s="42">
        <v>1.32</v>
      </c>
      <c r="G934" s="42">
        <f t="shared" si="17"/>
        <v>1.32E-2</v>
      </c>
      <c r="H934" s="43"/>
      <c r="I934" s="43"/>
      <c r="J934" s="75">
        <f t="shared" si="18"/>
        <v>-1.9526880453748813E-2</v>
      </c>
      <c r="K934" s="43"/>
      <c r="L934" s="43"/>
      <c r="M934" s="43"/>
      <c r="N934" s="43"/>
      <c r="O934" s="43"/>
      <c r="P934" s="43"/>
      <c r="Q934" s="43"/>
      <c r="R934" s="43"/>
      <c r="S934" s="43"/>
      <c r="T934" s="43"/>
      <c r="U934" s="43"/>
      <c r="V934" s="43"/>
      <c r="W934" s="43"/>
      <c r="X934" s="43"/>
      <c r="Y934" s="43"/>
      <c r="Z934" s="43"/>
    </row>
    <row r="935" spans="1:26">
      <c r="A935" s="72">
        <v>44116</v>
      </c>
      <c r="B935" s="73">
        <v>3534.22</v>
      </c>
      <c r="C935" s="74">
        <f t="shared" si="16"/>
        <v>1.628538348497012E-2</v>
      </c>
      <c r="D935" s="43"/>
      <c r="E935" s="44"/>
      <c r="F935" s="42"/>
      <c r="G935" s="42"/>
      <c r="H935" s="43"/>
      <c r="I935" s="43"/>
      <c r="J935" s="42"/>
      <c r="K935" s="43"/>
      <c r="L935" s="43"/>
      <c r="M935" s="43"/>
      <c r="N935" s="43"/>
      <c r="O935" s="43"/>
      <c r="P935" s="43"/>
      <c r="Q935" s="43"/>
      <c r="R935" s="43"/>
      <c r="S935" s="43"/>
      <c r="T935" s="43"/>
      <c r="U935" s="43"/>
      <c r="V935" s="43"/>
      <c r="W935" s="43"/>
      <c r="X935" s="43"/>
      <c r="Y935" s="43"/>
      <c r="Z935" s="43"/>
    </row>
    <row r="936" spans="1:26">
      <c r="A936" s="44">
        <v>44113</v>
      </c>
      <c r="B936" s="42">
        <v>3477.13</v>
      </c>
      <c r="C936" s="46">
        <f t="shared" si="16"/>
        <v>8.7522728093486473E-3</v>
      </c>
      <c r="D936" s="43"/>
      <c r="E936" s="44">
        <v>44084</v>
      </c>
      <c r="F936" s="42">
        <v>1.37</v>
      </c>
      <c r="G936" s="42">
        <f t="shared" ref="G936:G1165" si="19">F936/100</f>
        <v>1.37E-2</v>
      </c>
      <c r="H936" s="43"/>
      <c r="I936" s="43"/>
      <c r="J936" s="75">
        <f t="shared" ref="J936:J1165" si="20">C936-G936</f>
        <v>-4.9477271906513531E-3</v>
      </c>
      <c r="K936" s="43"/>
      <c r="L936" s="43"/>
      <c r="M936" s="43"/>
      <c r="N936" s="43"/>
      <c r="O936" s="43"/>
      <c r="P936" s="43"/>
      <c r="Q936" s="43"/>
      <c r="R936" s="43"/>
      <c r="S936" s="43"/>
      <c r="T936" s="43"/>
      <c r="U936" s="43"/>
      <c r="V936" s="43"/>
      <c r="W936" s="43"/>
      <c r="X936" s="43"/>
      <c r="Y936" s="43"/>
      <c r="Z936" s="43"/>
    </row>
    <row r="937" spans="1:26">
      <c r="A937" s="44">
        <v>44112</v>
      </c>
      <c r="B937" s="42">
        <v>3446.83</v>
      </c>
      <c r="C937" s="46">
        <f t="shared" si="16"/>
        <v>7.9752486424442184E-3</v>
      </c>
      <c r="D937" s="43"/>
      <c r="E937" s="44">
        <v>44053</v>
      </c>
      <c r="F937" s="42">
        <v>1.37</v>
      </c>
      <c r="G937" s="42">
        <f t="shared" si="19"/>
        <v>1.37E-2</v>
      </c>
      <c r="H937" s="43"/>
      <c r="I937" s="43"/>
      <c r="J937" s="75">
        <f t="shared" si="20"/>
        <v>-5.724751357555782E-3</v>
      </c>
      <c r="K937" s="43"/>
      <c r="L937" s="43"/>
      <c r="M937" s="43"/>
      <c r="N937" s="43"/>
      <c r="O937" s="43"/>
      <c r="P937" s="43"/>
      <c r="Q937" s="43"/>
      <c r="R937" s="43"/>
      <c r="S937" s="43"/>
      <c r="T937" s="43"/>
      <c r="U937" s="43"/>
      <c r="V937" s="43"/>
      <c r="W937" s="43"/>
      <c r="X937" s="43"/>
      <c r="Y937" s="43"/>
      <c r="Z937" s="43"/>
    </row>
    <row r="938" spans="1:26">
      <c r="A938" s="44">
        <v>44111</v>
      </c>
      <c r="B938" s="42">
        <v>3419.45</v>
      </c>
      <c r="C938" s="46">
        <f t="shared" si="16"/>
        <v>1.725604732087949E-2</v>
      </c>
      <c r="D938" s="43"/>
      <c r="E938" s="44">
        <v>44022</v>
      </c>
      <c r="F938" s="42">
        <v>1.4</v>
      </c>
      <c r="G938" s="42">
        <f t="shared" si="19"/>
        <v>1.3999999999999999E-2</v>
      </c>
      <c r="H938" s="43"/>
      <c r="I938" s="43"/>
      <c r="J938" s="75">
        <f t="shared" si="20"/>
        <v>3.2560473208794911E-3</v>
      </c>
      <c r="K938" s="43"/>
      <c r="L938" s="43"/>
      <c r="M938" s="43"/>
      <c r="N938" s="43"/>
      <c r="O938" s="43"/>
      <c r="P938" s="43"/>
      <c r="Q938" s="43"/>
      <c r="R938" s="43"/>
      <c r="S938" s="43"/>
      <c r="T938" s="43"/>
      <c r="U938" s="43"/>
      <c r="V938" s="43"/>
      <c r="W938" s="43"/>
      <c r="X938" s="43"/>
      <c r="Y938" s="43"/>
      <c r="Z938" s="43"/>
    </row>
    <row r="939" spans="1:26">
      <c r="A939" s="44">
        <v>44110</v>
      </c>
      <c r="B939" s="42">
        <v>3360.95</v>
      </c>
      <c r="C939" s="46">
        <f t="shared" si="16"/>
        <v>-1.4086778930182592E-2</v>
      </c>
      <c r="D939" s="43"/>
      <c r="E939" s="44">
        <v>43992</v>
      </c>
      <c r="F939" s="42">
        <v>1.36</v>
      </c>
      <c r="G939" s="42">
        <f t="shared" si="19"/>
        <v>1.3600000000000001E-2</v>
      </c>
      <c r="H939" s="43"/>
      <c r="I939" s="43"/>
      <c r="J939" s="75">
        <f t="shared" si="20"/>
        <v>-2.7686778930182593E-2</v>
      </c>
      <c r="K939" s="43"/>
      <c r="L939" s="43"/>
      <c r="M939" s="43"/>
      <c r="N939" s="43"/>
      <c r="O939" s="43"/>
      <c r="P939" s="43"/>
      <c r="Q939" s="43"/>
      <c r="R939" s="43"/>
      <c r="S939" s="43"/>
      <c r="T939" s="43"/>
      <c r="U939" s="43"/>
      <c r="V939" s="43"/>
      <c r="W939" s="43"/>
      <c r="X939" s="43"/>
      <c r="Y939" s="43"/>
      <c r="Z939" s="43"/>
    </row>
    <row r="940" spans="1:26">
      <c r="A940" s="44">
        <v>44109</v>
      </c>
      <c r="B940" s="42">
        <v>3408.63</v>
      </c>
      <c r="C940" s="46">
        <f t="shared" si="16"/>
        <v>1.7815885301177808E-2</v>
      </c>
      <c r="D940" s="43"/>
      <c r="E940" s="44">
        <v>43961</v>
      </c>
      <c r="F940" s="42">
        <v>1.38</v>
      </c>
      <c r="G940" s="42">
        <f t="shared" si="19"/>
        <v>1.38E-2</v>
      </c>
      <c r="H940" s="43"/>
      <c r="I940" s="43"/>
      <c r="J940" s="75">
        <f t="shared" si="20"/>
        <v>4.0158853011778087E-3</v>
      </c>
      <c r="K940" s="43"/>
      <c r="L940" s="43"/>
      <c r="M940" s="43"/>
      <c r="N940" s="43"/>
      <c r="O940" s="43"/>
      <c r="P940" s="43"/>
      <c r="Q940" s="43"/>
      <c r="R940" s="43"/>
      <c r="S940" s="43"/>
      <c r="T940" s="43"/>
      <c r="U940" s="43"/>
      <c r="V940" s="43"/>
      <c r="W940" s="43"/>
      <c r="X940" s="43"/>
      <c r="Y940" s="43"/>
      <c r="Z940" s="43"/>
    </row>
    <row r="941" spans="1:26">
      <c r="A941" s="44">
        <v>44106</v>
      </c>
      <c r="B941" s="42">
        <v>3348.44</v>
      </c>
      <c r="C941" s="46">
        <f t="shared" si="16"/>
        <v>-9.6178021431822455E-3</v>
      </c>
      <c r="D941" s="43"/>
      <c r="E941" s="44">
        <v>43871</v>
      </c>
      <c r="F941" s="42">
        <v>1.29</v>
      </c>
      <c r="G941" s="42">
        <f t="shared" si="19"/>
        <v>1.29E-2</v>
      </c>
      <c r="H941" s="43"/>
      <c r="I941" s="43"/>
      <c r="J941" s="75">
        <f t="shared" si="20"/>
        <v>-2.2517802143182247E-2</v>
      </c>
      <c r="K941" s="43"/>
      <c r="L941" s="43"/>
      <c r="M941" s="43"/>
      <c r="N941" s="43"/>
      <c r="O941" s="43"/>
      <c r="P941" s="43"/>
      <c r="Q941" s="43"/>
      <c r="R941" s="43"/>
      <c r="S941" s="43"/>
      <c r="T941" s="43"/>
      <c r="U941" s="43"/>
      <c r="V941" s="43"/>
      <c r="W941" s="43"/>
      <c r="X941" s="43"/>
      <c r="Y941" s="43"/>
      <c r="Z941" s="43"/>
    </row>
    <row r="942" spans="1:26">
      <c r="A942" s="44">
        <v>44105</v>
      </c>
      <c r="B942" s="42">
        <v>3380.8</v>
      </c>
      <c r="C942" s="46">
        <f t="shared" si="16"/>
        <v>5.2789351215227383E-3</v>
      </c>
      <c r="D942" s="43"/>
      <c r="E942" s="44">
        <v>43840</v>
      </c>
      <c r="F942" s="42">
        <v>1.26</v>
      </c>
      <c r="G942" s="42">
        <f t="shared" si="19"/>
        <v>1.26E-2</v>
      </c>
      <c r="H942" s="43"/>
      <c r="I942" s="43"/>
      <c r="J942" s="75">
        <f t="shared" si="20"/>
        <v>-7.3210648784772618E-3</v>
      </c>
      <c r="K942" s="43"/>
      <c r="L942" s="43"/>
      <c r="M942" s="43"/>
      <c r="N942" s="43"/>
      <c r="O942" s="43"/>
      <c r="P942" s="43"/>
      <c r="Q942" s="43"/>
      <c r="R942" s="43"/>
      <c r="S942" s="43"/>
      <c r="T942" s="43"/>
      <c r="U942" s="43"/>
      <c r="V942" s="43"/>
      <c r="W942" s="43"/>
      <c r="X942" s="43"/>
      <c r="Y942" s="43"/>
      <c r="Z942" s="43"/>
    </row>
    <row r="943" spans="1:26">
      <c r="A943" s="44">
        <v>44104</v>
      </c>
      <c r="B943" s="42">
        <v>3363</v>
      </c>
      <c r="C943" s="46">
        <f t="shared" si="16"/>
        <v>8.2198337849473339E-3</v>
      </c>
      <c r="D943" s="43"/>
      <c r="E943" s="44" t="s">
        <v>2313</v>
      </c>
      <c r="F943" s="42">
        <v>1.27</v>
      </c>
      <c r="G943" s="42">
        <f t="shared" si="19"/>
        <v>1.2699999999999999E-2</v>
      </c>
      <c r="H943" s="43"/>
      <c r="I943" s="43"/>
      <c r="J943" s="75">
        <f t="shared" si="20"/>
        <v>-4.4801662150526656E-3</v>
      </c>
      <c r="K943" s="43"/>
      <c r="L943" s="43"/>
      <c r="M943" s="43"/>
      <c r="N943" s="43"/>
      <c r="O943" s="43"/>
      <c r="P943" s="43"/>
      <c r="Q943" s="43"/>
      <c r="R943" s="43"/>
      <c r="S943" s="43"/>
      <c r="T943" s="43"/>
      <c r="U943" s="43"/>
      <c r="V943" s="43"/>
      <c r="W943" s="43"/>
      <c r="X943" s="43"/>
      <c r="Y943" s="43"/>
      <c r="Z943" s="43"/>
    </row>
    <row r="944" spans="1:26">
      <c r="A944" s="44">
        <v>44103</v>
      </c>
      <c r="B944" s="42">
        <v>3335.47</v>
      </c>
      <c r="C944" s="46">
        <f t="shared" si="16"/>
        <v>-4.8242447838090239E-3</v>
      </c>
      <c r="D944" s="43"/>
      <c r="E944" s="44" t="s">
        <v>2316</v>
      </c>
      <c r="F944" s="42">
        <v>1.23</v>
      </c>
      <c r="G944" s="42">
        <f t="shared" si="19"/>
        <v>1.23E-2</v>
      </c>
      <c r="H944" s="43"/>
      <c r="I944" s="43"/>
      <c r="J944" s="75">
        <f t="shared" si="20"/>
        <v>-1.7124244783809025E-2</v>
      </c>
      <c r="K944" s="43"/>
      <c r="L944" s="43"/>
      <c r="M944" s="43"/>
      <c r="N944" s="43"/>
      <c r="O944" s="43"/>
      <c r="P944" s="43"/>
      <c r="Q944" s="43"/>
      <c r="R944" s="43"/>
      <c r="S944" s="43"/>
      <c r="T944" s="43"/>
      <c r="U944" s="43"/>
      <c r="V944" s="43"/>
      <c r="W944" s="43"/>
      <c r="X944" s="43"/>
      <c r="Y944" s="43"/>
      <c r="Z944" s="43"/>
    </row>
    <row r="945" spans="1:26">
      <c r="A945" s="44">
        <v>44102</v>
      </c>
      <c r="B945" s="42">
        <v>3351.6</v>
      </c>
      <c r="C945" s="46">
        <f t="shared" si="16"/>
        <v>1.5982150874003724E-2</v>
      </c>
      <c r="D945" s="43"/>
      <c r="E945" s="44" t="s">
        <v>2317</v>
      </c>
      <c r="F945" s="42">
        <v>1.23</v>
      </c>
      <c r="G945" s="42">
        <f t="shared" si="19"/>
        <v>1.23E-2</v>
      </c>
      <c r="H945" s="43"/>
      <c r="I945" s="43"/>
      <c r="J945" s="75">
        <f t="shared" si="20"/>
        <v>3.6821508740037239E-3</v>
      </c>
      <c r="K945" s="43"/>
      <c r="L945" s="43"/>
      <c r="M945" s="43"/>
      <c r="N945" s="43"/>
      <c r="O945" s="43"/>
      <c r="P945" s="43"/>
      <c r="Q945" s="43"/>
      <c r="R945" s="43"/>
      <c r="S945" s="43"/>
      <c r="T945" s="43"/>
      <c r="U945" s="43"/>
      <c r="V945" s="43"/>
      <c r="W945" s="43"/>
      <c r="X945" s="43"/>
      <c r="Y945" s="43"/>
      <c r="Z945" s="43"/>
    </row>
    <row r="946" spans="1:26">
      <c r="A946" s="44">
        <v>44099</v>
      </c>
      <c r="B946" s="42">
        <v>3298.46</v>
      </c>
      <c r="C946" s="46">
        <f t="shared" si="16"/>
        <v>1.5850478138509476E-2</v>
      </c>
      <c r="D946" s="43"/>
      <c r="E946" s="44" t="s">
        <v>2320</v>
      </c>
      <c r="F946" s="42">
        <v>1.22</v>
      </c>
      <c r="G946" s="42">
        <f t="shared" si="19"/>
        <v>1.2199999999999999E-2</v>
      </c>
      <c r="H946" s="43"/>
      <c r="I946" s="43"/>
      <c r="J946" s="75">
        <f t="shared" si="20"/>
        <v>3.6504781385094769E-3</v>
      </c>
      <c r="K946" s="43"/>
      <c r="L946" s="43"/>
      <c r="M946" s="43"/>
      <c r="N946" s="43"/>
      <c r="O946" s="43"/>
      <c r="P946" s="43"/>
      <c r="Q946" s="43"/>
      <c r="R946" s="43"/>
      <c r="S946" s="43"/>
      <c r="T946" s="43"/>
      <c r="U946" s="43"/>
      <c r="V946" s="43"/>
      <c r="W946" s="43"/>
      <c r="X946" s="43"/>
      <c r="Y946" s="43"/>
      <c r="Z946" s="43"/>
    </row>
    <row r="947" spans="1:26">
      <c r="A947" s="44">
        <v>44098</v>
      </c>
      <c r="B947" s="42">
        <v>3246.59</v>
      </c>
      <c r="C947" s="46">
        <f t="shared" si="16"/>
        <v>2.9829543473573147E-3</v>
      </c>
      <c r="D947" s="43"/>
      <c r="E947" s="44" t="s">
        <v>2323</v>
      </c>
      <c r="F947" s="42">
        <v>1.22</v>
      </c>
      <c r="G947" s="42">
        <f t="shared" si="19"/>
        <v>1.2199999999999999E-2</v>
      </c>
      <c r="H947" s="43"/>
      <c r="I947" s="43"/>
      <c r="J947" s="75">
        <f t="shared" si="20"/>
        <v>-9.2170456526426848E-3</v>
      </c>
      <c r="K947" s="43"/>
      <c r="L947" s="43"/>
      <c r="M947" s="43"/>
      <c r="N947" s="43"/>
      <c r="O947" s="43"/>
      <c r="P947" s="43"/>
      <c r="Q947" s="43"/>
      <c r="R947" s="43"/>
      <c r="S947" s="43"/>
      <c r="T947" s="43"/>
      <c r="U947" s="43"/>
      <c r="V947" s="43"/>
      <c r="W947" s="43"/>
      <c r="X947" s="43"/>
      <c r="Y947" s="43"/>
      <c r="Z947" s="43"/>
    </row>
    <row r="948" spans="1:26">
      <c r="A948" s="44">
        <v>44097</v>
      </c>
      <c r="B948" s="42">
        <v>3236.92</v>
      </c>
      <c r="C948" s="46">
        <f t="shared" si="16"/>
        <v>-2.4007294161091854E-2</v>
      </c>
      <c r="D948" s="43"/>
      <c r="E948" s="44" t="s">
        <v>2326</v>
      </c>
      <c r="F948" s="42">
        <v>1.24</v>
      </c>
      <c r="G948" s="42">
        <f t="shared" si="19"/>
        <v>1.24E-2</v>
      </c>
      <c r="H948" s="43"/>
      <c r="I948" s="43"/>
      <c r="J948" s="75">
        <f t="shared" si="20"/>
        <v>-3.6407294161091855E-2</v>
      </c>
      <c r="K948" s="43"/>
      <c r="L948" s="43"/>
      <c r="M948" s="43"/>
      <c r="N948" s="43"/>
      <c r="O948" s="43"/>
      <c r="P948" s="43"/>
      <c r="Q948" s="43"/>
      <c r="R948" s="43"/>
      <c r="S948" s="43"/>
      <c r="T948" s="43"/>
      <c r="U948" s="43"/>
      <c r="V948" s="43"/>
      <c r="W948" s="43"/>
      <c r="X948" s="43"/>
      <c r="Y948" s="43"/>
      <c r="Z948" s="43"/>
    </row>
    <row r="949" spans="1:26">
      <c r="A949" s="44">
        <v>44096</v>
      </c>
      <c r="B949" s="42">
        <v>3315.57</v>
      </c>
      <c r="C949" s="46">
        <f t="shared" si="16"/>
        <v>1.0463013638868866E-2</v>
      </c>
      <c r="D949" s="43"/>
      <c r="E949" s="44" t="s">
        <v>2329</v>
      </c>
      <c r="F949" s="42">
        <v>1.24</v>
      </c>
      <c r="G949" s="42">
        <f t="shared" si="19"/>
        <v>1.24E-2</v>
      </c>
      <c r="H949" s="43"/>
      <c r="I949" s="43"/>
      <c r="J949" s="75">
        <f t="shared" si="20"/>
        <v>-1.9369863611311336E-3</v>
      </c>
      <c r="K949" s="43"/>
      <c r="L949" s="43"/>
      <c r="M949" s="43"/>
      <c r="N949" s="43"/>
      <c r="O949" s="43"/>
      <c r="P949" s="43"/>
      <c r="Q949" s="43"/>
      <c r="R949" s="43"/>
      <c r="S949" s="43"/>
      <c r="T949" s="43"/>
      <c r="U949" s="43"/>
      <c r="V949" s="43"/>
      <c r="W949" s="43"/>
      <c r="X949" s="43"/>
      <c r="Y949" s="43"/>
      <c r="Z949" s="43"/>
    </row>
    <row r="950" spans="1:26">
      <c r="A950" s="44">
        <v>44095</v>
      </c>
      <c r="B950" s="42">
        <v>3281.06</v>
      </c>
      <c r="C950" s="46">
        <f t="shared" si="16"/>
        <v>-1.1638590711243436E-2</v>
      </c>
      <c r="D950" s="43"/>
      <c r="E950" s="44" t="s">
        <v>2331</v>
      </c>
      <c r="F950" s="42">
        <v>1.25</v>
      </c>
      <c r="G950" s="42">
        <f t="shared" si="19"/>
        <v>1.2500000000000001E-2</v>
      </c>
      <c r="H950" s="43"/>
      <c r="I950" s="43"/>
      <c r="J950" s="75">
        <f t="shared" si="20"/>
        <v>-2.4138590711243437E-2</v>
      </c>
      <c r="K950" s="43"/>
      <c r="L950" s="43"/>
      <c r="M950" s="43"/>
      <c r="N950" s="43"/>
      <c r="O950" s="43"/>
      <c r="P950" s="43"/>
      <c r="Q950" s="43"/>
      <c r="R950" s="43"/>
      <c r="S950" s="43"/>
      <c r="T950" s="43"/>
      <c r="U950" s="43"/>
      <c r="V950" s="43"/>
      <c r="W950" s="43"/>
      <c r="X950" s="43"/>
      <c r="Y950" s="43"/>
      <c r="Z950" s="43"/>
    </row>
    <row r="951" spans="1:26">
      <c r="A951" s="44">
        <v>44092</v>
      </c>
      <c r="B951" s="42">
        <v>3319.47</v>
      </c>
      <c r="C951" s="46">
        <f t="shared" si="16"/>
        <v>-1.1245565213035068E-2</v>
      </c>
      <c r="D951" s="43"/>
      <c r="E951" s="44" t="s">
        <v>2334</v>
      </c>
      <c r="F951" s="42">
        <v>1.27</v>
      </c>
      <c r="G951" s="42">
        <f t="shared" si="19"/>
        <v>1.2699999999999999E-2</v>
      </c>
      <c r="H951" s="43"/>
      <c r="I951" s="43"/>
      <c r="J951" s="75">
        <f t="shared" si="20"/>
        <v>-2.3945565213035067E-2</v>
      </c>
      <c r="K951" s="43"/>
      <c r="L951" s="43"/>
      <c r="M951" s="43"/>
      <c r="N951" s="43"/>
      <c r="O951" s="43"/>
      <c r="P951" s="43"/>
      <c r="Q951" s="43"/>
      <c r="R951" s="43"/>
      <c r="S951" s="43"/>
      <c r="T951" s="43"/>
      <c r="U951" s="43"/>
      <c r="V951" s="43"/>
      <c r="W951" s="43"/>
      <c r="X951" s="43"/>
      <c r="Y951" s="43"/>
      <c r="Z951" s="43"/>
    </row>
    <row r="952" spans="1:26">
      <c r="A952" s="44">
        <v>44091</v>
      </c>
      <c r="B952" s="42">
        <v>3357.01</v>
      </c>
      <c r="C952" s="46">
        <f t="shared" si="16"/>
        <v>-8.4479553221299946E-3</v>
      </c>
      <c r="D952" s="43"/>
      <c r="E952" s="44" t="s">
        <v>2336</v>
      </c>
      <c r="F952" s="42">
        <v>1.25</v>
      </c>
      <c r="G952" s="42">
        <f t="shared" si="19"/>
        <v>1.2500000000000001E-2</v>
      </c>
      <c r="H952" s="43"/>
      <c r="I952" s="43"/>
      <c r="J952" s="75">
        <f t="shared" si="20"/>
        <v>-2.0947955322129994E-2</v>
      </c>
      <c r="K952" s="43"/>
      <c r="L952" s="43"/>
      <c r="M952" s="43"/>
      <c r="N952" s="43"/>
      <c r="O952" s="43"/>
      <c r="P952" s="43"/>
      <c r="Q952" s="43"/>
      <c r="R952" s="43"/>
      <c r="S952" s="43"/>
      <c r="T952" s="43"/>
      <c r="U952" s="43"/>
      <c r="V952" s="43"/>
      <c r="W952" s="43"/>
      <c r="X952" s="43"/>
      <c r="Y952" s="43"/>
      <c r="Z952" s="43"/>
    </row>
    <row r="953" spans="1:26">
      <c r="A953" s="44">
        <v>44090</v>
      </c>
      <c r="B953" s="42">
        <v>3385.49</v>
      </c>
      <c r="C953" s="46">
        <f t="shared" si="16"/>
        <v>-4.6296583637453039E-3</v>
      </c>
      <c r="D953" s="43"/>
      <c r="E953" s="44" t="s">
        <v>2338</v>
      </c>
      <c r="F953" s="42">
        <v>1.26</v>
      </c>
      <c r="G953" s="42">
        <f t="shared" si="19"/>
        <v>1.26E-2</v>
      </c>
      <c r="H953" s="43"/>
      <c r="I953" s="43"/>
      <c r="J953" s="75">
        <f t="shared" si="20"/>
        <v>-1.7229658363745303E-2</v>
      </c>
      <c r="K953" s="43"/>
      <c r="L953" s="43"/>
      <c r="M953" s="43"/>
      <c r="N953" s="43"/>
      <c r="O953" s="43"/>
      <c r="P953" s="43"/>
      <c r="Q953" s="43"/>
      <c r="R953" s="43"/>
      <c r="S953" s="43"/>
      <c r="T953" s="43"/>
      <c r="U953" s="43"/>
      <c r="V953" s="43"/>
      <c r="W953" s="43"/>
      <c r="X953" s="43"/>
      <c r="Y953" s="43"/>
      <c r="Z953" s="43"/>
    </row>
    <row r="954" spans="1:26">
      <c r="A954" s="44">
        <v>44089</v>
      </c>
      <c r="B954" s="42">
        <v>3401.2</v>
      </c>
      <c r="C954" s="46">
        <f t="shared" si="16"/>
        <v>5.2058118315071811E-3</v>
      </c>
      <c r="D954" s="43"/>
      <c r="E954" s="44" t="s">
        <v>2341</v>
      </c>
      <c r="F954" s="42">
        <v>1.24</v>
      </c>
      <c r="G954" s="42">
        <f t="shared" si="19"/>
        <v>1.24E-2</v>
      </c>
      <c r="H954" s="43"/>
      <c r="I954" s="43"/>
      <c r="J954" s="75">
        <f t="shared" si="20"/>
        <v>-7.1941881684928185E-3</v>
      </c>
      <c r="K954" s="43"/>
      <c r="L954" s="43"/>
      <c r="M954" s="43"/>
      <c r="N954" s="43"/>
      <c r="O954" s="43"/>
      <c r="P954" s="43"/>
      <c r="Q954" s="43"/>
      <c r="R954" s="43"/>
      <c r="S954" s="43"/>
      <c r="T954" s="43"/>
      <c r="U954" s="43"/>
      <c r="V954" s="43"/>
      <c r="W954" s="43"/>
      <c r="X954" s="43"/>
      <c r="Y954" s="43"/>
      <c r="Z954" s="43"/>
    </row>
    <row r="955" spans="1:26">
      <c r="A955" s="44">
        <v>44088</v>
      </c>
      <c r="B955" s="42">
        <v>3383.54</v>
      </c>
      <c r="C955" s="46">
        <f t="shared" si="16"/>
        <v>1.2661314711189059E-2</v>
      </c>
      <c r="D955" s="43"/>
      <c r="E955" s="44" t="s">
        <v>2343</v>
      </c>
      <c r="F955" s="42">
        <v>1.24</v>
      </c>
      <c r="G955" s="42">
        <f t="shared" si="19"/>
        <v>1.24E-2</v>
      </c>
      <c r="H955" s="43"/>
      <c r="I955" s="43"/>
      <c r="J955" s="75">
        <f t="shared" si="20"/>
        <v>2.6131471118905937E-4</v>
      </c>
      <c r="K955" s="43"/>
      <c r="L955" s="43"/>
      <c r="M955" s="43"/>
      <c r="N955" s="43"/>
      <c r="O955" s="43"/>
      <c r="P955" s="43"/>
      <c r="Q955" s="43"/>
      <c r="R955" s="43"/>
      <c r="S955" s="43"/>
      <c r="T955" s="43"/>
      <c r="U955" s="43"/>
      <c r="V955" s="43"/>
      <c r="W955" s="43"/>
      <c r="X955" s="43"/>
      <c r="Y955" s="43"/>
      <c r="Z955" s="43"/>
    </row>
    <row r="956" spans="1:26">
      <c r="A956" s="44">
        <v>44085</v>
      </c>
      <c r="B956" s="42">
        <v>3340.97</v>
      </c>
      <c r="C956" s="46">
        <f t="shared" si="16"/>
        <v>5.32921379765575E-4</v>
      </c>
      <c r="D956" s="43"/>
      <c r="E956" s="44">
        <v>44144</v>
      </c>
      <c r="F956" s="42">
        <v>1.24</v>
      </c>
      <c r="G956" s="42">
        <f t="shared" si="19"/>
        <v>1.24E-2</v>
      </c>
      <c r="H956" s="43"/>
      <c r="I956" s="43"/>
      <c r="J956" s="75">
        <f t="shared" si="20"/>
        <v>-1.1867078620234424E-2</v>
      </c>
      <c r="K956" s="43"/>
      <c r="L956" s="43"/>
      <c r="M956" s="43"/>
      <c r="N956" s="43"/>
      <c r="O956" s="43"/>
      <c r="P956" s="43"/>
      <c r="Q956" s="43"/>
      <c r="R956" s="43"/>
      <c r="S956" s="43"/>
      <c r="T956" s="43"/>
      <c r="U956" s="43"/>
      <c r="V956" s="43"/>
      <c r="W956" s="43"/>
      <c r="X956" s="43"/>
      <c r="Y956" s="43"/>
      <c r="Z956" s="43"/>
    </row>
    <row r="957" spans="1:26">
      <c r="A957" s="44">
        <v>44084</v>
      </c>
      <c r="B957" s="42">
        <v>3339.19</v>
      </c>
      <c r="C957" s="46">
        <f t="shared" si="16"/>
        <v>-1.774123987058698E-2</v>
      </c>
      <c r="D957" s="43"/>
      <c r="E957" s="44">
        <v>44113</v>
      </c>
      <c r="F957" s="42">
        <v>1.24</v>
      </c>
      <c r="G957" s="42">
        <f t="shared" si="19"/>
        <v>1.24E-2</v>
      </c>
      <c r="H957" s="43"/>
      <c r="I957" s="43"/>
      <c r="J957" s="75">
        <f t="shared" si="20"/>
        <v>-3.0141239870586978E-2</v>
      </c>
      <c r="K957" s="43"/>
      <c r="L957" s="43"/>
      <c r="M957" s="43"/>
      <c r="N957" s="43"/>
      <c r="O957" s="43"/>
      <c r="P957" s="43"/>
      <c r="Q957" s="43"/>
      <c r="R957" s="43"/>
      <c r="S957" s="43"/>
      <c r="T957" s="43"/>
      <c r="U957" s="43"/>
      <c r="V957" s="43"/>
      <c r="W957" s="43"/>
      <c r="X957" s="43"/>
      <c r="Y957" s="43"/>
      <c r="Z957" s="43"/>
    </row>
    <row r="958" spans="1:26">
      <c r="A958" s="44">
        <v>44083</v>
      </c>
      <c r="B958" s="42">
        <v>3398.96</v>
      </c>
      <c r="C958" s="46">
        <f t="shared" si="16"/>
        <v>1.9944798533671326E-2</v>
      </c>
      <c r="D958" s="43"/>
      <c r="E958" s="44">
        <v>44083</v>
      </c>
      <c r="F958" s="42">
        <v>1.28</v>
      </c>
      <c r="G958" s="42">
        <f t="shared" si="19"/>
        <v>1.2800000000000001E-2</v>
      </c>
      <c r="H958" s="43"/>
      <c r="I958" s="43"/>
      <c r="J958" s="75">
        <f t="shared" si="20"/>
        <v>7.144798533671325E-3</v>
      </c>
      <c r="K958" s="43"/>
      <c r="L958" s="43"/>
      <c r="M958" s="43"/>
      <c r="N958" s="43"/>
      <c r="O958" s="43"/>
      <c r="P958" s="43"/>
      <c r="Q958" s="43"/>
      <c r="R958" s="43"/>
      <c r="S958" s="43"/>
      <c r="T958" s="43"/>
      <c r="U958" s="43"/>
      <c r="V958" s="43"/>
      <c r="W958" s="43"/>
      <c r="X958" s="43"/>
      <c r="Y958" s="43"/>
      <c r="Z958" s="43"/>
    </row>
    <row r="959" spans="1:26">
      <c r="A959" s="44">
        <v>44082</v>
      </c>
      <c r="B959" s="42">
        <v>3331.84</v>
      </c>
      <c r="C959" s="46">
        <f t="shared" si="16"/>
        <v>-2.8148866864058281E-2</v>
      </c>
      <c r="D959" s="43"/>
      <c r="E959" s="44">
        <v>44052</v>
      </c>
      <c r="F959" s="42">
        <v>1.25</v>
      </c>
      <c r="G959" s="42">
        <f t="shared" si="19"/>
        <v>1.2500000000000001E-2</v>
      </c>
      <c r="H959" s="43"/>
      <c r="I959" s="43"/>
      <c r="J959" s="75">
        <f t="shared" si="20"/>
        <v>-4.0648866864058282E-2</v>
      </c>
      <c r="K959" s="43"/>
      <c r="L959" s="43"/>
      <c r="M959" s="43"/>
      <c r="N959" s="43"/>
      <c r="O959" s="43"/>
      <c r="P959" s="43"/>
      <c r="Q959" s="43"/>
      <c r="R959" s="43"/>
      <c r="S959" s="43"/>
      <c r="T959" s="43"/>
      <c r="U959" s="43"/>
      <c r="V959" s="43"/>
      <c r="W959" s="43"/>
      <c r="X959" s="43"/>
      <c r="Y959" s="43"/>
      <c r="Z959" s="43"/>
    </row>
    <row r="960" spans="1:26">
      <c r="A960" s="44">
        <v>44078</v>
      </c>
      <c r="B960" s="42">
        <v>3426.96</v>
      </c>
      <c r="C960" s="46">
        <f t="shared" si="16"/>
        <v>-8.1662523968659001E-3</v>
      </c>
      <c r="D960" s="43"/>
      <c r="E960" s="44">
        <v>43930</v>
      </c>
      <c r="F960" s="42">
        <v>1.29</v>
      </c>
      <c r="G960" s="42">
        <f t="shared" si="19"/>
        <v>1.29E-2</v>
      </c>
      <c r="H960" s="43"/>
      <c r="I960" s="43"/>
      <c r="J960" s="75">
        <f t="shared" si="20"/>
        <v>-2.1066252396865902E-2</v>
      </c>
      <c r="K960" s="43"/>
      <c r="L960" s="43"/>
      <c r="M960" s="43"/>
      <c r="N960" s="43"/>
      <c r="O960" s="43"/>
      <c r="P960" s="43"/>
      <c r="Q960" s="43"/>
      <c r="R960" s="43"/>
      <c r="S960" s="43"/>
      <c r="T960" s="43"/>
      <c r="U960" s="43"/>
      <c r="V960" s="43"/>
      <c r="W960" s="43"/>
      <c r="X960" s="43"/>
      <c r="Y960" s="43"/>
      <c r="Z960" s="43"/>
    </row>
    <row r="961" spans="1:26">
      <c r="A961" s="44">
        <v>44077</v>
      </c>
      <c r="B961" s="42">
        <v>3455.06</v>
      </c>
      <c r="C961" s="46">
        <f t="shared" si="16"/>
        <v>-3.5757586556313434E-2</v>
      </c>
      <c r="D961" s="43"/>
      <c r="E961" s="44">
        <v>43899</v>
      </c>
      <c r="F961" s="42">
        <v>1.17</v>
      </c>
      <c r="G961" s="42">
        <f t="shared" si="19"/>
        <v>1.1699999999999999E-2</v>
      </c>
      <c r="H961" s="43"/>
      <c r="I961" s="43"/>
      <c r="J961" s="75">
        <f t="shared" si="20"/>
        <v>-4.7457586556313436E-2</v>
      </c>
      <c r="K961" s="43"/>
      <c r="L961" s="43"/>
      <c r="M961" s="43"/>
      <c r="N961" s="43"/>
      <c r="O961" s="43"/>
      <c r="P961" s="43"/>
      <c r="Q961" s="43"/>
      <c r="R961" s="43"/>
      <c r="S961" s="43"/>
      <c r="T961" s="43"/>
      <c r="U961" s="43"/>
      <c r="V961" s="43"/>
      <c r="W961" s="43"/>
      <c r="X961" s="43"/>
      <c r="Y961" s="43"/>
      <c r="Z961" s="43"/>
    </row>
    <row r="962" spans="1:26">
      <c r="A962" s="44">
        <v>44076</v>
      </c>
      <c r="B962" s="42">
        <v>3580.84</v>
      </c>
      <c r="C962" s="46">
        <f t="shared" si="16"/>
        <v>1.5248997908235747E-2</v>
      </c>
      <c r="D962" s="43"/>
      <c r="E962" s="44">
        <v>43870</v>
      </c>
      <c r="F962" s="42">
        <v>1.21</v>
      </c>
      <c r="G962" s="42">
        <f t="shared" si="19"/>
        <v>1.21E-2</v>
      </c>
      <c r="H962" s="43"/>
      <c r="I962" s="43"/>
      <c r="J962" s="75">
        <f t="shared" si="20"/>
        <v>3.1489979082357476E-3</v>
      </c>
      <c r="K962" s="43"/>
      <c r="L962" s="43"/>
      <c r="M962" s="43"/>
      <c r="N962" s="43"/>
      <c r="O962" s="43"/>
      <c r="P962" s="43"/>
      <c r="Q962" s="43"/>
      <c r="R962" s="43"/>
      <c r="S962" s="43"/>
      <c r="T962" s="43"/>
      <c r="U962" s="43"/>
      <c r="V962" s="43"/>
      <c r="W962" s="43"/>
      <c r="X962" s="43"/>
      <c r="Y962" s="43"/>
      <c r="Z962" s="43"/>
    </row>
    <row r="963" spans="1:26">
      <c r="A963" s="44">
        <v>44075</v>
      </c>
      <c r="B963" s="42">
        <v>3526.65</v>
      </c>
      <c r="C963" s="46">
        <f t="shared" si="16"/>
        <v>7.496875851234013E-3</v>
      </c>
      <c r="D963" s="43"/>
      <c r="E963" s="44">
        <v>43839</v>
      </c>
      <c r="F963" s="42">
        <v>1.25</v>
      </c>
      <c r="G963" s="42">
        <f t="shared" si="19"/>
        <v>1.2500000000000001E-2</v>
      </c>
      <c r="H963" s="43"/>
      <c r="I963" s="43"/>
      <c r="J963" s="75">
        <f t="shared" si="20"/>
        <v>-5.0031241487659877E-3</v>
      </c>
      <c r="K963" s="43"/>
      <c r="L963" s="43"/>
      <c r="M963" s="43"/>
      <c r="N963" s="43"/>
      <c r="O963" s="43"/>
      <c r="P963" s="43"/>
      <c r="Q963" s="43"/>
      <c r="R963" s="43"/>
      <c r="S963" s="43"/>
      <c r="T963" s="43"/>
      <c r="U963" s="43"/>
      <c r="V963" s="43"/>
      <c r="W963" s="43"/>
      <c r="X963" s="43"/>
      <c r="Y963" s="43"/>
      <c r="Z963" s="43"/>
    </row>
    <row r="964" spans="1:26">
      <c r="A964" s="44">
        <v>44074</v>
      </c>
      <c r="B964" s="42">
        <v>3500.31</v>
      </c>
      <c r="C964" s="46">
        <f t="shared" si="16"/>
        <v>-2.1973891312895358E-3</v>
      </c>
      <c r="D964" s="43"/>
      <c r="E964" s="44" t="s">
        <v>2360</v>
      </c>
      <c r="F964" s="42">
        <v>1.31</v>
      </c>
      <c r="G964" s="42">
        <f t="shared" si="19"/>
        <v>1.3100000000000001E-2</v>
      </c>
      <c r="H964" s="43"/>
      <c r="I964" s="43"/>
      <c r="J964" s="75">
        <f t="shared" si="20"/>
        <v>-1.5297389131289536E-2</v>
      </c>
      <c r="K964" s="43"/>
      <c r="L964" s="43"/>
      <c r="M964" s="43"/>
      <c r="N964" s="43"/>
      <c r="O964" s="43"/>
      <c r="P964" s="43"/>
      <c r="Q964" s="43"/>
      <c r="R964" s="43"/>
      <c r="S964" s="43"/>
      <c r="T964" s="43"/>
      <c r="U964" s="43"/>
      <c r="V964" s="43"/>
      <c r="W964" s="43"/>
      <c r="X964" s="43"/>
      <c r="Y964" s="43"/>
      <c r="Z964" s="43"/>
    </row>
    <row r="965" spans="1:26">
      <c r="A965" s="44">
        <v>44071</v>
      </c>
      <c r="B965" s="42">
        <v>3508.01</v>
      </c>
      <c r="C965" s="46">
        <f t="shared" si="16"/>
        <v>6.7100140785116896E-3</v>
      </c>
      <c r="D965" s="43"/>
      <c r="E965" s="44" t="s">
        <v>2363</v>
      </c>
      <c r="F965" s="42">
        <v>1.35</v>
      </c>
      <c r="G965" s="42">
        <f t="shared" si="19"/>
        <v>1.3500000000000002E-2</v>
      </c>
      <c r="H965" s="43"/>
      <c r="I965" s="43"/>
      <c r="J965" s="75">
        <f t="shared" si="20"/>
        <v>-6.789985921488312E-3</v>
      </c>
      <c r="K965" s="43"/>
      <c r="L965" s="43"/>
      <c r="M965" s="43"/>
      <c r="N965" s="43"/>
      <c r="O965" s="43"/>
      <c r="P965" s="43"/>
      <c r="Q965" s="43"/>
      <c r="R965" s="43"/>
      <c r="S965" s="43"/>
      <c r="T965" s="43"/>
      <c r="U965" s="43"/>
      <c r="V965" s="43"/>
      <c r="W965" s="43"/>
      <c r="X965" s="43"/>
      <c r="Y965" s="43"/>
      <c r="Z965" s="43"/>
    </row>
    <row r="966" spans="1:26">
      <c r="A966" s="44">
        <v>44070</v>
      </c>
      <c r="B966" s="42">
        <v>3484.55</v>
      </c>
      <c r="C966" s="46">
        <f t="shared" si="16"/>
        <v>1.6716264045830256E-3</v>
      </c>
      <c r="D966" s="43"/>
      <c r="E966" s="44" t="s">
        <v>2366</v>
      </c>
      <c r="F966" s="42">
        <v>1.33</v>
      </c>
      <c r="G966" s="42">
        <f t="shared" si="19"/>
        <v>1.3300000000000001E-2</v>
      </c>
      <c r="H966" s="43"/>
      <c r="I966" s="43"/>
      <c r="J966" s="75">
        <f t="shared" si="20"/>
        <v>-1.1628373595416975E-2</v>
      </c>
      <c r="K966" s="43"/>
      <c r="L966" s="43"/>
      <c r="M966" s="43"/>
      <c r="N966" s="43"/>
      <c r="O966" s="43"/>
      <c r="P966" s="43"/>
      <c r="Q966" s="43"/>
      <c r="R966" s="43"/>
      <c r="S966" s="43"/>
      <c r="T966" s="43"/>
      <c r="U966" s="43"/>
      <c r="V966" s="43"/>
      <c r="W966" s="43"/>
      <c r="X966" s="43"/>
      <c r="Y966" s="43"/>
      <c r="Z966" s="43"/>
    </row>
    <row r="967" spans="1:26">
      <c r="A967" s="44">
        <v>44069</v>
      </c>
      <c r="B967" s="42">
        <v>3478.73</v>
      </c>
      <c r="C967" s="46">
        <f t="shared" si="16"/>
        <v>1.0144040989640822E-2</v>
      </c>
      <c r="D967" s="43"/>
      <c r="E967" s="44" t="s">
        <v>2369</v>
      </c>
      <c r="F967" s="42">
        <v>1.25</v>
      </c>
      <c r="G967" s="42">
        <f t="shared" si="19"/>
        <v>1.2500000000000001E-2</v>
      </c>
      <c r="H967" s="43"/>
      <c r="I967" s="43"/>
      <c r="J967" s="75">
        <f t="shared" si="20"/>
        <v>-2.3559590103591783E-3</v>
      </c>
      <c r="K967" s="43"/>
      <c r="L967" s="43"/>
      <c r="M967" s="43"/>
      <c r="N967" s="43"/>
      <c r="O967" s="43"/>
      <c r="P967" s="43"/>
      <c r="Q967" s="43"/>
      <c r="R967" s="43"/>
      <c r="S967" s="43"/>
      <c r="T967" s="43"/>
      <c r="U967" s="43"/>
      <c r="V967" s="43"/>
      <c r="W967" s="43"/>
      <c r="X967" s="43"/>
      <c r="Y967" s="43"/>
      <c r="Z967" s="43"/>
    </row>
    <row r="968" spans="1:26">
      <c r="A968" s="44">
        <v>44068</v>
      </c>
      <c r="B968" s="42">
        <v>3443.62</v>
      </c>
      <c r="C968" s="46">
        <f t="shared" si="16"/>
        <v>3.58987425339455E-3</v>
      </c>
      <c r="D968" s="43"/>
      <c r="E968" s="44" t="s">
        <v>2372</v>
      </c>
      <c r="F968" s="42">
        <v>1.23</v>
      </c>
      <c r="G968" s="42">
        <f t="shared" si="19"/>
        <v>1.23E-2</v>
      </c>
      <c r="H968" s="43"/>
      <c r="I968" s="43"/>
      <c r="J968" s="75">
        <f t="shared" si="20"/>
        <v>-8.7101257466054502E-3</v>
      </c>
      <c r="K968" s="43"/>
      <c r="L968" s="43"/>
      <c r="M968" s="43"/>
      <c r="N968" s="43"/>
      <c r="O968" s="43"/>
      <c r="P968" s="43"/>
      <c r="Q968" s="43"/>
      <c r="R968" s="43"/>
      <c r="S968" s="43"/>
      <c r="T968" s="43"/>
      <c r="U968" s="43"/>
      <c r="V968" s="43"/>
      <c r="W968" s="43"/>
      <c r="X968" s="43"/>
      <c r="Y968" s="43"/>
      <c r="Z968" s="43"/>
    </row>
    <row r="969" spans="1:26">
      <c r="A969" s="44">
        <v>44067</v>
      </c>
      <c r="B969" s="42">
        <v>3431.28</v>
      </c>
      <c r="C969" s="46">
        <f t="shared" si="16"/>
        <v>9.9935809549321058E-3</v>
      </c>
      <c r="D969" s="43"/>
      <c r="E969" s="44" t="s">
        <v>2375</v>
      </c>
      <c r="F969" s="42">
        <v>1.19</v>
      </c>
      <c r="G969" s="42">
        <f t="shared" si="19"/>
        <v>1.1899999999999999E-2</v>
      </c>
      <c r="H969" s="43"/>
      <c r="I969" s="43"/>
      <c r="J969" s="75">
        <f t="shared" si="20"/>
        <v>-1.9064190450678933E-3</v>
      </c>
      <c r="K969" s="43"/>
      <c r="L969" s="43"/>
      <c r="M969" s="43"/>
      <c r="N969" s="43"/>
      <c r="O969" s="43"/>
      <c r="P969" s="43"/>
      <c r="Q969" s="43"/>
      <c r="R969" s="43"/>
      <c r="S969" s="43"/>
      <c r="T969" s="43"/>
      <c r="U969" s="43"/>
      <c r="V969" s="43"/>
      <c r="W969" s="43"/>
      <c r="X969" s="43"/>
      <c r="Y969" s="43"/>
      <c r="Z969" s="43"/>
    </row>
    <row r="970" spans="1:26">
      <c r="A970" s="44">
        <v>44064</v>
      </c>
      <c r="B970" s="42">
        <v>3397.16</v>
      </c>
      <c r="C970" s="46">
        <f t="shared" si="16"/>
        <v>3.4352287393030465E-3</v>
      </c>
      <c r="D970" s="43"/>
      <c r="E970" s="44" t="s">
        <v>2378</v>
      </c>
      <c r="F970" s="42">
        <v>1.18</v>
      </c>
      <c r="G970" s="42">
        <f t="shared" si="19"/>
        <v>1.18E-2</v>
      </c>
      <c r="H970" s="43"/>
      <c r="I970" s="43"/>
      <c r="J970" s="75">
        <f t="shared" si="20"/>
        <v>-8.3647712606969536E-3</v>
      </c>
      <c r="K970" s="43"/>
      <c r="L970" s="43"/>
      <c r="M970" s="43"/>
      <c r="N970" s="43"/>
      <c r="O970" s="43"/>
      <c r="P970" s="43"/>
      <c r="Q970" s="43"/>
      <c r="R970" s="43"/>
      <c r="S970" s="43"/>
      <c r="T970" s="43"/>
      <c r="U970" s="43"/>
      <c r="V970" s="43"/>
      <c r="W970" s="43"/>
      <c r="X970" s="43"/>
      <c r="Y970" s="43"/>
      <c r="Z970" s="43"/>
    </row>
    <row r="971" spans="1:26">
      <c r="A971" s="44">
        <v>44063</v>
      </c>
      <c r="B971" s="42">
        <v>3385.51</v>
      </c>
      <c r="C971" s="46">
        <f t="shared" si="16"/>
        <v>3.1536808202811935E-3</v>
      </c>
      <c r="D971" s="43"/>
      <c r="E971" s="44" t="s">
        <v>2381</v>
      </c>
      <c r="F971" s="42">
        <v>1.21</v>
      </c>
      <c r="G971" s="42">
        <f t="shared" si="19"/>
        <v>1.21E-2</v>
      </c>
      <c r="H971" s="43"/>
      <c r="I971" s="43"/>
      <c r="J971" s="75">
        <f t="shared" si="20"/>
        <v>-8.946319179718807E-3</v>
      </c>
      <c r="K971" s="43"/>
      <c r="L971" s="43"/>
      <c r="M971" s="43"/>
      <c r="N971" s="43"/>
      <c r="O971" s="43"/>
      <c r="P971" s="43"/>
      <c r="Q971" s="43"/>
      <c r="R971" s="43"/>
      <c r="S971" s="43"/>
      <c r="T971" s="43"/>
      <c r="U971" s="43"/>
      <c r="V971" s="43"/>
      <c r="W971" s="43"/>
      <c r="X971" s="43"/>
      <c r="Y971" s="43"/>
      <c r="Z971" s="43"/>
    </row>
    <row r="972" spans="1:26">
      <c r="A972" s="44">
        <v>44062</v>
      </c>
      <c r="B972" s="42">
        <v>3374.85</v>
      </c>
      <c r="C972" s="46">
        <f t="shared" si="16"/>
        <v>-4.4141436389460408E-3</v>
      </c>
      <c r="D972" s="43"/>
      <c r="E972" s="44" t="s">
        <v>2384</v>
      </c>
      <c r="F972" s="42">
        <v>1.25</v>
      </c>
      <c r="G972" s="42">
        <f t="shared" si="19"/>
        <v>1.2500000000000001E-2</v>
      </c>
      <c r="H972" s="43"/>
      <c r="I972" s="43"/>
      <c r="J972" s="75">
        <f t="shared" si="20"/>
        <v>-1.6914143638946041E-2</v>
      </c>
      <c r="K972" s="43"/>
      <c r="L972" s="43"/>
      <c r="M972" s="43"/>
      <c r="N972" s="43"/>
      <c r="O972" s="43"/>
      <c r="P972" s="43"/>
      <c r="Q972" s="43"/>
      <c r="R972" s="43"/>
      <c r="S972" s="43"/>
      <c r="T972" s="43"/>
      <c r="U972" s="43"/>
      <c r="V972" s="43"/>
      <c r="W972" s="43"/>
      <c r="X972" s="43"/>
      <c r="Y972" s="43"/>
      <c r="Z972" s="43"/>
    </row>
    <row r="973" spans="1:26">
      <c r="A973" s="44">
        <v>44061</v>
      </c>
      <c r="B973" s="42">
        <v>3389.78</v>
      </c>
      <c r="C973" s="46">
        <f t="shared" si="16"/>
        <v>2.3007288895721292E-3</v>
      </c>
      <c r="D973" s="43"/>
      <c r="E973" s="44" t="s">
        <v>2387</v>
      </c>
      <c r="F973" s="42">
        <v>1.23</v>
      </c>
      <c r="G973" s="42">
        <f t="shared" si="19"/>
        <v>1.23E-2</v>
      </c>
      <c r="H973" s="43"/>
      <c r="I973" s="43"/>
      <c r="J973" s="75">
        <f t="shared" si="20"/>
        <v>-9.9992711104278705E-3</v>
      </c>
      <c r="K973" s="43"/>
      <c r="L973" s="43"/>
      <c r="M973" s="43"/>
      <c r="N973" s="43"/>
      <c r="O973" s="43"/>
      <c r="P973" s="43"/>
      <c r="Q973" s="43"/>
      <c r="R973" s="43"/>
      <c r="S973" s="43"/>
      <c r="T973" s="43"/>
      <c r="U973" s="43"/>
      <c r="V973" s="43"/>
      <c r="W973" s="43"/>
      <c r="X973" s="43"/>
      <c r="Y973" s="43"/>
      <c r="Z973" s="43"/>
    </row>
    <row r="974" spans="1:26">
      <c r="A974" s="44">
        <v>44060</v>
      </c>
      <c r="B974" s="42">
        <v>3381.99</v>
      </c>
      <c r="C974" s="46">
        <f t="shared" si="16"/>
        <v>2.7062093485908582E-3</v>
      </c>
      <c r="D974" s="43"/>
      <c r="E974" s="44" t="s">
        <v>2389</v>
      </c>
      <c r="F974" s="42">
        <v>1.26</v>
      </c>
      <c r="G974" s="42">
        <f t="shared" si="19"/>
        <v>1.26E-2</v>
      </c>
      <c r="H974" s="43"/>
      <c r="I974" s="43"/>
      <c r="J974" s="75">
        <f t="shared" si="20"/>
        <v>-9.8937906514091414E-3</v>
      </c>
      <c r="K974" s="43"/>
      <c r="L974" s="43"/>
      <c r="M974" s="43"/>
      <c r="N974" s="43"/>
      <c r="O974" s="43"/>
      <c r="P974" s="43"/>
      <c r="Q974" s="43"/>
      <c r="R974" s="43"/>
      <c r="S974" s="43"/>
      <c r="T974" s="43"/>
      <c r="U974" s="43"/>
      <c r="V974" s="43"/>
      <c r="W974" s="43"/>
      <c r="X974" s="43"/>
      <c r="Y974" s="43"/>
      <c r="Z974" s="43"/>
    </row>
    <row r="975" spans="1:26">
      <c r="A975" s="44">
        <v>44057</v>
      </c>
      <c r="B975" s="42">
        <v>3372.85</v>
      </c>
      <c r="C975" s="46">
        <f t="shared" si="16"/>
        <v>-1.7194661396471121E-4</v>
      </c>
      <c r="D975" s="43"/>
      <c r="E975" s="44" t="s">
        <v>2391</v>
      </c>
      <c r="F975" s="42">
        <v>1.27</v>
      </c>
      <c r="G975" s="42">
        <f t="shared" si="19"/>
        <v>1.2699999999999999E-2</v>
      </c>
      <c r="H975" s="43"/>
      <c r="I975" s="43"/>
      <c r="J975" s="75">
        <f t="shared" si="20"/>
        <v>-1.2871946613964711E-2</v>
      </c>
      <c r="K975" s="43"/>
      <c r="L975" s="43"/>
      <c r="M975" s="43"/>
      <c r="N975" s="43"/>
      <c r="O975" s="43"/>
      <c r="P975" s="43"/>
      <c r="Q975" s="43"/>
      <c r="R975" s="43"/>
      <c r="S975" s="43"/>
      <c r="T975" s="43"/>
      <c r="U975" s="43"/>
      <c r="V975" s="43"/>
      <c r="W975" s="43"/>
      <c r="X975" s="43"/>
      <c r="Y975" s="43"/>
      <c r="Z975" s="43"/>
    </row>
    <row r="976" spans="1:26">
      <c r="A976" s="44">
        <v>44056</v>
      </c>
      <c r="B976" s="42">
        <v>3373.43</v>
      </c>
      <c r="C976" s="46">
        <f t="shared" si="16"/>
        <v>-2.0492235227105187E-3</v>
      </c>
      <c r="D976" s="43"/>
      <c r="E976" s="44" t="s">
        <v>2394</v>
      </c>
      <c r="F976" s="42">
        <v>1.25</v>
      </c>
      <c r="G976" s="42">
        <f t="shared" si="19"/>
        <v>1.2500000000000001E-2</v>
      </c>
      <c r="H976" s="43"/>
      <c r="I976" s="43"/>
      <c r="J976" s="75">
        <f t="shared" si="20"/>
        <v>-1.4549223522710519E-2</v>
      </c>
      <c r="K976" s="43"/>
      <c r="L976" s="43"/>
      <c r="M976" s="43"/>
      <c r="N976" s="43"/>
      <c r="O976" s="43"/>
      <c r="P976" s="43"/>
      <c r="Q976" s="43"/>
      <c r="R976" s="43"/>
      <c r="S976" s="43"/>
      <c r="T976" s="43"/>
      <c r="U976" s="43"/>
      <c r="V976" s="43"/>
      <c r="W976" s="43"/>
      <c r="X976" s="43"/>
      <c r="Y976" s="43"/>
      <c r="Z976" s="43"/>
    </row>
    <row r="977" spans="1:26">
      <c r="A977" s="44">
        <v>44055</v>
      </c>
      <c r="B977" s="42">
        <v>3380.35</v>
      </c>
      <c r="C977" s="46">
        <f t="shared" si="16"/>
        <v>1.3899455827979215E-2</v>
      </c>
      <c r="D977" s="43"/>
      <c r="E977" s="44">
        <v>44173</v>
      </c>
      <c r="F977" s="42">
        <v>1.21</v>
      </c>
      <c r="G977" s="42">
        <f t="shared" si="19"/>
        <v>1.21E-2</v>
      </c>
      <c r="H977" s="43"/>
      <c r="I977" s="43"/>
      <c r="J977" s="75">
        <f t="shared" si="20"/>
        <v>1.7994558279792149E-3</v>
      </c>
      <c r="K977" s="43"/>
      <c r="L977" s="43"/>
      <c r="M977" s="43"/>
      <c r="N977" s="43"/>
      <c r="O977" s="43"/>
      <c r="P977" s="43"/>
      <c r="Q977" s="43"/>
      <c r="R977" s="43"/>
      <c r="S977" s="43"/>
      <c r="T977" s="43"/>
      <c r="U977" s="43"/>
      <c r="V977" s="43"/>
      <c r="W977" s="43"/>
      <c r="X977" s="43"/>
      <c r="Y977" s="43"/>
      <c r="Z977" s="43"/>
    </row>
    <row r="978" spans="1:26">
      <c r="A978" s="44">
        <v>44054</v>
      </c>
      <c r="B978" s="42">
        <v>3333.69</v>
      </c>
      <c r="C978" s="46">
        <f t="shared" si="16"/>
        <v>-8.0010465432212886E-3</v>
      </c>
      <c r="D978" s="43"/>
      <c r="E978" s="44">
        <v>44143</v>
      </c>
      <c r="F978" s="42">
        <v>1.1599999999999999</v>
      </c>
      <c r="G978" s="42">
        <f t="shared" si="19"/>
        <v>1.1599999999999999E-2</v>
      </c>
      <c r="H978" s="43"/>
      <c r="I978" s="43"/>
      <c r="J978" s="75">
        <f t="shared" si="20"/>
        <v>-1.9601046543221288E-2</v>
      </c>
      <c r="K978" s="43"/>
      <c r="L978" s="43"/>
      <c r="M978" s="43"/>
      <c r="N978" s="43"/>
      <c r="O978" s="43"/>
      <c r="P978" s="43"/>
      <c r="Q978" s="43"/>
      <c r="R978" s="43"/>
      <c r="S978" s="43"/>
      <c r="T978" s="43"/>
      <c r="U978" s="43"/>
      <c r="V978" s="43"/>
      <c r="W978" s="43"/>
      <c r="X978" s="43"/>
      <c r="Y978" s="43"/>
      <c r="Z978" s="43"/>
    </row>
    <row r="979" spans="1:26">
      <c r="A979" s="44">
        <v>44053</v>
      </c>
      <c r="B979" s="42">
        <v>3360.47</v>
      </c>
      <c r="C979" s="46">
        <f t="shared" si="16"/>
        <v>2.7384827334759297E-3</v>
      </c>
      <c r="D979" s="43"/>
      <c r="E979" s="44">
        <v>44112</v>
      </c>
      <c r="F979" s="42">
        <v>1.0900000000000001</v>
      </c>
      <c r="G979" s="42">
        <f t="shared" si="19"/>
        <v>1.09E-2</v>
      </c>
      <c r="H979" s="43"/>
      <c r="I979" s="43"/>
      <c r="J979" s="75">
        <f t="shared" si="20"/>
        <v>-8.1615172665240703E-3</v>
      </c>
      <c r="K979" s="43"/>
      <c r="L979" s="43"/>
      <c r="M979" s="43"/>
      <c r="N979" s="43"/>
      <c r="O979" s="43"/>
      <c r="P979" s="43"/>
      <c r="Q979" s="43"/>
      <c r="R979" s="43"/>
      <c r="S979" s="43"/>
      <c r="T979" s="43"/>
      <c r="U979" s="43"/>
      <c r="V979" s="43"/>
      <c r="W979" s="43"/>
      <c r="X979" s="43"/>
      <c r="Y979" s="43"/>
      <c r="Z979" s="43"/>
    </row>
    <row r="980" spans="1:26">
      <c r="A980" s="44">
        <v>44050</v>
      </c>
      <c r="B980" s="42">
        <v>3351.28</v>
      </c>
      <c r="C980" s="46">
        <f t="shared" si="16"/>
        <v>6.3279428537303944E-4</v>
      </c>
      <c r="D980" s="43"/>
      <c r="E980" s="44">
        <v>44020</v>
      </c>
      <c r="F980" s="42">
        <v>1.07</v>
      </c>
      <c r="G980" s="42">
        <f t="shared" si="19"/>
        <v>1.0700000000000001E-2</v>
      </c>
      <c r="H980" s="43"/>
      <c r="I980" s="43"/>
      <c r="J980" s="75">
        <f t="shared" si="20"/>
        <v>-1.0067205714626961E-2</v>
      </c>
      <c r="K980" s="43"/>
      <c r="L980" s="43"/>
      <c r="M980" s="43"/>
      <c r="N980" s="43"/>
      <c r="O980" s="43"/>
      <c r="P980" s="43"/>
      <c r="Q980" s="43"/>
      <c r="R980" s="43"/>
      <c r="S980" s="43"/>
      <c r="T980" s="43"/>
      <c r="U980" s="43"/>
      <c r="V980" s="43"/>
      <c r="W980" s="43"/>
      <c r="X980" s="43"/>
      <c r="Y980" s="43"/>
      <c r="Z980" s="43"/>
    </row>
    <row r="981" spans="1:26">
      <c r="A981" s="44">
        <v>44049</v>
      </c>
      <c r="B981" s="42">
        <v>3349.16</v>
      </c>
      <c r="C981" s="46">
        <f t="shared" si="16"/>
        <v>6.4071581324233757E-3</v>
      </c>
      <c r="D981" s="43"/>
      <c r="E981" s="44">
        <v>43990</v>
      </c>
      <c r="F981" s="42">
        <v>1.03</v>
      </c>
      <c r="G981" s="42">
        <f t="shared" si="19"/>
        <v>1.03E-2</v>
      </c>
      <c r="H981" s="43"/>
      <c r="I981" s="43"/>
      <c r="J981" s="75">
        <f t="shared" si="20"/>
        <v>-3.8928418675766244E-3</v>
      </c>
      <c r="K981" s="43"/>
      <c r="L981" s="43"/>
      <c r="M981" s="43"/>
      <c r="N981" s="43"/>
      <c r="O981" s="43"/>
      <c r="P981" s="43"/>
      <c r="Q981" s="43"/>
      <c r="R981" s="43"/>
      <c r="S981" s="43"/>
      <c r="T981" s="43"/>
      <c r="U981" s="43"/>
      <c r="V981" s="43"/>
      <c r="W981" s="43"/>
      <c r="X981" s="43"/>
      <c r="Y981" s="43"/>
      <c r="Z981" s="43"/>
    </row>
    <row r="982" spans="1:26">
      <c r="A982" s="44">
        <v>44048</v>
      </c>
      <c r="B982" s="42">
        <v>3327.77</v>
      </c>
      <c r="C982" s="46">
        <f t="shared" si="16"/>
        <v>6.4091575198012216E-3</v>
      </c>
      <c r="D982" s="43"/>
      <c r="E982" s="44">
        <v>43959</v>
      </c>
      <c r="F982" s="42">
        <v>1.06</v>
      </c>
      <c r="G982" s="42">
        <f t="shared" si="19"/>
        <v>1.06E-2</v>
      </c>
      <c r="H982" s="43"/>
      <c r="I982" s="43"/>
      <c r="J982" s="75">
        <f t="shared" si="20"/>
        <v>-4.1908424801987785E-3</v>
      </c>
      <c r="K982" s="43"/>
      <c r="L982" s="43"/>
      <c r="M982" s="43"/>
      <c r="N982" s="43"/>
      <c r="O982" s="43"/>
      <c r="P982" s="43"/>
      <c r="Q982" s="43"/>
      <c r="R982" s="43"/>
      <c r="S982" s="43"/>
      <c r="T982" s="43"/>
      <c r="U982" s="43"/>
      <c r="V982" s="43"/>
      <c r="W982" s="43"/>
      <c r="X982" s="43"/>
      <c r="Y982" s="43"/>
      <c r="Z982" s="43"/>
    </row>
    <row r="983" spans="1:26">
      <c r="A983" s="44">
        <v>44047</v>
      </c>
      <c r="B983" s="42">
        <v>3306.51</v>
      </c>
      <c r="C983" s="46">
        <f t="shared" si="16"/>
        <v>3.6054526780178501E-3</v>
      </c>
      <c r="D983" s="43"/>
      <c r="E983" s="44">
        <v>43929</v>
      </c>
      <c r="F983" s="42">
        <v>1.02</v>
      </c>
      <c r="G983" s="42">
        <f t="shared" si="19"/>
        <v>1.0200000000000001E-2</v>
      </c>
      <c r="H983" s="43"/>
      <c r="I983" s="43"/>
      <c r="J983" s="75">
        <f t="shared" si="20"/>
        <v>-6.5945473219821502E-3</v>
      </c>
      <c r="K983" s="43"/>
      <c r="L983" s="43"/>
      <c r="M983" s="43"/>
      <c r="N983" s="43"/>
      <c r="O983" s="43"/>
      <c r="P983" s="43"/>
      <c r="Q983" s="43"/>
      <c r="R983" s="43"/>
      <c r="S983" s="43"/>
      <c r="T983" s="43"/>
      <c r="U983" s="43"/>
      <c r="V983" s="43"/>
      <c r="W983" s="43"/>
      <c r="X983" s="43"/>
      <c r="Y983" s="43"/>
      <c r="Z983" s="43"/>
    </row>
    <row r="984" spans="1:26">
      <c r="A984" s="44">
        <v>44046</v>
      </c>
      <c r="B984" s="42">
        <v>3294.61</v>
      </c>
      <c r="C984" s="46">
        <f t="shared" si="16"/>
        <v>7.1553658839056062E-3</v>
      </c>
      <c r="D984" s="43"/>
      <c r="E984" s="44">
        <v>43898</v>
      </c>
      <c r="F984" s="42">
        <v>1.07</v>
      </c>
      <c r="G984" s="42">
        <f t="shared" si="19"/>
        <v>1.0700000000000001E-2</v>
      </c>
      <c r="H984" s="43"/>
      <c r="I984" s="43"/>
      <c r="J984" s="75">
        <f t="shared" si="20"/>
        <v>-3.544634116094395E-3</v>
      </c>
      <c r="K984" s="43"/>
      <c r="L984" s="43"/>
      <c r="M984" s="43"/>
      <c r="N984" s="43"/>
      <c r="O984" s="43"/>
      <c r="P984" s="43"/>
      <c r="Q984" s="43"/>
      <c r="R984" s="43"/>
      <c r="S984" s="43"/>
      <c r="T984" s="43"/>
      <c r="U984" s="43"/>
      <c r="V984" s="43"/>
      <c r="W984" s="43"/>
      <c r="X984" s="43"/>
      <c r="Y984" s="43"/>
      <c r="Z984" s="43"/>
    </row>
    <row r="985" spans="1:26">
      <c r="A985" s="44">
        <v>44043</v>
      </c>
      <c r="B985" s="42">
        <v>3271.12</v>
      </c>
      <c r="C985" s="46">
        <f t="shared" si="16"/>
        <v>7.6411913923716676E-3</v>
      </c>
      <c r="D985" s="43"/>
      <c r="E985" s="44" t="s">
        <v>2412</v>
      </c>
      <c r="F985" s="42">
        <v>1.04</v>
      </c>
      <c r="G985" s="42">
        <f t="shared" si="19"/>
        <v>1.04E-2</v>
      </c>
      <c r="H985" s="43"/>
      <c r="I985" s="43"/>
      <c r="J985" s="75">
        <f t="shared" si="20"/>
        <v>-2.7588086076283319E-3</v>
      </c>
      <c r="K985" s="43"/>
      <c r="L985" s="43"/>
      <c r="M985" s="43"/>
      <c r="N985" s="43"/>
      <c r="O985" s="43"/>
      <c r="P985" s="43"/>
      <c r="Q985" s="43"/>
      <c r="R985" s="43"/>
      <c r="S985" s="43"/>
      <c r="T985" s="43"/>
      <c r="U985" s="43"/>
      <c r="V985" s="43"/>
      <c r="W985" s="43"/>
      <c r="X985" s="43"/>
      <c r="Y985" s="43"/>
      <c r="Z985" s="43"/>
    </row>
    <row r="986" spans="1:26">
      <c r="A986" s="44">
        <v>44042</v>
      </c>
      <c r="B986" s="42">
        <v>3246.22</v>
      </c>
      <c r="C986" s="46">
        <f t="shared" si="16"/>
        <v>-3.7573107206831397E-3</v>
      </c>
      <c r="D986" s="43"/>
      <c r="E986" s="44" t="s">
        <v>2415</v>
      </c>
      <c r="F986" s="42">
        <v>1.04</v>
      </c>
      <c r="G986" s="42">
        <f t="shared" si="19"/>
        <v>1.04E-2</v>
      </c>
      <c r="H986" s="43"/>
      <c r="I986" s="43"/>
      <c r="J986" s="75">
        <f t="shared" si="20"/>
        <v>-1.4157310720683139E-2</v>
      </c>
      <c r="K986" s="43"/>
      <c r="L986" s="43"/>
      <c r="M986" s="43"/>
      <c r="N986" s="43"/>
      <c r="O986" s="43"/>
      <c r="P986" s="43"/>
      <c r="Q986" s="43"/>
      <c r="R986" s="43"/>
      <c r="S986" s="43"/>
      <c r="T986" s="43"/>
      <c r="U986" s="43"/>
      <c r="V986" s="43"/>
      <c r="W986" s="43"/>
      <c r="X986" s="43"/>
      <c r="Y986" s="43"/>
      <c r="Z986" s="43"/>
    </row>
    <row r="987" spans="1:26">
      <c r="A987" s="44">
        <v>44041</v>
      </c>
      <c r="B987" s="42">
        <v>3258.44</v>
      </c>
      <c r="C987" s="46">
        <f t="shared" si="16"/>
        <v>1.2351783128253628E-2</v>
      </c>
      <c r="D987" s="43"/>
      <c r="E987" s="44" t="s">
        <v>2418</v>
      </c>
      <c r="F987" s="42">
        <v>1.0900000000000001</v>
      </c>
      <c r="G987" s="42">
        <f t="shared" si="19"/>
        <v>1.09E-2</v>
      </c>
      <c r="H987" s="43"/>
      <c r="I987" s="43"/>
      <c r="J987" s="75">
        <f t="shared" si="20"/>
        <v>1.4517831282536281E-3</v>
      </c>
      <c r="K987" s="43"/>
      <c r="L987" s="43"/>
      <c r="M987" s="43"/>
      <c r="N987" s="43"/>
      <c r="O987" s="43"/>
      <c r="P987" s="43"/>
      <c r="Q987" s="43"/>
      <c r="R987" s="43"/>
      <c r="S987" s="43"/>
      <c r="T987" s="43"/>
      <c r="U987" s="43"/>
      <c r="V987" s="43"/>
      <c r="W987" s="43"/>
      <c r="X987" s="43"/>
      <c r="Y987" s="43"/>
      <c r="Z987" s="43"/>
    </row>
    <row r="988" spans="1:26">
      <c r="A988" s="44">
        <v>44040</v>
      </c>
      <c r="B988" s="42">
        <v>3218.44</v>
      </c>
      <c r="C988" s="46">
        <f t="shared" si="16"/>
        <v>-6.4944443446863422E-3</v>
      </c>
      <c r="D988" s="43"/>
      <c r="E988" s="44" t="s">
        <v>2421</v>
      </c>
      <c r="F988" s="42">
        <v>1.07</v>
      </c>
      <c r="G988" s="42">
        <f t="shared" si="19"/>
        <v>1.0700000000000001E-2</v>
      </c>
      <c r="H988" s="43"/>
      <c r="I988" s="43"/>
      <c r="J988" s="75">
        <f t="shared" si="20"/>
        <v>-1.7194444344686345E-2</v>
      </c>
      <c r="K988" s="43"/>
      <c r="L988" s="43"/>
      <c r="M988" s="43"/>
      <c r="N988" s="43"/>
      <c r="O988" s="43"/>
      <c r="P988" s="43"/>
      <c r="Q988" s="43"/>
      <c r="R988" s="43"/>
      <c r="S988" s="43"/>
      <c r="T988" s="43"/>
      <c r="U988" s="43"/>
      <c r="V988" s="43"/>
      <c r="W988" s="43"/>
      <c r="X988" s="43"/>
      <c r="Y988" s="43"/>
      <c r="Z988" s="43"/>
    </row>
    <row r="989" spans="1:26">
      <c r="A989" s="44">
        <v>44039</v>
      </c>
      <c r="B989" s="42">
        <v>3239.41</v>
      </c>
      <c r="C989" s="46">
        <f t="shared" si="16"/>
        <v>7.3679195100667611E-3</v>
      </c>
      <c r="D989" s="43"/>
      <c r="E989" s="44" t="s">
        <v>2424</v>
      </c>
      <c r="F989" s="42">
        <v>1.1000000000000001</v>
      </c>
      <c r="G989" s="42">
        <f t="shared" si="19"/>
        <v>1.1000000000000001E-2</v>
      </c>
      <c r="H989" s="43"/>
      <c r="I989" s="43"/>
      <c r="J989" s="75">
        <f t="shared" si="20"/>
        <v>-3.63208048993324E-3</v>
      </c>
      <c r="K989" s="43"/>
      <c r="L989" s="43"/>
      <c r="M989" s="43"/>
      <c r="N989" s="43"/>
      <c r="O989" s="43"/>
      <c r="P989" s="43"/>
      <c r="Q989" s="43"/>
      <c r="R989" s="43"/>
      <c r="S989" s="43"/>
      <c r="T989" s="43"/>
      <c r="U989" s="43"/>
      <c r="V989" s="43"/>
      <c r="W989" s="43"/>
      <c r="X989" s="43"/>
      <c r="Y989" s="43"/>
      <c r="Z989" s="43"/>
    </row>
    <row r="990" spans="1:26">
      <c r="A990" s="44">
        <v>44036</v>
      </c>
      <c r="B990" s="42">
        <v>3215.63</v>
      </c>
      <c r="C990" s="46">
        <f t="shared" si="16"/>
        <v>-6.2096307443050324E-3</v>
      </c>
      <c r="D990" s="43"/>
      <c r="E990" s="44" t="s">
        <v>2426</v>
      </c>
      <c r="F990" s="42">
        <v>1.08</v>
      </c>
      <c r="G990" s="42">
        <f t="shared" si="19"/>
        <v>1.0800000000000001E-2</v>
      </c>
      <c r="H990" s="43"/>
      <c r="I990" s="43"/>
      <c r="J990" s="75">
        <f t="shared" si="20"/>
        <v>-1.7009630744305032E-2</v>
      </c>
      <c r="K990" s="43"/>
      <c r="L990" s="43"/>
      <c r="M990" s="43"/>
      <c r="N990" s="43"/>
      <c r="O990" s="43"/>
      <c r="P990" s="43"/>
      <c r="Q990" s="43"/>
      <c r="R990" s="43"/>
      <c r="S990" s="43"/>
      <c r="T990" s="43"/>
      <c r="U990" s="43"/>
      <c r="V990" s="43"/>
      <c r="W990" s="43"/>
      <c r="X990" s="43"/>
      <c r="Y990" s="43"/>
      <c r="Z990" s="43"/>
    </row>
    <row r="991" spans="1:26">
      <c r="A991" s="44">
        <v>44035</v>
      </c>
      <c r="B991" s="42">
        <v>3235.66</v>
      </c>
      <c r="C991" s="46">
        <f t="shared" si="16"/>
        <v>-1.2396345287241563E-2</v>
      </c>
      <c r="D991" s="43"/>
      <c r="E991" s="44" t="s">
        <v>2428</v>
      </c>
      <c r="F991" s="42">
        <v>1.0900000000000001</v>
      </c>
      <c r="G991" s="42">
        <f t="shared" si="19"/>
        <v>1.09E-2</v>
      </c>
      <c r="H991" s="43"/>
      <c r="I991" s="43"/>
      <c r="J991" s="75">
        <f t="shared" si="20"/>
        <v>-2.3296345287241563E-2</v>
      </c>
      <c r="K991" s="43"/>
      <c r="L991" s="43"/>
      <c r="M991" s="43"/>
      <c r="N991" s="43"/>
      <c r="O991" s="43"/>
      <c r="P991" s="43"/>
      <c r="Q991" s="43"/>
      <c r="R991" s="43"/>
      <c r="S991" s="43"/>
      <c r="T991" s="43"/>
      <c r="U991" s="43"/>
      <c r="V991" s="43"/>
      <c r="W991" s="43"/>
      <c r="X991" s="43"/>
      <c r="Y991" s="43"/>
      <c r="Z991" s="43"/>
    </row>
    <row r="992" spans="1:26">
      <c r="A992" s="44">
        <v>44034</v>
      </c>
      <c r="B992" s="42">
        <v>3276.02</v>
      </c>
      <c r="C992" s="46">
        <f t="shared" si="16"/>
        <v>5.7306396229577271E-3</v>
      </c>
      <c r="D992" s="43"/>
      <c r="E992" s="44" t="s">
        <v>2431</v>
      </c>
      <c r="F992" s="42">
        <v>1.1299999999999999</v>
      </c>
      <c r="G992" s="42">
        <f t="shared" si="19"/>
        <v>1.1299999999999999E-2</v>
      </c>
      <c r="H992" s="43"/>
      <c r="I992" s="43"/>
      <c r="J992" s="75">
        <f t="shared" si="20"/>
        <v>-5.5693603770422722E-3</v>
      </c>
      <c r="K992" s="43"/>
      <c r="L992" s="43"/>
      <c r="M992" s="43"/>
      <c r="N992" s="43"/>
      <c r="O992" s="43"/>
      <c r="P992" s="43"/>
      <c r="Q992" s="43"/>
      <c r="R992" s="43"/>
      <c r="S992" s="43"/>
      <c r="T992" s="43"/>
      <c r="U992" s="43"/>
      <c r="V992" s="43"/>
      <c r="W992" s="43"/>
      <c r="X992" s="43"/>
      <c r="Y992" s="43"/>
      <c r="Z992" s="43"/>
    </row>
    <row r="993" spans="1:26">
      <c r="A993" s="44">
        <v>44033</v>
      </c>
      <c r="B993" s="42">
        <v>3257.3</v>
      </c>
      <c r="C993" s="46">
        <f t="shared" si="16"/>
        <v>1.6776413721593887E-3</v>
      </c>
      <c r="D993" s="43"/>
      <c r="E993" s="44" t="s">
        <v>2433</v>
      </c>
      <c r="F993" s="42">
        <v>1.1399999999999999</v>
      </c>
      <c r="G993" s="42">
        <f t="shared" si="19"/>
        <v>1.1399999999999999E-2</v>
      </c>
      <c r="H993" s="43"/>
      <c r="I993" s="43"/>
      <c r="J993" s="75">
        <f t="shared" si="20"/>
        <v>-9.7223586278406098E-3</v>
      </c>
      <c r="K993" s="43"/>
      <c r="L993" s="43"/>
      <c r="M993" s="43"/>
      <c r="N993" s="43"/>
      <c r="O993" s="43"/>
      <c r="P993" s="43"/>
      <c r="Q993" s="43"/>
      <c r="R993" s="43"/>
      <c r="S993" s="43"/>
      <c r="T993" s="43"/>
      <c r="U993" s="43"/>
      <c r="V993" s="43"/>
      <c r="W993" s="43"/>
      <c r="X993" s="43"/>
      <c r="Y993" s="43"/>
      <c r="Z993" s="43"/>
    </row>
    <row r="994" spans="1:26">
      <c r="A994" s="44">
        <v>44032</v>
      </c>
      <c r="B994" s="42">
        <v>3251.84</v>
      </c>
      <c r="C994" s="46">
        <f t="shared" si="16"/>
        <v>8.3717641704647815E-3</v>
      </c>
      <c r="D994" s="43"/>
      <c r="E994" s="44" t="s">
        <v>2436</v>
      </c>
      <c r="F994" s="42">
        <v>1.1599999999999999</v>
      </c>
      <c r="G994" s="42">
        <f t="shared" si="19"/>
        <v>1.1599999999999999E-2</v>
      </c>
      <c r="H994" s="43"/>
      <c r="I994" s="43"/>
      <c r="J994" s="75">
        <f t="shared" si="20"/>
        <v>-3.2282358295352177E-3</v>
      </c>
      <c r="K994" s="43"/>
      <c r="L994" s="43"/>
      <c r="M994" s="43"/>
      <c r="N994" s="43"/>
      <c r="O994" s="43"/>
      <c r="P994" s="43"/>
      <c r="Q994" s="43"/>
      <c r="R994" s="43"/>
      <c r="S994" s="43"/>
      <c r="T994" s="43"/>
      <c r="U994" s="43"/>
      <c r="V994" s="43"/>
      <c r="W994" s="43"/>
      <c r="X994" s="43"/>
      <c r="Y994" s="43"/>
      <c r="Z994" s="43"/>
    </row>
    <row r="995" spans="1:26">
      <c r="A995" s="44">
        <v>44029</v>
      </c>
      <c r="B995" s="42">
        <v>3224.73</v>
      </c>
      <c r="C995" s="46">
        <f t="shared" si="16"/>
        <v>2.8445899031588197E-3</v>
      </c>
      <c r="D995" s="43"/>
      <c r="E995" s="44" t="s">
        <v>2439</v>
      </c>
      <c r="F995" s="42">
        <v>1.17</v>
      </c>
      <c r="G995" s="42">
        <f t="shared" si="19"/>
        <v>1.1699999999999999E-2</v>
      </c>
      <c r="H995" s="43"/>
      <c r="I995" s="43"/>
      <c r="J995" s="75">
        <f t="shared" si="20"/>
        <v>-8.8554100968411785E-3</v>
      </c>
      <c r="K995" s="43"/>
      <c r="L995" s="43"/>
      <c r="M995" s="43"/>
      <c r="N995" s="43"/>
      <c r="O995" s="43"/>
      <c r="P995" s="43"/>
      <c r="Q995" s="43"/>
      <c r="R995" s="43"/>
      <c r="S995" s="43"/>
      <c r="T995" s="43"/>
      <c r="U995" s="43"/>
      <c r="V995" s="43"/>
      <c r="W995" s="43"/>
      <c r="X995" s="43"/>
      <c r="Y995" s="43"/>
      <c r="Z995" s="43"/>
    </row>
    <row r="996" spans="1:26">
      <c r="A996" s="44">
        <v>44028</v>
      </c>
      <c r="B996" s="42">
        <v>3215.57</v>
      </c>
      <c r="C996" s="46">
        <f t="shared" si="16"/>
        <v>-3.4119183131618158E-3</v>
      </c>
      <c r="D996" s="43"/>
      <c r="E996" s="44" t="s">
        <v>2442</v>
      </c>
      <c r="F996" s="42">
        <v>1.1499999999999999</v>
      </c>
      <c r="G996" s="42">
        <f t="shared" si="19"/>
        <v>1.15E-2</v>
      </c>
      <c r="H996" s="43"/>
      <c r="I996" s="43"/>
      <c r="J996" s="75">
        <f t="shared" si="20"/>
        <v>-1.4911918313161816E-2</v>
      </c>
      <c r="K996" s="43"/>
      <c r="L996" s="43"/>
      <c r="M996" s="43"/>
      <c r="N996" s="43"/>
      <c r="O996" s="43"/>
      <c r="P996" s="43"/>
      <c r="Q996" s="43"/>
      <c r="R996" s="43"/>
      <c r="S996" s="43"/>
      <c r="T996" s="43"/>
      <c r="U996" s="43"/>
      <c r="V996" s="43"/>
      <c r="W996" s="43"/>
      <c r="X996" s="43"/>
      <c r="Y996" s="43"/>
      <c r="Z996" s="43"/>
    </row>
    <row r="997" spans="1:26">
      <c r="A997" s="44">
        <v>44027</v>
      </c>
      <c r="B997" s="42">
        <v>3226.56</v>
      </c>
      <c r="C997" s="46">
        <f t="shared" si="16"/>
        <v>9.0410448847842075E-3</v>
      </c>
      <c r="D997" s="43"/>
      <c r="E997" s="44" t="s">
        <v>2445</v>
      </c>
      <c r="F997" s="42">
        <v>1.17</v>
      </c>
      <c r="G997" s="42">
        <f t="shared" si="19"/>
        <v>1.1699999999999999E-2</v>
      </c>
      <c r="H997" s="43"/>
      <c r="I997" s="43"/>
      <c r="J997" s="75">
        <f t="shared" si="20"/>
        <v>-2.6589551152157911E-3</v>
      </c>
      <c r="K997" s="43"/>
      <c r="L997" s="43"/>
      <c r="M997" s="43"/>
      <c r="N997" s="43"/>
      <c r="O997" s="43"/>
      <c r="P997" s="43"/>
      <c r="Q997" s="43"/>
      <c r="R997" s="43"/>
      <c r="S997" s="43"/>
      <c r="T997" s="43"/>
      <c r="U997" s="43"/>
      <c r="V997" s="43"/>
      <c r="W997" s="43"/>
      <c r="X997" s="43"/>
      <c r="Y997" s="43"/>
      <c r="Z997" s="43"/>
    </row>
    <row r="998" spans="1:26">
      <c r="A998" s="44">
        <v>44026</v>
      </c>
      <c r="B998" s="42">
        <v>3197.52</v>
      </c>
      <c r="C998" s="46">
        <f t="shared" si="16"/>
        <v>1.3317285189446137E-2</v>
      </c>
      <c r="D998" s="43"/>
      <c r="E998" s="44" t="s">
        <v>2448</v>
      </c>
      <c r="F998" s="42">
        <v>1.1499999999999999</v>
      </c>
      <c r="G998" s="42">
        <f t="shared" si="19"/>
        <v>1.15E-2</v>
      </c>
      <c r="H998" s="43"/>
      <c r="I998" s="43"/>
      <c r="J998" s="75">
        <f t="shared" si="20"/>
        <v>1.8172851894461377E-3</v>
      </c>
      <c r="K998" s="43"/>
      <c r="L998" s="43"/>
      <c r="M998" s="43"/>
      <c r="N998" s="43"/>
      <c r="O998" s="43"/>
      <c r="P998" s="43"/>
      <c r="Q998" s="43"/>
      <c r="R998" s="43"/>
      <c r="S998" s="43"/>
      <c r="T998" s="43"/>
      <c r="U998" s="43"/>
      <c r="V998" s="43"/>
      <c r="W998" s="43"/>
      <c r="X998" s="43"/>
      <c r="Y998" s="43"/>
      <c r="Z998" s="43"/>
    </row>
    <row r="999" spans="1:26">
      <c r="A999" s="44">
        <v>44025</v>
      </c>
      <c r="B999" s="42">
        <v>3155.22</v>
      </c>
      <c r="C999" s="46">
        <f t="shared" si="16"/>
        <v>-9.4066236664834702E-3</v>
      </c>
      <c r="D999" s="43"/>
      <c r="E999" s="44" t="s">
        <v>2451</v>
      </c>
      <c r="F999" s="42">
        <v>1.17</v>
      </c>
      <c r="G999" s="42">
        <f t="shared" si="19"/>
        <v>1.1699999999999999E-2</v>
      </c>
      <c r="H999" s="43"/>
      <c r="I999" s="43"/>
      <c r="J999" s="75">
        <f t="shared" si="20"/>
        <v>-2.1106623666483471E-2</v>
      </c>
      <c r="K999" s="43"/>
      <c r="L999" s="43"/>
      <c r="M999" s="43"/>
      <c r="N999" s="43"/>
      <c r="O999" s="43"/>
      <c r="P999" s="43"/>
      <c r="Q999" s="43"/>
      <c r="R999" s="43"/>
      <c r="S999" s="43"/>
      <c r="T999" s="43"/>
      <c r="U999" s="43"/>
      <c r="V999" s="43"/>
      <c r="W999" s="43"/>
      <c r="X999" s="43"/>
      <c r="Y999" s="43"/>
      <c r="Z999" s="43"/>
    </row>
    <row r="1000" spans="1:26">
      <c r="A1000" s="44">
        <v>44022</v>
      </c>
      <c r="B1000" s="42">
        <v>3185.04</v>
      </c>
      <c r="C1000" s="46">
        <f t="shared" si="16"/>
        <v>1.0411813000986475E-2</v>
      </c>
      <c r="D1000" s="43"/>
      <c r="E1000" s="44">
        <v>44111</v>
      </c>
      <c r="F1000" s="42">
        <v>1.18</v>
      </c>
      <c r="G1000" s="42">
        <f t="shared" si="19"/>
        <v>1.18E-2</v>
      </c>
      <c r="H1000" s="43"/>
      <c r="I1000" s="43"/>
      <c r="J1000" s="75">
        <f t="shared" si="20"/>
        <v>-1.3881869990135243E-3</v>
      </c>
      <c r="K1000" s="43"/>
      <c r="L1000" s="43"/>
      <c r="M1000" s="43"/>
      <c r="N1000" s="43"/>
      <c r="O1000" s="43"/>
      <c r="P1000" s="43"/>
      <c r="Q1000" s="43"/>
      <c r="R1000" s="43"/>
      <c r="S1000" s="43"/>
      <c r="T1000" s="43"/>
      <c r="U1000" s="43"/>
      <c r="V1000" s="43"/>
      <c r="W1000" s="43"/>
      <c r="X1000" s="43"/>
      <c r="Y1000" s="43"/>
      <c r="Z1000" s="43"/>
    </row>
    <row r="1001" spans="1:26">
      <c r="A1001" s="44">
        <v>44021</v>
      </c>
      <c r="B1001" s="42">
        <v>3152.05</v>
      </c>
      <c r="C1001" s="46">
        <f t="shared" si="16"/>
        <v>-5.6596254512879147E-3</v>
      </c>
      <c r="D1001" s="43"/>
      <c r="E1001" s="44">
        <v>44081</v>
      </c>
      <c r="F1001" s="42">
        <v>1.1499999999999999</v>
      </c>
      <c r="G1001" s="42">
        <f t="shared" si="19"/>
        <v>1.15E-2</v>
      </c>
      <c r="H1001" s="43"/>
      <c r="I1001" s="43"/>
      <c r="J1001" s="75">
        <f t="shared" si="20"/>
        <v>-1.7159625451287915E-2</v>
      </c>
      <c r="K1001" s="43"/>
      <c r="L1001" s="43"/>
      <c r="M1001" s="43"/>
      <c r="N1001" s="43"/>
      <c r="O1001" s="43"/>
      <c r="P1001" s="43"/>
      <c r="Q1001" s="43"/>
      <c r="R1001" s="43"/>
      <c r="S1001" s="43"/>
      <c r="T1001" s="43"/>
      <c r="U1001" s="43"/>
      <c r="V1001" s="43"/>
      <c r="W1001" s="43"/>
      <c r="X1001" s="43"/>
      <c r="Y1001" s="43"/>
      <c r="Z1001" s="43"/>
    </row>
    <row r="1002" spans="1:26">
      <c r="A1002" s="44">
        <v>44020</v>
      </c>
      <c r="B1002" s="42">
        <v>3169.94</v>
      </c>
      <c r="C1002" s="46">
        <f t="shared" si="16"/>
        <v>7.7970264812917862E-3</v>
      </c>
      <c r="D1002" s="43"/>
      <c r="E1002" s="44">
        <v>44050</v>
      </c>
      <c r="F1002" s="42">
        <v>1.23</v>
      </c>
      <c r="G1002" s="42">
        <f t="shared" si="19"/>
        <v>1.23E-2</v>
      </c>
      <c r="H1002" s="43"/>
      <c r="I1002" s="43"/>
      <c r="J1002" s="75">
        <f t="shared" si="20"/>
        <v>-4.5029735187082139E-3</v>
      </c>
      <c r="K1002" s="43"/>
      <c r="L1002" s="43"/>
      <c r="M1002" s="43"/>
      <c r="N1002" s="43"/>
      <c r="O1002" s="43"/>
      <c r="P1002" s="43"/>
      <c r="Q1002" s="43"/>
      <c r="R1002" s="43"/>
      <c r="S1002" s="43"/>
      <c r="T1002" s="43"/>
      <c r="U1002" s="43"/>
      <c r="V1002" s="43"/>
      <c r="W1002" s="43"/>
      <c r="X1002" s="43"/>
      <c r="Y1002" s="43"/>
      <c r="Z1002" s="43"/>
    </row>
    <row r="1003" spans="1:26">
      <c r="A1003" s="44">
        <v>44019</v>
      </c>
      <c r="B1003" s="42">
        <v>3145.32</v>
      </c>
      <c r="C1003" s="46">
        <f t="shared" si="16"/>
        <v>-1.0877508816987262E-2</v>
      </c>
      <c r="D1003" s="43"/>
      <c r="E1003" s="44">
        <v>44019</v>
      </c>
      <c r="F1003" s="42">
        <v>1.21</v>
      </c>
      <c r="G1003" s="42">
        <f t="shared" si="19"/>
        <v>1.21E-2</v>
      </c>
      <c r="H1003" s="43"/>
      <c r="I1003" s="43"/>
      <c r="J1003" s="75">
        <f t="shared" si="20"/>
        <v>-2.2977508816987263E-2</v>
      </c>
      <c r="K1003" s="43"/>
      <c r="L1003" s="43"/>
      <c r="M1003" s="43"/>
      <c r="N1003" s="43"/>
      <c r="O1003" s="43"/>
      <c r="P1003" s="43"/>
      <c r="Q1003" s="43"/>
      <c r="R1003" s="43"/>
      <c r="S1003" s="43"/>
      <c r="T1003" s="43"/>
      <c r="U1003" s="43"/>
      <c r="V1003" s="43"/>
      <c r="W1003" s="43"/>
      <c r="X1003" s="43"/>
      <c r="Y1003" s="43"/>
      <c r="Z1003" s="43"/>
    </row>
    <row r="1004" spans="1:26">
      <c r="A1004" s="44">
        <v>44018</v>
      </c>
      <c r="B1004" s="42">
        <v>3179.72</v>
      </c>
      <c r="C1004" s="46">
        <f t="shared" si="16"/>
        <v>1.5756943165826313E-2</v>
      </c>
      <c r="D1004" s="43"/>
      <c r="E1004" s="44">
        <v>43989</v>
      </c>
      <c r="F1004" s="42">
        <v>1.28</v>
      </c>
      <c r="G1004" s="42">
        <f t="shared" si="19"/>
        <v>1.2800000000000001E-2</v>
      </c>
      <c r="H1004" s="43"/>
      <c r="I1004" s="43"/>
      <c r="J1004" s="75">
        <f t="shared" si="20"/>
        <v>2.9569431658263128E-3</v>
      </c>
      <c r="K1004" s="43"/>
      <c r="L1004" s="43"/>
      <c r="M1004" s="43"/>
      <c r="N1004" s="43"/>
      <c r="O1004" s="43"/>
      <c r="P1004" s="43"/>
      <c r="Q1004" s="43"/>
      <c r="R1004" s="43"/>
      <c r="S1004" s="43"/>
      <c r="T1004" s="43"/>
      <c r="U1004" s="43"/>
      <c r="V1004" s="43"/>
      <c r="W1004" s="43"/>
      <c r="X1004" s="43"/>
      <c r="Y1004" s="43"/>
      <c r="Z1004" s="43"/>
    </row>
    <row r="1005" spans="1:26">
      <c r="A1005" s="44">
        <v>44014</v>
      </c>
      <c r="B1005" s="42">
        <v>3130.01</v>
      </c>
      <c r="C1005" s="46">
        <f t="shared" si="16"/>
        <v>4.5310018326532803E-3</v>
      </c>
      <c r="D1005" s="43"/>
      <c r="E1005" s="44">
        <v>43868</v>
      </c>
      <c r="F1005" s="42">
        <v>1.26</v>
      </c>
      <c r="G1005" s="42">
        <f t="shared" si="19"/>
        <v>1.26E-2</v>
      </c>
      <c r="H1005" s="43"/>
      <c r="I1005" s="43"/>
      <c r="J1005" s="75">
        <f t="shared" si="20"/>
        <v>-8.0689981673467207E-3</v>
      </c>
      <c r="K1005" s="43"/>
      <c r="L1005" s="43"/>
      <c r="M1005" s="43"/>
      <c r="N1005" s="43"/>
      <c r="O1005" s="43"/>
      <c r="P1005" s="43"/>
      <c r="Q1005" s="43"/>
      <c r="R1005" s="43"/>
      <c r="S1005" s="43"/>
      <c r="T1005" s="43"/>
      <c r="U1005" s="43"/>
      <c r="V1005" s="43"/>
      <c r="W1005" s="43"/>
      <c r="X1005" s="43"/>
      <c r="Y1005" s="43"/>
      <c r="Z1005" s="43"/>
    </row>
    <row r="1006" spans="1:26">
      <c r="A1006" s="44">
        <v>44013</v>
      </c>
      <c r="B1006" s="42">
        <v>3115.86</v>
      </c>
      <c r="C1006" s="46">
        <f t="shared" si="16"/>
        <v>5.0095420996641308E-3</v>
      </c>
      <c r="D1006" s="43"/>
      <c r="E1006" s="44">
        <v>43837</v>
      </c>
      <c r="F1006" s="42">
        <v>1.27</v>
      </c>
      <c r="G1006" s="42">
        <f t="shared" si="19"/>
        <v>1.2699999999999999E-2</v>
      </c>
      <c r="H1006" s="43"/>
      <c r="I1006" s="43"/>
      <c r="J1006" s="75">
        <f t="shared" si="20"/>
        <v>-7.6904579003358687E-3</v>
      </c>
      <c r="K1006" s="43"/>
      <c r="L1006" s="43"/>
      <c r="M1006" s="43"/>
      <c r="N1006" s="43"/>
      <c r="O1006" s="43"/>
      <c r="P1006" s="43"/>
      <c r="Q1006" s="43"/>
      <c r="R1006" s="43"/>
      <c r="S1006" s="43"/>
      <c r="T1006" s="43"/>
      <c r="U1006" s="43"/>
      <c r="V1006" s="43"/>
      <c r="W1006" s="43"/>
      <c r="X1006" s="43"/>
      <c r="Y1006" s="43"/>
      <c r="Z1006" s="43"/>
    </row>
    <row r="1007" spans="1:26">
      <c r="A1007" s="44">
        <v>44012</v>
      </c>
      <c r="B1007" s="42">
        <v>3100.29</v>
      </c>
      <c r="C1007" s="46">
        <f t="shared" si="16"/>
        <v>1.529233363768146E-2</v>
      </c>
      <c r="D1007" s="43"/>
      <c r="E1007" s="44" t="s">
        <v>2465</v>
      </c>
      <c r="F1007" s="42">
        <v>1.25</v>
      </c>
      <c r="G1007" s="42">
        <f t="shared" si="19"/>
        <v>1.2500000000000001E-2</v>
      </c>
      <c r="H1007" s="43"/>
      <c r="I1007" s="43"/>
      <c r="J1007" s="75">
        <f t="shared" si="20"/>
        <v>2.792333637681459E-3</v>
      </c>
      <c r="K1007" s="43"/>
      <c r="L1007" s="43"/>
      <c r="M1007" s="43"/>
      <c r="N1007" s="43"/>
      <c r="O1007" s="43"/>
      <c r="P1007" s="43"/>
      <c r="Q1007" s="43"/>
      <c r="R1007" s="43"/>
      <c r="S1007" s="43"/>
      <c r="T1007" s="43"/>
      <c r="U1007" s="43"/>
      <c r="V1007" s="43"/>
      <c r="W1007" s="43"/>
      <c r="X1007" s="43"/>
      <c r="Y1007" s="43"/>
      <c r="Z1007" s="43"/>
    </row>
    <row r="1008" spans="1:26">
      <c r="A1008" s="44">
        <v>44011</v>
      </c>
      <c r="B1008" s="42">
        <v>3053.24</v>
      </c>
      <c r="C1008" s="46">
        <f t="shared" si="16"/>
        <v>1.4578907539069857E-2</v>
      </c>
      <c r="D1008" s="43"/>
      <c r="E1008" s="44" t="s">
        <v>2468</v>
      </c>
      <c r="F1008" s="42">
        <v>1.22</v>
      </c>
      <c r="G1008" s="42">
        <f t="shared" si="19"/>
        <v>1.2199999999999999E-2</v>
      </c>
      <c r="H1008" s="43"/>
      <c r="I1008" s="43"/>
      <c r="J1008" s="75">
        <f t="shared" si="20"/>
        <v>2.3789075390698577E-3</v>
      </c>
      <c r="K1008" s="43"/>
      <c r="L1008" s="43"/>
      <c r="M1008" s="43"/>
      <c r="N1008" s="43"/>
      <c r="O1008" s="43"/>
      <c r="P1008" s="43"/>
      <c r="Q1008" s="43"/>
      <c r="R1008" s="43"/>
      <c r="S1008" s="43"/>
      <c r="T1008" s="43"/>
      <c r="U1008" s="43"/>
      <c r="V1008" s="43"/>
      <c r="W1008" s="43"/>
      <c r="X1008" s="43"/>
      <c r="Y1008" s="43"/>
      <c r="Z1008" s="43"/>
    </row>
    <row r="1009" spans="1:26">
      <c r="A1009" s="44">
        <v>44008</v>
      </c>
      <c r="B1009" s="42">
        <v>3009.05</v>
      </c>
      <c r="C1009" s="46">
        <f t="shared" si="16"/>
        <v>-2.4525217335129464E-2</v>
      </c>
      <c r="D1009" s="43"/>
      <c r="E1009" s="44" t="s">
        <v>2471</v>
      </c>
      <c r="F1009" s="42">
        <v>1.21</v>
      </c>
      <c r="G1009" s="42">
        <f t="shared" si="19"/>
        <v>1.21E-2</v>
      </c>
      <c r="H1009" s="43"/>
      <c r="I1009" s="43"/>
      <c r="J1009" s="75">
        <f t="shared" si="20"/>
        <v>-3.6625217335129467E-2</v>
      </c>
      <c r="K1009" s="43"/>
      <c r="L1009" s="43"/>
      <c r="M1009" s="43"/>
      <c r="N1009" s="43"/>
      <c r="O1009" s="43"/>
      <c r="P1009" s="43"/>
      <c r="Q1009" s="43"/>
      <c r="R1009" s="43"/>
      <c r="S1009" s="43"/>
      <c r="T1009" s="43"/>
      <c r="U1009" s="43"/>
      <c r="V1009" s="43"/>
      <c r="W1009" s="43"/>
      <c r="X1009" s="43"/>
      <c r="Y1009" s="43"/>
      <c r="Z1009" s="43"/>
    </row>
    <row r="1010" spans="1:26">
      <c r="A1010" s="44">
        <v>44007</v>
      </c>
      <c r="B1010" s="42">
        <v>3083.76</v>
      </c>
      <c r="C1010" s="46">
        <f t="shared" si="16"/>
        <v>1.0899850173409288E-2</v>
      </c>
      <c r="D1010" s="43"/>
      <c r="E1010" s="44" t="s">
        <v>2474</v>
      </c>
      <c r="F1010" s="42">
        <v>1.26</v>
      </c>
      <c r="G1010" s="42">
        <f t="shared" si="19"/>
        <v>1.26E-2</v>
      </c>
      <c r="H1010" s="43"/>
      <c r="I1010" s="43"/>
      <c r="J1010" s="75">
        <f t="shared" si="20"/>
        <v>-1.7001498265907123E-3</v>
      </c>
      <c r="K1010" s="43"/>
      <c r="L1010" s="43"/>
      <c r="M1010" s="43"/>
      <c r="N1010" s="43"/>
      <c r="O1010" s="43"/>
      <c r="P1010" s="43"/>
      <c r="Q1010" s="43"/>
      <c r="R1010" s="43"/>
      <c r="S1010" s="43"/>
      <c r="T1010" s="43"/>
      <c r="U1010" s="43"/>
      <c r="V1010" s="43"/>
      <c r="W1010" s="43"/>
      <c r="X1010" s="43"/>
      <c r="Y1010" s="43"/>
      <c r="Z1010" s="43"/>
    </row>
    <row r="1011" spans="1:26">
      <c r="A1011" s="44">
        <v>44006</v>
      </c>
      <c r="B1011" s="42">
        <v>3050.33</v>
      </c>
      <c r="C1011" s="46">
        <f t="shared" si="16"/>
        <v>-2.6195278732754491E-2</v>
      </c>
      <c r="D1011" s="43"/>
      <c r="E1011" s="44" t="s">
        <v>2477</v>
      </c>
      <c r="F1011" s="42">
        <v>1.28</v>
      </c>
      <c r="G1011" s="42">
        <f t="shared" si="19"/>
        <v>1.2800000000000001E-2</v>
      </c>
      <c r="H1011" s="43"/>
      <c r="I1011" s="43"/>
      <c r="J1011" s="75">
        <f t="shared" si="20"/>
        <v>-3.899527873275449E-2</v>
      </c>
      <c r="K1011" s="43"/>
      <c r="L1011" s="43"/>
      <c r="M1011" s="43"/>
      <c r="N1011" s="43"/>
      <c r="O1011" s="43"/>
      <c r="P1011" s="43"/>
      <c r="Q1011" s="43"/>
      <c r="R1011" s="43"/>
      <c r="S1011" s="43"/>
      <c r="T1011" s="43"/>
      <c r="U1011" s="43"/>
      <c r="V1011" s="43"/>
      <c r="W1011" s="43"/>
      <c r="X1011" s="43"/>
      <c r="Y1011" s="43"/>
      <c r="Z1011" s="43"/>
    </row>
    <row r="1012" spans="1:26">
      <c r="A1012" s="44">
        <v>44005</v>
      </c>
      <c r="B1012" s="42">
        <v>3131.29</v>
      </c>
      <c r="C1012" s="46">
        <f t="shared" si="16"/>
        <v>4.2981911703125365E-3</v>
      </c>
      <c r="D1012" s="43"/>
      <c r="E1012" s="44" t="s">
        <v>2479</v>
      </c>
      <c r="F1012" s="42">
        <v>1.32</v>
      </c>
      <c r="G1012" s="42">
        <f t="shared" si="19"/>
        <v>1.32E-2</v>
      </c>
      <c r="H1012" s="43"/>
      <c r="I1012" s="43"/>
      <c r="J1012" s="75">
        <f t="shared" si="20"/>
        <v>-8.9018088296874635E-3</v>
      </c>
      <c r="K1012" s="43"/>
      <c r="L1012" s="43"/>
      <c r="M1012" s="43"/>
      <c r="N1012" s="43"/>
      <c r="O1012" s="43"/>
      <c r="P1012" s="43"/>
      <c r="Q1012" s="43"/>
      <c r="R1012" s="43"/>
      <c r="S1012" s="43"/>
      <c r="T1012" s="43"/>
      <c r="U1012" s="43"/>
      <c r="V1012" s="43"/>
      <c r="W1012" s="43"/>
      <c r="X1012" s="43"/>
      <c r="Y1012" s="43"/>
      <c r="Z1012" s="43"/>
    </row>
    <row r="1013" spans="1:26">
      <c r="A1013" s="44">
        <v>44004</v>
      </c>
      <c r="B1013" s="42">
        <v>3117.86</v>
      </c>
      <c r="C1013" s="46">
        <f t="shared" si="16"/>
        <v>6.4740556904391263E-3</v>
      </c>
      <c r="D1013" s="43"/>
      <c r="E1013" s="44" t="s">
        <v>2482</v>
      </c>
      <c r="F1013" s="42">
        <v>1.3</v>
      </c>
      <c r="G1013" s="42">
        <f t="shared" si="19"/>
        <v>1.3000000000000001E-2</v>
      </c>
      <c r="H1013" s="43"/>
      <c r="I1013" s="43"/>
      <c r="J1013" s="75">
        <f t="shared" si="20"/>
        <v>-6.5259443095608749E-3</v>
      </c>
      <c r="K1013" s="43"/>
      <c r="L1013" s="43"/>
      <c r="M1013" s="43"/>
      <c r="N1013" s="43"/>
      <c r="O1013" s="43"/>
      <c r="P1013" s="43"/>
      <c r="Q1013" s="43"/>
      <c r="R1013" s="43"/>
      <c r="S1013" s="43"/>
      <c r="T1013" s="43"/>
      <c r="U1013" s="43"/>
      <c r="V1013" s="43"/>
      <c r="W1013" s="43"/>
      <c r="X1013" s="43"/>
      <c r="Y1013" s="43"/>
      <c r="Z1013" s="43"/>
    </row>
    <row r="1014" spans="1:26">
      <c r="A1014" s="44">
        <v>44001</v>
      </c>
      <c r="B1014" s="42">
        <v>3097.74</v>
      </c>
      <c r="C1014" s="46">
        <f t="shared" si="16"/>
        <v>-5.6654822009647747E-3</v>
      </c>
      <c r="D1014" s="43"/>
      <c r="E1014" s="44" t="s">
        <v>2485</v>
      </c>
      <c r="F1014" s="42">
        <v>1.3</v>
      </c>
      <c r="G1014" s="42">
        <f t="shared" si="19"/>
        <v>1.3000000000000001E-2</v>
      </c>
      <c r="H1014" s="43"/>
      <c r="I1014" s="43"/>
      <c r="J1014" s="75">
        <f t="shared" si="20"/>
        <v>-1.8665482200964777E-2</v>
      </c>
      <c r="K1014" s="43"/>
      <c r="L1014" s="43"/>
      <c r="M1014" s="43"/>
      <c r="N1014" s="43"/>
      <c r="O1014" s="43"/>
      <c r="P1014" s="43"/>
      <c r="Q1014" s="43"/>
      <c r="R1014" s="43"/>
      <c r="S1014" s="43"/>
      <c r="T1014" s="43"/>
      <c r="U1014" s="43"/>
      <c r="V1014" s="43"/>
      <c r="W1014" s="43"/>
      <c r="X1014" s="43"/>
      <c r="Y1014" s="43"/>
      <c r="Z1014" s="43"/>
    </row>
    <row r="1015" spans="1:26">
      <c r="A1015" s="44">
        <v>44000</v>
      </c>
      <c r="B1015" s="42">
        <v>3115.34</v>
      </c>
      <c r="C1015" s="46">
        <f t="shared" si="16"/>
        <v>5.9401205504019245E-4</v>
      </c>
      <c r="D1015" s="43"/>
      <c r="E1015" s="44" t="s">
        <v>2488</v>
      </c>
      <c r="F1015" s="42">
        <v>1.3</v>
      </c>
      <c r="G1015" s="42">
        <f t="shared" si="19"/>
        <v>1.3000000000000001E-2</v>
      </c>
      <c r="H1015" s="43"/>
      <c r="I1015" s="43"/>
      <c r="J1015" s="75">
        <f t="shared" si="20"/>
        <v>-1.2405987944959809E-2</v>
      </c>
      <c r="K1015" s="43"/>
      <c r="L1015" s="43"/>
      <c r="M1015" s="43"/>
      <c r="N1015" s="43"/>
      <c r="O1015" s="43"/>
      <c r="P1015" s="43"/>
      <c r="Q1015" s="43"/>
      <c r="R1015" s="43"/>
      <c r="S1015" s="43"/>
      <c r="T1015" s="43"/>
      <c r="U1015" s="43"/>
      <c r="V1015" s="43"/>
      <c r="W1015" s="43"/>
      <c r="X1015" s="43"/>
      <c r="Y1015" s="43"/>
      <c r="Z1015" s="43"/>
    </row>
    <row r="1016" spans="1:26">
      <c r="A1016" s="44">
        <v>43999</v>
      </c>
      <c r="B1016" s="42">
        <v>3113.49</v>
      </c>
      <c r="C1016" s="46">
        <f t="shared" si="16"/>
        <v>-3.6067962213368692E-3</v>
      </c>
      <c r="D1016" s="43"/>
      <c r="E1016" s="44" t="s">
        <v>2491</v>
      </c>
      <c r="F1016" s="42">
        <v>1.36</v>
      </c>
      <c r="G1016" s="42">
        <f t="shared" si="19"/>
        <v>1.3600000000000001E-2</v>
      </c>
      <c r="H1016" s="43"/>
      <c r="I1016" s="43"/>
      <c r="J1016" s="75">
        <f t="shared" si="20"/>
        <v>-1.7206796221336869E-2</v>
      </c>
      <c r="K1016" s="43"/>
      <c r="L1016" s="43"/>
      <c r="M1016" s="43"/>
      <c r="N1016" s="43"/>
      <c r="O1016" s="43"/>
      <c r="P1016" s="43"/>
      <c r="Q1016" s="43"/>
      <c r="R1016" s="43"/>
      <c r="S1016" s="43"/>
      <c r="T1016" s="43"/>
      <c r="U1016" s="43"/>
      <c r="V1016" s="43"/>
      <c r="W1016" s="43"/>
      <c r="X1016" s="43"/>
      <c r="Y1016" s="43"/>
      <c r="Z1016" s="43"/>
    </row>
    <row r="1017" spans="1:26">
      <c r="A1017" s="44">
        <v>43998</v>
      </c>
      <c r="B1017" s="42">
        <v>3124.74</v>
      </c>
      <c r="C1017" s="46">
        <f t="shared" si="16"/>
        <v>1.878488465267299E-2</v>
      </c>
      <c r="D1017" s="43"/>
      <c r="E1017" s="44" t="s">
        <v>2494</v>
      </c>
      <c r="F1017" s="42">
        <v>1.37</v>
      </c>
      <c r="G1017" s="42">
        <f t="shared" si="19"/>
        <v>1.37E-2</v>
      </c>
      <c r="H1017" s="43"/>
      <c r="I1017" s="43"/>
      <c r="J1017" s="75">
        <f t="shared" si="20"/>
        <v>5.0848846526729899E-3</v>
      </c>
      <c r="K1017" s="43"/>
      <c r="L1017" s="43"/>
      <c r="M1017" s="43"/>
      <c r="N1017" s="43"/>
      <c r="O1017" s="43"/>
      <c r="P1017" s="43"/>
      <c r="Q1017" s="43"/>
      <c r="R1017" s="43"/>
      <c r="S1017" s="43"/>
      <c r="T1017" s="43"/>
      <c r="U1017" s="43"/>
      <c r="V1017" s="43"/>
      <c r="W1017" s="43"/>
      <c r="X1017" s="43"/>
      <c r="Y1017" s="43"/>
      <c r="Z1017" s="43"/>
    </row>
    <row r="1018" spans="1:26">
      <c r="A1018" s="44">
        <v>43997</v>
      </c>
      <c r="B1018" s="42">
        <v>3066.59</v>
      </c>
      <c r="C1018" s="46">
        <f t="shared" si="16"/>
        <v>8.277851423430304E-3</v>
      </c>
      <c r="D1018" s="43"/>
      <c r="E1018" s="44" t="s">
        <v>2497</v>
      </c>
      <c r="F1018" s="42">
        <v>1.3</v>
      </c>
      <c r="G1018" s="42">
        <f t="shared" si="19"/>
        <v>1.3000000000000001E-2</v>
      </c>
      <c r="H1018" s="43"/>
      <c r="I1018" s="43"/>
      <c r="J1018" s="75">
        <f t="shared" si="20"/>
        <v>-4.7221485765696972E-3</v>
      </c>
      <c r="K1018" s="43"/>
      <c r="L1018" s="43"/>
      <c r="M1018" s="43"/>
      <c r="N1018" s="43"/>
      <c r="O1018" s="43"/>
      <c r="P1018" s="43"/>
      <c r="Q1018" s="43"/>
      <c r="R1018" s="43"/>
      <c r="S1018" s="43"/>
      <c r="T1018" s="43"/>
      <c r="U1018" s="43"/>
      <c r="V1018" s="43"/>
      <c r="W1018" s="43"/>
      <c r="X1018" s="43"/>
      <c r="Y1018" s="43"/>
      <c r="Z1018" s="43"/>
    </row>
    <row r="1019" spans="1:26">
      <c r="A1019" s="44">
        <v>43994</v>
      </c>
      <c r="B1019" s="42">
        <v>3041.31</v>
      </c>
      <c r="C1019" s="46">
        <f t="shared" si="16"/>
        <v>1.2976299868566436E-2</v>
      </c>
      <c r="D1019" s="43"/>
      <c r="E1019" s="44">
        <v>44171</v>
      </c>
      <c r="F1019" s="42">
        <v>1.3</v>
      </c>
      <c r="G1019" s="42">
        <f t="shared" si="19"/>
        <v>1.3000000000000001E-2</v>
      </c>
      <c r="H1019" s="43"/>
      <c r="I1019" s="43"/>
      <c r="J1019" s="75">
        <f t="shared" si="20"/>
        <v>-2.3700131433565183E-5</v>
      </c>
      <c r="K1019" s="43"/>
      <c r="L1019" s="43"/>
      <c r="M1019" s="43"/>
      <c r="N1019" s="43"/>
      <c r="O1019" s="43"/>
      <c r="P1019" s="43"/>
      <c r="Q1019" s="43"/>
      <c r="R1019" s="43"/>
      <c r="S1019" s="43"/>
      <c r="T1019" s="43"/>
      <c r="U1019" s="43"/>
      <c r="V1019" s="43"/>
      <c r="W1019" s="43"/>
      <c r="X1019" s="43"/>
      <c r="Y1019" s="43"/>
      <c r="Z1019" s="43"/>
    </row>
    <row r="1020" spans="1:26">
      <c r="A1020" s="44">
        <v>43993</v>
      </c>
      <c r="B1020" s="42">
        <v>3002.1</v>
      </c>
      <c r="C1020" s="46">
        <f t="shared" si="16"/>
        <v>-6.0752759198692892E-2</v>
      </c>
      <c r="D1020" s="43"/>
      <c r="E1020" s="44">
        <v>44141</v>
      </c>
      <c r="F1020" s="42">
        <v>1.25</v>
      </c>
      <c r="G1020" s="42">
        <f t="shared" si="19"/>
        <v>1.2500000000000001E-2</v>
      </c>
      <c r="H1020" s="43"/>
      <c r="I1020" s="43"/>
      <c r="J1020" s="75">
        <f t="shared" si="20"/>
        <v>-7.3252759198692896E-2</v>
      </c>
      <c r="K1020" s="43"/>
      <c r="L1020" s="43"/>
      <c r="M1020" s="43"/>
      <c r="N1020" s="43"/>
      <c r="O1020" s="43"/>
      <c r="P1020" s="43"/>
      <c r="Q1020" s="43"/>
      <c r="R1020" s="43"/>
      <c r="S1020" s="43"/>
      <c r="T1020" s="43"/>
      <c r="U1020" s="43"/>
      <c r="V1020" s="43"/>
      <c r="W1020" s="43"/>
      <c r="X1020" s="43"/>
      <c r="Y1020" s="43"/>
      <c r="Z1020" s="43"/>
    </row>
    <row r="1021" spans="1:26">
      <c r="A1021" s="44">
        <v>43992</v>
      </c>
      <c r="B1021" s="42">
        <v>3190.14</v>
      </c>
      <c r="C1021" s="46">
        <f t="shared" si="16"/>
        <v>-5.3272433765708446E-3</v>
      </c>
      <c r="D1021" s="43"/>
      <c r="E1021" s="44">
        <v>44110</v>
      </c>
      <c r="F1021" s="42">
        <v>1.37</v>
      </c>
      <c r="G1021" s="42">
        <f t="shared" si="19"/>
        <v>1.37E-2</v>
      </c>
      <c r="H1021" s="43"/>
      <c r="I1021" s="43"/>
      <c r="J1021" s="75">
        <f t="shared" si="20"/>
        <v>-1.9027243376570843E-2</v>
      </c>
      <c r="K1021" s="43"/>
      <c r="L1021" s="43"/>
      <c r="M1021" s="43"/>
      <c r="N1021" s="43"/>
      <c r="O1021" s="43"/>
      <c r="P1021" s="43"/>
      <c r="Q1021" s="43"/>
      <c r="R1021" s="43"/>
      <c r="S1021" s="43"/>
      <c r="T1021" s="43"/>
      <c r="U1021" s="43"/>
      <c r="V1021" s="43"/>
      <c r="W1021" s="43"/>
      <c r="X1021" s="43"/>
      <c r="Y1021" s="43"/>
      <c r="Z1021" s="43"/>
    </row>
    <row r="1022" spans="1:26">
      <c r="A1022" s="44">
        <v>43991</v>
      </c>
      <c r="B1022" s="42">
        <v>3207.18</v>
      </c>
      <c r="C1022" s="46">
        <f t="shared" ref="C1022:C1258" si="21">LN(B1022/B1023)</f>
        <v>-7.8297553381980623E-3</v>
      </c>
      <c r="D1022" s="43"/>
      <c r="E1022" s="44">
        <v>44080</v>
      </c>
      <c r="F1022" s="42">
        <v>1.43</v>
      </c>
      <c r="G1022" s="42">
        <f t="shared" si="19"/>
        <v>1.43E-2</v>
      </c>
      <c r="H1022" s="43"/>
      <c r="I1022" s="43"/>
      <c r="J1022" s="75">
        <f t="shared" si="20"/>
        <v>-2.2129755338198061E-2</v>
      </c>
      <c r="K1022" s="43"/>
      <c r="L1022" s="43"/>
      <c r="M1022" s="43"/>
      <c r="N1022" s="43"/>
      <c r="O1022" s="43"/>
      <c r="P1022" s="43"/>
      <c r="Q1022" s="43"/>
      <c r="R1022" s="43"/>
      <c r="S1022" s="43"/>
      <c r="T1022" s="43"/>
      <c r="U1022" s="43"/>
      <c r="V1022" s="43"/>
      <c r="W1022" s="43"/>
      <c r="X1022" s="43"/>
      <c r="Y1022" s="43"/>
      <c r="Z1022" s="43"/>
    </row>
    <row r="1023" spans="1:26">
      <c r="A1023" s="44">
        <v>43990</v>
      </c>
      <c r="B1023" s="42">
        <v>3232.39</v>
      </c>
      <c r="C1023" s="46">
        <f t="shared" si="21"/>
        <v>1.1969668235859062E-2</v>
      </c>
      <c r="D1023" s="43"/>
      <c r="E1023" s="44">
        <v>44049</v>
      </c>
      <c r="F1023" s="42">
        <v>1.49</v>
      </c>
      <c r="G1023" s="42">
        <f t="shared" si="19"/>
        <v>1.49E-2</v>
      </c>
      <c r="H1023" s="43"/>
      <c r="I1023" s="43"/>
      <c r="J1023" s="75">
        <f t="shared" si="20"/>
        <v>-2.9303317641409376E-3</v>
      </c>
      <c r="K1023" s="43"/>
      <c r="L1023" s="43"/>
      <c r="M1023" s="43"/>
      <c r="N1023" s="43"/>
      <c r="O1023" s="43"/>
      <c r="P1023" s="43"/>
      <c r="Q1023" s="43"/>
      <c r="R1023" s="43"/>
      <c r="S1023" s="43"/>
      <c r="T1023" s="43"/>
      <c r="U1023" s="43"/>
      <c r="V1023" s="43"/>
      <c r="W1023" s="43"/>
      <c r="X1023" s="43"/>
      <c r="Y1023" s="43"/>
      <c r="Z1023" s="43"/>
    </row>
    <row r="1024" spans="1:26">
      <c r="A1024" s="44">
        <v>43987</v>
      </c>
      <c r="B1024" s="42">
        <v>3193.93</v>
      </c>
      <c r="C1024" s="46">
        <f t="shared" si="21"/>
        <v>2.5874065601552972E-2</v>
      </c>
      <c r="D1024" s="43"/>
      <c r="E1024" s="44">
        <v>43957</v>
      </c>
      <c r="F1024" s="42">
        <v>1.52</v>
      </c>
      <c r="G1024" s="42">
        <f t="shared" si="19"/>
        <v>1.52E-2</v>
      </c>
      <c r="H1024" s="43"/>
      <c r="I1024" s="43"/>
      <c r="J1024" s="75">
        <f t="shared" si="20"/>
        <v>1.0674065601552972E-2</v>
      </c>
      <c r="K1024" s="43"/>
      <c r="L1024" s="43"/>
      <c r="M1024" s="43"/>
      <c r="N1024" s="43"/>
      <c r="O1024" s="43"/>
      <c r="P1024" s="43"/>
      <c r="Q1024" s="43"/>
      <c r="R1024" s="43"/>
      <c r="S1024" s="43"/>
      <c r="T1024" s="43"/>
      <c r="U1024" s="43"/>
      <c r="V1024" s="43"/>
      <c r="W1024" s="43"/>
      <c r="X1024" s="43"/>
      <c r="Y1024" s="43"/>
      <c r="Z1024" s="43"/>
    </row>
    <row r="1025" spans="1:26">
      <c r="A1025" s="44">
        <v>43986</v>
      </c>
      <c r="B1025" s="42">
        <v>3112.35</v>
      </c>
      <c r="C1025" s="46">
        <f t="shared" si="21"/>
        <v>-3.3743829350457951E-3</v>
      </c>
      <c r="D1025" s="43"/>
      <c r="E1025" s="44">
        <v>43927</v>
      </c>
      <c r="F1025" s="42">
        <v>1.45</v>
      </c>
      <c r="G1025" s="42">
        <f t="shared" si="19"/>
        <v>1.4499999999999999E-2</v>
      </c>
      <c r="H1025" s="43"/>
      <c r="I1025" s="43"/>
      <c r="J1025" s="75">
        <f t="shared" si="20"/>
        <v>-1.7874382935045795E-2</v>
      </c>
      <c r="K1025" s="43"/>
      <c r="L1025" s="43"/>
      <c r="M1025" s="43"/>
      <c r="N1025" s="43"/>
      <c r="O1025" s="43"/>
      <c r="P1025" s="43"/>
      <c r="Q1025" s="43"/>
      <c r="R1025" s="43"/>
      <c r="S1025" s="43"/>
      <c r="T1025" s="43"/>
      <c r="U1025" s="43"/>
      <c r="V1025" s="43"/>
      <c r="W1025" s="43"/>
      <c r="X1025" s="43"/>
      <c r="Y1025" s="43"/>
      <c r="Z1025" s="43"/>
    </row>
    <row r="1026" spans="1:26">
      <c r="A1026" s="44">
        <v>43985</v>
      </c>
      <c r="B1026" s="42">
        <v>3122.87</v>
      </c>
      <c r="C1026" s="46">
        <f t="shared" si="21"/>
        <v>1.3556655475681826E-2</v>
      </c>
      <c r="D1026" s="43"/>
      <c r="E1026" s="44">
        <v>43896</v>
      </c>
      <c r="F1026" s="42">
        <v>1.39</v>
      </c>
      <c r="G1026" s="42">
        <f t="shared" si="19"/>
        <v>1.3899999999999999E-2</v>
      </c>
      <c r="H1026" s="43"/>
      <c r="I1026" s="43"/>
      <c r="J1026" s="75">
        <f t="shared" si="20"/>
        <v>-3.4334452431817285E-4</v>
      </c>
      <c r="K1026" s="43"/>
      <c r="L1026" s="43"/>
      <c r="M1026" s="43"/>
      <c r="N1026" s="43"/>
      <c r="O1026" s="43"/>
      <c r="P1026" s="43"/>
      <c r="Q1026" s="43"/>
      <c r="R1026" s="43"/>
      <c r="S1026" s="43"/>
      <c r="T1026" s="43"/>
      <c r="U1026" s="43"/>
      <c r="V1026" s="43"/>
      <c r="W1026" s="43"/>
      <c r="X1026" s="43"/>
      <c r="Y1026" s="43"/>
      <c r="Z1026" s="43"/>
    </row>
    <row r="1027" spans="1:26">
      <c r="A1027" s="44">
        <v>43984</v>
      </c>
      <c r="B1027" s="42">
        <v>3080.82</v>
      </c>
      <c r="C1027" s="46">
        <f t="shared" si="21"/>
        <v>8.177278702023465E-3</v>
      </c>
      <c r="D1027" s="43"/>
      <c r="E1027" s="44">
        <v>43867</v>
      </c>
      <c r="F1027" s="42">
        <v>1.32</v>
      </c>
      <c r="G1027" s="42">
        <f t="shared" si="19"/>
        <v>1.32E-2</v>
      </c>
      <c r="H1027" s="43"/>
      <c r="I1027" s="43"/>
      <c r="J1027" s="75">
        <f t="shared" si="20"/>
        <v>-5.0227212979765349E-3</v>
      </c>
      <c r="K1027" s="43"/>
      <c r="L1027" s="43"/>
      <c r="M1027" s="43"/>
      <c r="N1027" s="43"/>
      <c r="O1027" s="43"/>
      <c r="P1027" s="43"/>
      <c r="Q1027" s="43"/>
      <c r="R1027" s="43"/>
      <c r="S1027" s="43"/>
      <c r="T1027" s="43"/>
      <c r="U1027" s="43"/>
      <c r="V1027" s="43"/>
      <c r="W1027" s="43"/>
      <c r="X1027" s="43"/>
      <c r="Y1027" s="43"/>
      <c r="Z1027" s="43"/>
    </row>
    <row r="1028" spans="1:26">
      <c r="A1028" s="44">
        <v>43983</v>
      </c>
      <c r="B1028" s="42">
        <v>3055.73</v>
      </c>
      <c r="C1028" s="46">
        <f t="shared" si="21"/>
        <v>3.744242117017055E-3</v>
      </c>
      <c r="D1028" s="43"/>
      <c r="E1028" s="44">
        <v>43836</v>
      </c>
      <c r="F1028" s="42">
        <v>1.3</v>
      </c>
      <c r="G1028" s="42">
        <f t="shared" si="19"/>
        <v>1.3000000000000001E-2</v>
      </c>
      <c r="H1028" s="43"/>
      <c r="I1028" s="43"/>
      <c r="J1028" s="75">
        <f t="shared" si="20"/>
        <v>-9.255757882982947E-3</v>
      </c>
      <c r="K1028" s="43"/>
      <c r="L1028" s="43"/>
      <c r="M1028" s="43"/>
      <c r="N1028" s="43"/>
      <c r="O1028" s="43"/>
      <c r="P1028" s="43"/>
      <c r="Q1028" s="43"/>
      <c r="R1028" s="43"/>
      <c r="S1028" s="43"/>
      <c r="T1028" s="43"/>
      <c r="U1028" s="43"/>
      <c r="V1028" s="43"/>
      <c r="W1028" s="43"/>
      <c r="X1028" s="43"/>
      <c r="Y1028" s="43"/>
      <c r="Z1028" s="43"/>
    </row>
    <row r="1029" spans="1:26">
      <c r="A1029" s="44">
        <v>43980</v>
      </c>
      <c r="B1029" s="42">
        <v>3044.31</v>
      </c>
      <c r="C1029" s="46">
        <f t="shared" si="21"/>
        <v>4.8007678588045241E-3</v>
      </c>
      <c r="D1029" s="43"/>
      <c r="E1029" s="44" t="s">
        <v>2518</v>
      </c>
      <c r="F1029" s="42">
        <v>1.26</v>
      </c>
      <c r="G1029" s="42">
        <f t="shared" si="19"/>
        <v>1.26E-2</v>
      </c>
      <c r="H1029" s="43"/>
      <c r="I1029" s="43"/>
      <c r="J1029" s="75">
        <f t="shared" si="20"/>
        <v>-7.799232141195476E-3</v>
      </c>
      <c r="K1029" s="43"/>
      <c r="L1029" s="43"/>
      <c r="M1029" s="43"/>
      <c r="N1029" s="43"/>
      <c r="O1029" s="43"/>
      <c r="P1029" s="43"/>
      <c r="Q1029" s="43"/>
      <c r="R1029" s="43"/>
      <c r="S1029" s="43"/>
      <c r="T1029" s="43"/>
      <c r="U1029" s="43"/>
      <c r="V1029" s="43"/>
      <c r="W1029" s="43"/>
      <c r="X1029" s="43"/>
      <c r="Y1029" s="43"/>
      <c r="Z1029" s="43"/>
    </row>
    <row r="1030" spans="1:26">
      <c r="A1030" s="44">
        <v>43979</v>
      </c>
      <c r="B1030" s="42">
        <v>3029.73</v>
      </c>
      <c r="C1030" s="46">
        <f t="shared" si="21"/>
        <v>-2.1101714760443074E-3</v>
      </c>
      <c r="D1030" s="43"/>
      <c r="E1030" s="44" t="s">
        <v>2521</v>
      </c>
      <c r="F1030" s="42">
        <v>1.31</v>
      </c>
      <c r="G1030" s="42">
        <f t="shared" si="19"/>
        <v>1.3100000000000001E-2</v>
      </c>
      <c r="H1030" s="43"/>
      <c r="I1030" s="43"/>
      <c r="J1030" s="75">
        <f t="shared" si="20"/>
        <v>-1.5210171476044308E-2</v>
      </c>
      <c r="K1030" s="43"/>
      <c r="L1030" s="43"/>
      <c r="M1030" s="43"/>
      <c r="N1030" s="43"/>
      <c r="O1030" s="43"/>
      <c r="P1030" s="43"/>
      <c r="Q1030" s="43"/>
      <c r="R1030" s="43"/>
      <c r="S1030" s="43"/>
      <c r="T1030" s="43"/>
      <c r="U1030" s="43"/>
      <c r="V1030" s="43"/>
      <c r="W1030" s="43"/>
      <c r="X1030" s="43"/>
      <c r="Y1030" s="43"/>
      <c r="Z1030" s="43"/>
    </row>
    <row r="1031" spans="1:26">
      <c r="A1031" s="44">
        <v>43978</v>
      </c>
      <c r="B1031" s="42">
        <v>3036.13</v>
      </c>
      <c r="C1031" s="46">
        <f t="shared" si="21"/>
        <v>1.4718492616296689E-2</v>
      </c>
      <c r="D1031" s="43"/>
      <c r="E1031" s="44" t="s">
        <v>2524</v>
      </c>
      <c r="F1031" s="42">
        <v>1.27</v>
      </c>
      <c r="G1031" s="42">
        <f t="shared" si="19"/>
        <v>1.2699999999999999E-2</v>
      </c>
      <c r="H1031" s="43"/>
      <c r="I1031" s="43"/>
      <c r="J1031" s="75">
        <f t="shared" si="20"/>
        <v>2.0184926162966892E-3</v>
      </c>
      <c r="K1031" s="43"/>
      <c r="L1031" s="43"/>
      <c r="M1031" s="43"/>
      <c r="N1031" s="43"/>
      <c r="O1031" s="43"/>
      <c r="P1031" s="43"/>
      <c r="Q1031" s="43"/>
      <c r="R1031" s="43"/>
      <c r="S1031" s="43"/>
      <c r="T1031" s="43"/>
      <c r="U1031" s="43"/>
      <c r="V1031" s="43"/>
      <c r="W1031" s="43"/>
      <c r="X1031" s="43"/>
      <c r="Y1031" s="43"/>
      <c r="Z1031" s="43"/>
    </row>
    <row r="1032" spans="1:26">
      <c r="A1032" s="44">
        <v>43977</v>
      </c>
      <c r="B1032" s="42">
        <v>2991.77</v>
      </c>
      <c r="C1032" s="46">
        <f t="shared" si="21"/>
        <v>1.2214261971750162E-2</v>
      </c>
      <c r="D1032" s="43"/>
      <c r="E1032" s="44" t="s">
        <v>2527</v>
      </c>
      <c r="F1032" s="42">
        <v>1.28</v>
      </c>
      <c r="G1032" s="42">
        <f t="shared" si="19"/>
        <v>1.2800000000000001E-2</v>
      </c>
      <c r="H1032" s="43"/>
      <c r="I1032" s="43"/>
      <c r="J1032" s="75">
        <f t="shared" si="20"/>
        <v>-5.8573802824983881E-4</v>
      </c>
      <c r="K1032" s="43"/>
      <c r="L1032" s="43"/>
      <c r="M1032" s="43"/>
      <c r="N1032" s="43"/>
      <c r="O1032" s="43"/>
      <c r="P1032" s="43"/>
      <c r="Q1032" s="43"/>
      <c r="R1032" s="43"/>
      <c r="S1032" s="43"/>
      <c r="T1032" s="43"/>
      <c r="U1032" s="43"/>
      <c r="V1032" s="43"/>
      <c r="W1032" s="43"/>
      <c r="X1032" s="43"/>
      <c r="Y1032" s="43"/>
      <c r="Z1032" s="43"/>
    </row>
    <row r="1033" spans="1:26">
      <c r="A1033" s="44">
        <v>43973</v>
      </c>
      <c r="B1033" s="42">
        <v>2955.45</v>
      </c>
      <c r="C1033" s="46">
        <f t="shared" si="21"/>
        <v>2.3509655202508628E-3</v>
      </c>
      <c r="D1033" s="43"/>
      <c r="E1033" s="44" t="s">
        <v>2530</v>
      </c>
      <c r="F1033" s="42">
        <v>1.22</v>
      </c>
      <c r="G1033" s="42">
        <f t="shared" si="19"/>
        <v>1.2199999999999999E-2</v>
      </c>
      <c r="H1033" s="43"/>
      <c r="I1033" s="43"/>
      <c r="J1033" s="75">
        <f t="shared" si="20"/>
        <v>-9.8490344797491358E-3</v>
      </c>
      <c r="K1033" s="43"/>
      <c r="L1033" s="43"/>
      <c r="M1033" s="43"/>
      <c r="N1033" s="43"/>
      <c r="O1033" s="43"/>
      <c r="P1033" s="43"/>
      <c r="Q1033" s="43"/>
      <c r="R1033" s="43"/>
      <c r="S1033" s="43"/>
      <c r="T1033" s="43"/>
      <c r="U1033" s="43"/>
      <c r="V1033" s="43"/>
      <c r="W1033" s="43"/>
      <c r="X1033" s="43"/>
      <c r="Y1033" s="43"/>
      <c r="Z1033" s="43"/>
    </row>
    <row r="1034" spans="1:26">
      <c r="A1034" s="44">
        <v>43972</v>
      </c>
      <c r="B1034" s="42">
        <v>2948.51</v>
      </c>
      <c r="C1034" s="46">
        <f t="shared" si="21"/>
        <v>-7.803935472623133E-3</v>
      </c>
      <c r="D1034" s="43"/>
      <c r="E1034" s="44" t="s">
        <v>2533</v>
      </c>
      <c r="F1034" s="42">
        <v>1.24</v>
      </c>
      <c r="G1034" s="42">
        <f t="shared" si="19"/>
        <v>1.24E-2</v>
      </c>
      <c r="H1034" s="43"/>
      <c r="I1034" s="43"/>
      <c r="J1034" s="75">
        <f t="shared" si="20"/>
        <v>-2.0203935472623134E-2</v>
      </c>
      <c r="K1034" s="43"/>
      <c r="L1034" s="43"/>
      <c r="M1034" s="43"/>
      <c r="N1034" s="43"/>
      <c r="O1034" s="43"/>
      <c r="P1034" s="43"/>
      <c r="Q1034" s="43"/>
      <c r="R1034" s="43"/>
      <c r="S1034" s="43"/>
      <c r="T1034" s="43"/>
      <c r="U1034" s="43"/>
      <c r="V1034" s="43"/>
      <c r="W1034" s="43"/>
      <c r="X1034" s="43"/>
      <c r="Y1034" s="43"/>
      <c r="Z1034" s="43"/>
    </row>
    <row r="1035" spans="1:26">
      <c r="A1035" s="44">
        <v>43971</v>
      </c>
      <c r="B1035" s="42">
        <v>2971.61</v>
      </c>
      <c r="C1035" s="46">
        <f t="shared" si="21"/>
        <v>1.6513934417861521E-2</v>
      </c>
      <c r="D1035" s="43"/>
      <c r="E1035" s="44" t="s">
        <v>2536</v>
      </c>
      <c r="F1035" s="42">
        <v>1.25</v>
      </c>
      <c r="G1035" s="42">
        <f t="shared" si="19"/>
        <v>1.2500000000000001E-2</v>
      </c>
      <c r="H1035" s="43"/>
      <c r="I1035" s="43"/>
      <c r="J1035" s="75">
        <f t="shared" si="20"/>
        <v>4.0139344178615199E-3</v>
      </c>
      <c r="K1035" s="43"/>
      <c r="L1035" s="43"/>
      <c r="M1035" s="43"/>
      <c r="N1035" s="43"/>
      <c r="O1035" s="43"/>
      <c r="P1035" s="43"/>
      <c r="Q1035" s="43"/>
      <c r="R1035" s="43"/>
      <c r="S1035" s="43"/>
      <c r="T1035" s="43"/>
      <c r="U1035" s="43"/>
      <c r="V1035" s="43"/>
      <c r="W1035" s="43"/>
      <c r="X1035" s="43"/>
      <c r="Y1035" s="43"/>
      <c r="Z1035" s="43"/>
    </row>
    <row r="1036" spans="1:26">
      <c r="A1036" s="44">
        <v>43970</v>
      </c>
      <c r="B1036" s="42">
        <v>2922.94</v>
      </c>
      <c r="C1036" s="46">
        <f t="shared" si="21"/>
        <v>-1.0539757419425795E-2</v>
      </c>
      <c r="D1036" s="43"/>
      <c r="E1036" s="44" t="s">
        <v>2539</v>
      </c>
      <c r="F1036" s="42">
        <v>1.28</v>
      </c>
      <c r="G1036" s="42">
        <f t="shared" si="19"/>
        <v>1.2800000000000001E-2</v>
      </c>
      <c r="H1036" s="43"/>
      <c r="I1036" s="43"/>
      <c r="J1036" s="75">
        <f t="shared" si="20"/>
        <v>-2.3339757419425795E-2</v>
      </c>
      <c r="K1036" s="43"/>
      <c r="L1036" s="43"/>
      <c r="M1036" s="43"/>
      <c r="N1036" s="43"/>
      <c r="O1036" s="43"/>
      <c r="P1036" s="43"/>
      <c r="Q1036" s="43"/>
      <c r="R1036" s="43"/>
      <c r="S1036" s="43"/>
      <c r="T1036" s="43"/>
      <c r="U1036" s="43"/>
      <c r="V1036" s="43"/>
      <c r="W1036" s="43"/>
      <c r="X1036" s="43"/>
      <c r="Y1036" s="43"/>
      <c r="Z1036" s="43"/>
    </row>
    <row r="1037" spans="1:26">
      <c r="A1037" s="44">
        <v>43969</v>
      </c>
      <c r="B1037" s="42">
        <v>2953.91</v>
      </c>
      <c r="C1037" s="46">
        <f t="shared" si="21"/>
        <v>3.1015221473356874E-2</v>
      </c>
      <c r="D1037" s="43"/>
      <c r="E1037" s="44" t="s">
        <v>2542</v>
      </c>
      <c r="F1037" s="42">
        <v>1.29</v>
      </c>
      <c r="G1037" s="42">
        <f t="shared" si="19"/>
        <v>1.29E-2</v>
      </c>
      <c r="H1037" s="43"/>
      <c r="I1037" s="43"/>
      <c r="J1037" s="75">
        <f t="shared" si="20"/>
        <v>1.8115221473356875E-2</v>
      </c>
      <c r="K1037" s="43"/>
      <c r="L1037" s="43"/>
      <c r="M1037" s="43"/>
      <c r="N1037" s="43"/>
      <c r="O1037" s="43"/>
      <c r="P1037" s="43"/>
      <c r="Q1037" s="43"/>
      <c r="R1037" s="43"/>
      <c r="S1037" s="43"/>
      <c r="T1037" s="43"/>
      <c r="U1037" s="43"/>
      <c r="V1037" s="43"/>
      <c r="W1037" s="43"/>
      <c r="X1037" s="43"/>
      <c r="Y1037" s="43"/>
      <c r="Z1037" s="43"/>
    </row>
    <row r="1038" spans="1:26">
      <c r="A1038" s="44">
        <v>43966</v>
      </c>
      <c r="B1038" s="42">
        <v>2863.7</v>
      </c>
      <c r="C1038" s="46">
        <f t="shared" si="21"/>
        <v>3.9186922544353266E-3</v>
      </c>
      <c r="D1038" s="43"/>
      <c r="E1038" s="44" t="s">
        <v>2545</v>
      </c>
      <c r="F1038" s="42">
        <v>1.17</v>
      </c>
      <c r="G1038" s="42">
        <f t="shared" si="19"/>
        <v>1.1699999999999999E-2</v>
      </c>
      <c r="H1038" s="43"/>
      <c r="I1038" s="43"/>
      <c r="J1038" s="75">
        <f t="shared" si="20"/>
        <v>-7.781307745564672E-3</v>
      </c>
      <c r="K1038" s="43"/>
      <c r="L1038" s="43"/>
      <c r="M1038" s="43"/>
      <c r="N1038" s="43"/>
      <c r="O1038" s="43"/>
      <c r="P1038" s="43"/>
      <c r="Q1038" s="43"/>
      <c r="R1038" s="43"/>
      <c r="S1038" s="43"/>
      <c r="T1038" s="43"/>
      <c r="U1038" s="43"/>
      <c r="V1038" s="43"/>
      <c r="W1038" s="43"/>
      <c r="X1038" s="43"/>
      <c r="Y1038" s="43"/>
      <c r="Z1038" s="43"/>
    </row>
    <row r="1039" spans="1:26">
      <c r="A1039" s="44">
        <v>43965</v>
      </c>
      <c r="B1039" s="42">
        <v>2852.5</v>
      </c>
      <c r="C1039" s="46">
        <f t="shared" si="21"/>
        <v>1.1458917804071491E-2</v>
      </c>
      <c r="D1039" s="43"/>
      <c r="E1039" s="44" t="s">
        <v>2548</v>
      </c>
      <c r="F1039" s="42">
        <v>1.1399999999999999</v>
      </c>
      <c r="G1039" s="42">
        <f t="shared" si="19"/>
        <v>1.1399999999999999E-2</v>
      </c>
      <c r="H1039" s="43"/>
      <c r="I1039" s="43"/>
      <c r="J1039" s="75">
        <f t="shared" si="20"/>
        <v>5.8917804071492025E-5</v>
      </c>
      <c r="K1039" s="43"/>
      <c r="L1039" s="43"/>
      <c r="M1039" s="43"/>
      <c r="N1039" s="43"/>
      <c r="O1039" s="43"/>
      <c r="P1039" s="43"/>
      <c r="Q1039" s="43"/>
      <c r="R1039" s="43"/>
      <c r="S1039" s="43"/>
      <c r="T1039" s="43"/>
      <c r="U1039" s="43"/>
      <c r="V1039" s="43"/>
      <c r="W1039" s="43"/>
      <c r="X1039" s="43"/>
      <c r="Y1039" s="43"/>
      <c r="Z1039" s="43"/>
    </row>
    <row r="1040" spans="1:26">
      <c r="A1040" s="44">
        <v>43964</v>
      </c>
      <c r="B1040" s="42">
        <v>2820</v>
      </c>
      <c r="C1040" s="46">
        <f t="shared" si="21"/>
        <v>-1.7616955794106534E-2</v>
      </c>
      <c r="D1040" s="43"/>
      <c r="E1040" s="44" t="s">
        <v>2551</v>
      </c>
      <c r="F1040" s="42">
        <v>1.19</v>
      </c>
      <c r="G1040" s="42">
        <f t="shared" si="19"/>
        <v>1.1899999999999999E-2</v>
      </c>
      <c r="H1040" s="43"/>
      <c r="I1040" s="43"/>
      <c r="J1040" s="75">
        <f t="shared" si="20"/>
        <v>-2.9516955794106535E-2</v>
      </c>
      <c r="K1040" s="43"/>
      <c r="L1040" s="43"/>
      <c r="M1040" s="43"/>
      <c r="N1040" s="43"/>
      <c r="O1040" s="43"/>
      <c r="P1040" s="43"/>
      <c r="Q1040" s="43"/>
      <c r="R1040" s="43"/>
      <c r="S1040" s="43"/>
      <c r="T1040" s="43"/>
      <c r="U1040" s="43"/>
      <c r="V1040" s="43"/>
      <c r="W1040" s="43"/>
      <c r="X1040" s="43"/>
      <c r="Y1040" s="43"/>
      <c r="Z1040" s="43"/>
    </row>
    <row r="1041" spans="1:26">
      <c r="A1041" s="44">
        <v>43963</v>
      </c>
      <c r="B1041" s="42">
        <v>2870.12</v>
      </c>
      <c r="C1041" s="46">
        <f t="shared" si="21"/>
        <v>-2.0757791338386403E-2</v>
      </c>
      <c r="D1041" s="43"/>
      <c r="E1041" s="44">
        <v>44170</v>
      </c>
      <c r="F1041" s="42">
        <v>1.23</v>
      </c>
      <c r="G1041" s="42">
        <f t="shared" si="19"/>
        <v>1.23E-2</v>
      </c>
      <c r="H1041" s="43"/>
      <c r="I1041" s="43"/>
      <c r="J1041" s="75">
        <f t="shared" si="20"/>
        <v>-3.3057791338386405E-2</v>
      </c>
      <c r="K1041" s="43"/>
      <c r="L1041" s="43"/>
      <c r="M1041" s="43"/>
      <c r="N1041" s="43"/>
      <c r="O1041" s="43"/>
      <c r="P1041" s="43"/>
      <c r="Q1041" s="43"/>
      <c r="R1041" s="43"/>
      <c r="S1041" s="43"/>
      <c r="T1041" s="43"/>
      <c r="U1041" s="43"/>
      <c r="V1041" s="43"/>
      <c r="W1041" s="43"/>
      <c r="X1041" s="43"/>
      <c r="Y1041" s="43"/>
      <c r="Z1041" s="43"/>
    </row>
    <row r="1042" spans="1:26">
      <c r="A1042" s="44">
        <v>43962</v>
      </c>
      <c r="B1042" s="42">
        <v>2930.32</v>
      </c>
      <c r="C1042" s="46">
        <f t="shared" si="21"/>
        <v>1.7747076898242637E-4</v>
      </c>
      <c r="D1042" s="43"/>
      <c r="E1042" s="44">
        <v>44140</v>
      </c>
      <c r="F1042" s="42">
        <v>1.28</v>
      </c>
      <c r="G1042" s="42">
        <f t="shared" si="19"/>
        <v>1.2800000000000001E-2</v>
      </c>
      <c r="H1042" s="43"/>
      <c r="I1042" s="43"/>
      <c r="J1042" s="75">
        <f t="shared" si="20"/>
        <v>-1.2622529231017574E-2</v>
      </c>
      <c r="K1042" s="43"/>
      <c r="L1042" s="43"/>
      <c r="M1042" s="43"/>
      <c r="N1042" s="43"/>
      <c r="O1042" s="43"/>
      <c r="P1042" s="43"/>
      <c r="Q1042" s="43"/>
      <c r="R1042" s="43"/>
      <c r="S1042" s="43"/>
      <c r="T1042" s="43"/>
      <c r="U1042" s="43"/>
      <c r="V1042" s="43"/>
      <c r="W1042" s="43"/>
      <c r="X1042" s="43"/>
      <c r="Y1042" s="43"/>
      <c r="Z1042" s="43"/>
    </row>
    <row r="1043" spans="1:26">
      <c r="A1043" s="44">
        <v>43959</v>
      </c>
      <c r="B1043" s="42">
        <v>2929.8</v>
      </c>
      <c r="C1043" s="46">
        <f t="shared" si="21"/>
        <v>1.6730758062550522E-2</v>
      </c>
      <c r="D1043" s="43"/>
      <c r="E1043" s="44">
        <v>44048</v>
      </c>
      <c r="F1043" s="42">
        <v>1.25</v>
      </c>
      <c r="G1043" s="42">
        <f t="shared" si="19"/>
        <v>1.2500000000000001E-2</v>
      </c>
      <c r="H1043" s="43"/>
      <c r="I1043" s="43"/>
      <c r="J1043" s="75">
        <f t="shared" si="20"/>
        <v>4.2307580625505214E-3</v>
      </c>
      <c r="K1043" s="43"/>
      <c r="L1043" s="43"/>
      <c r="M1043" s="43"/>
      <c r="N1043" s="43"/>
      <c r="O1043" s="43"/>
      <c r="P1043" s="43"/>
      <c r="Q1043" s="43"/>
      <c r="R1043" s="43"/>
      <c r="S1043" s="43"/>
      <c r="T1043" s="43"/>
      <c r="U1043" s="43"/>
      <c r="V1043" s="43"/>
      <c r="W1043" s="43"/>
      <c r="X1043" s="43"/>
      <c r="Y1043" s="43"/>
      <c r="Z1043" s="43"/>
    </row>
    <row r="1044" spans="1:26">
      <c r="A1044" s="44">
        <v>43958</v>
      </c>
      <c r="B1044" s="42">
        <v>2881.19</v>
      </c>
      <c r="C1044" s="46">
        <f t="shared" si="21"/>
        <v>1.1438948664053582E-2</v>
      </c>
      <c r="D1044" s="43"/>
      <c r="E1044" s="44">
        <v>44017</v>
      </c>
      <c r="F1044" s="42">
        <v>1.17</v>
      </c>
      <c r="G1044" s="42">
        <f t="shared" si="19"/>
        <v>1.1699999999999999E-2</v>
      </c>
      <c r="H1044" s="43"/>
      <c r="I1044" s="43"/>
      <c r="J1044" s="75">
        <f t="shared" si="20"/>
        <v>-2.6105133594641651E-4</v>
      </c>
      <c r="K1044" s="43"/>
      <c r="L1044" s="43"/>
      <c r="M1044" s="43"/>
      <c r="N1044" s="43"/>
      <c r="O1044" s="43"/>
      <c r="P1044" s="43"/>
      <c r="Q1044" s="43"/>
      <c r="R1044" s="43"/>
      <c r="S1044" s="43"/>
      <c r="T1044" s="43"/>
      <c r="U1044" s="43"/>
      <c r="V1044" s="43"/>
      <c r="W1044" s="43"/>
      <c r="X1044" s="43"/>
      <c r="Y1044" s="43"/>
      <c r="Z1044" s="43"/>
    </row>
    <row r="1045" spans="1:26">
      <c r="A1045" s="44">
        <v>43957</v>
      </c>
      <c r="B1045" s="42">
        <v>2848.42</v>
      </c>
      <c r="C1045" s="46">
        <f t="shared" si="21"/>
        <v>-7.0038733986003436E-3</v>
      </c>
      <c r="D1045" s="43"/>
      <c r="E1045" s="44">
        <v>43987</v>
      </c>
      <c r="F1045" s="42">
        <v>1.27</v>
      </c>
      <c r="G1045" s="42">
        <f t="shared" si="19"/>
        <v>1.2699999999999999E-2</v>
      </c>
      <c r="H1045" s="43"/>
      <c r="I1045" s="43"/>
      <c r="J1045" s="75">
        <f t="shared" si="20"/>
        <v>-1.9703873398600344E-2</v>
      </c>
      <c r="K1045" s="43"/>
      <c r="L1045" s="43"/>
      <c r="M1045" s="43"/>
      <c r="N1045" s="43"/>
      <c r="O1045" s="43"/>
      <c r="P1045" s="43"/>
      <c r="Q1045" s="43"/>
      <c r="R1045" s="43"/>
      <c r="S1045" s="43"/>
      <c r="T1045" s="43"/>
      <c r="U1045" s="43"/>
      <c r="V1045" s="43"/>
      <c r="W1045" s="43"/>
      <c r="X1045" s="43"/>
      <c r="Y1045" s="43"/>
      <c r="Z1045" s="43"/>
    </row>
    <row r="1046" spans="1:26">
      <c r="A1046" s="44">
        <v>43956</v>
      </c>
      <c r="B1046" s="42">
        <v>2868.44</v>
      </c>
      <c r="C1046" s="46">
        <f t="shared" si="21"/>
        <v>8.9999521895380505E-3</v>
      </c>
      <c r="D1046" s="43"/>
      <c r="E1046" s="44">
        <v>43956</v>
      </c>
      <c r="F1046" s="42">
        <v>1.19</v>
      </c>
      <c r="G1046" s="42">
        <f t="shared" si="19"/>
        <v>1.1899999999999999E-2</v>
      </c>
      <c r="H1046" s="43"/>
      <c r="I1046" s="43"/>
      <c r="J1046" s="75">
        <f t="shared" si="20"/>
        <v>-2.9000478104619486E-3</v>
      </c>
      <c r="K1046" s="43"/>
      <c r="L1046" s="43"/>
      <c r="M1046" s="43"/>
      <c r="N1046" s="43"/>
      <c r="O1046" s="43"/>
      <c r="P1046" s="43"/>
      <c r="Q1046" s="43"/>
      <c r="R1046" s="43"/>
      <c r="S1046" s="43"/>
      <c r="T1046" s="43"/>
      <c r="U1046" s="43"/>
      <c r="V1046" s="43"/>
      <c r="W1046" s="43"/>
      <c r="X1046" s="43"/>
      <c r="Y1046" s="43"/>
      <c r="Z1046" s="43"/>
    </row>
    <row r="1047" spans="1:26">
      <c r="A1047" s="44">
        <v>43955</v>
      </c>
      <c r="B1047" s="42">
        <v>2842.74</v>
      </c>
      <c r="C1047" s="46">
        <f t="shared" si="21"/>
        <v>4.2408122145938705E-3</v>
      </c>
      <c r="D1047" s="43"/>
      <c r="E1047" s="44">
        <v>43926</v>
      </c>
      <c r="F1047" s="42">
        <v>1.1599999999999999</v>
      </c>
      <c r="G1047" s="42">
        <f t="shared" si="19"/>
        <v>1.1599999999999999E-2</v>
      </c>
      <c r="H1047" s="43"/>
      <c r="I1047" s="43"/>
      <c r="J1047" s="75">
        <f t="shared" si="20"/>
        <v>-7.3591877854061287E-3</v>
      </c>
      <c r="K1047" s="43"/>
      <c r="L1047" s="43"/>
      <c r="M1047" s="43"/>
      <c r="N1047" s="43"/>
      <c r="O1047" s="43"/>
      <c r="P1047" s="43"/>
      <c r="Q1047" s="43"/>
      <c r="R1047" s="43"/>
      <c r="S1047" s="43"/>
      <c r="T1047" s="43"/>
      <c r="U1047" s="43"/>
      <c r="V1047" s="43"/>
      <c r="W1047" s="43"/>
      <c r="X1047" s="43"/>
      <c r="Y1047" s="43"/>
      <c r="Z1047" s="43"/>
    </row>
    <row r="1048" spans="1:26">
      <c r="A1048" s="44">
        <v>43952</v>
      </c>
      <c r="B1048" s="42">
        <v>2830.71</v>
      </c>
      <c r="C1048" s="46">
        <f t="shared" si="21"/>
        <v>-2.8460220686828817E-2</v>
      </c>
      <c r="D1048" s="43"/>
      <c r="E1048" s="44">
        <v>43835</v>
      </c>
      <c r="F1048" s="42">
        <v>1.1399999999999999</v>
      </c>
      <c r="G1048" s="42">
        <f t="shared" si="19"/>
        <v>1.1399999999999999E-2</v>
      </c>
      <c r="H1048" s="43"/>
      <c r="I1048" s="43"/>
      <c r="J1048" s="75">
        <f t="shared" si="20"/>
        <v>-3.9860220686828818E-2</v>
      </c>
      <c r="K1048" s="43"/>
      <c r="L1048" s="43"/>
      <c r="M1048" s="43"/>
      <c r="N1048" s="43"/>
      <c r="O1048" s="43"/>
      <c r="P1048" s="43"/>
      <c r="Q1048" s="43"/>
      <c r="R1048" s="43"/>
      <c r="S1048" s="43"/>
      <c r="T1048" s="43"/>
      <c r="U1048" s="43"/>
      <c r="V1048" s="43"/>
      <c r="W1048" s="43"/>
      <c r="X1048" s="43"/>
      <c r="Y1048" s="43"/>
      <c r="Z1048" s="43"/>
    </row>
    <row r="1049" spans="1:26">
      <c r="A1049" s="44">
        <v>43951</v>
      </c>
      <c r="B1049" s="42">
        <v>2912.43</v>
      </c>
      <c r="C1049" s="46">
        <f t="shared" si="21"/>
        <v>-9.2551165252656598E-3</v>
      </c>
      <c r="D1049" s="43"/>
      <c r="E1049" s="44" t="s">
        <v>2569</v>
      </c>
      <c r="F1049" s="42">
        <v>1.1599999999999999</v>
      </c>
      <c r="G1049" s="42">
        <f t="shared" si="19"/>
        <v>1.1599999999999999E-2</v>
      </c>
      <c r="H1049" s="43"/>
      <c r="I1049" s="43"/>
      <c r="J1049" s="75">
        <f t="shared" si="20"/>
        <v>-2.0855116525265657E-2</v>
      </c>
      <c r="K1049" s="43"/>
      <c r="L1049" s="43"/>
      <c r="M1049" s="43"/>
      <c r="N1049" s="43"/>
      <c r="O1049" s="43"/>
      <c r="P1049" s="43"/>
      <c r="Q1049" s="43"/>
      <c r="R1049" s="43"/>
      <c r="S1049" s="43"/>
      <c r="T1049" s="43"/>
      <c r="U1049" s="43"/>
      <c r="V1049" s="43"/>
      <c r="W1049" s="43"/>
      <c r="X1049" s="43"/>
      <c r="Y1049" s="43"/>
      <c r="Z1049" s="43"/>
    </row>
    <row r="1050" spans="1:26">
      <c r="A1050" s="44">
        <v>43950</v>
      </c>
      <c r="B1050" s="42">
        <v>2939.51</v>
      </c>
      <c r="C1050" s="46">
        <f t="shared" si="21"/>
        <v>2.6236663207249239E-2</v>
      </c>
      <c r="D1050" s="43"/>
      <c r="E1050" s="44" t="s">
        <v>2572</v>
      </c>
      <c r="F1050" s="42">
        <v>1.1299999999999999</v>
      </c>
      <c r="G1050" s="42">
        <f t="shared" si="19"/>
        <v>1.1299999999999999E-2</v>
      </c>
      <c r="H1050" s="43"/>
      <c r="I1050" s="43"/>
      <c r="J1050" s="75">
        <f t="shared" si="20"/>
        <v>1.493666320724924E-2</v>
      </c>
      <c r="K1050" s="43"/>
      <c r="L1050" s="43"/>
      <c r="M1050" s="43"/>
      <c r="N1050" s="43"/>
      <c r="O1050" s="43"/>
      <c r="P1050" s="43"/>
      <c r="Q1050" s="43"/>
      <c r="R1050" s="43"/>
      <c r="S1050" s="43"/>
      <c r="T1050" s="43"/>
      <c r="U1050" s="43"/>
      <c r="V1050" s="43"/>
      <c r="W1050" s="43"/>
      <c r="X1050" s="43"/>
      <c r="Y1050" s="43"/>
      <c r="Z1050" s="43"/>
    </row>
    <row r="1051" spans="1:26">
      <c r="A1051" s="44">
        <v>43949</v>
      </c>
      <c r="B1051" s="42">
        <v>2863.39</v>
      </c>
      <c r="C1051" s="46">
        <f t="shared" si="21"/>
        <v>-5.2561394601198371E-3</v>
      </c>
      <c r="D1051" s="43"/>
      <c r="E1051" s="44" t="s">
        <v>2574</v>
      </c>
      <c r="F1051" s="42">
        <v>1.1000000000000001</v>
      </c>
      <c r="G1051" s="42">
        <f t="shared" si="19"/>
        <v>1.1000000000000001E-2</v>
      </c>
      <c r="H1051" s="43"/>
      <c r="I1051" s="43"/>
      <c r="J1051" s="75">
        <f t="shared" si="20"/>
        <v>-1.6256139460119837E-2</v>
      </c>
      <c r="K1051" s="43"/>
      <c r="L1051" s="43"/>
      <c r="M1051" s="43"/>
      <c r="N1051" s="43"/>
      <c r="O1051" s="43"/>
      <c r="P1051" s="43"/>
      <c r="Q1051" s="43"/>
      <c r="R1051" s="43"/>
      <c r="S1051" s="43"/>
      <c r="T1051" s="43"/>
      <c r="U1051" s="43"/>
      <c r="V1051" s="43"/>
      <c r="W1051" s="43"/>
      <c r="X1051" s="43"/>
      <c r="Y1051" s="43"/>
      <c r="Z1051" s="43"/>
    </row>
    <row r="1052" spans="1:26">
      <c r="A1052" s="44">
        <v>43948</v>
      </c>
      <c r="B1052" s="42">
        <v>2878.48</v>
      </c>
      <c r="C1052" s="46">
        <f t="shared" si="21"/>
        <v>1.4606871524449172E-2</v>
      </c>
      <c r="D1052" s="43"/>
      <c r="E1052" s="44" t="s">
        <v>2577</v>
      </c>
      <c r="F1052" s="42">
        <v>1.1499999999999999</v>
      </c>
      <c r="G1052" s="42">
        <f t="shared" si="19"/>
        <v>1.15E-2</v>
      </c>
      <c r="H1052" s="43"/>
      <c r="I1052" s="43"/>
      <c r="J1052" s="75">
        <f t="shared" si="20"/>
        <v>3.1068715244491722E-3</v>
      </c>
      <c r="K1052" s="43"/>
      <c r="L1052" s="43"/>
      <c r="M1052" s="43"/>
      <c r="N1052" s="43"/>
      <c r="O1052" s="43"/>
      <c r="P1052" s="43"/>
      <c r="Q1052" s="43"/>
      <c r="R1052" s="43"/>
      <c r="S1052" s="43"/>
      <c r="T1052" s="43"/>
      <c r="U1052" s="43"/>
      <c r="V1052" s="43"/>
      <c r="W1052" s="43"/>
      <c r="X1052" s="43"/>
      <c r="Y1052" s="43"/>
      <c r="Z1052" s="43"/>
    </row>
    <row r="1053" spans="1:26">
      <c r="A1053" s="44">
        <v>43945</v>
      </c>
      <c r="B1053" s="42">
        <v>2836.74</v>
      </c>
      <c r="C1053" s="46">
        <f t="shared" si="21"/>
        <v>1.3822111461719605E-2</v>
      </c>
      <c r="D1053" s="43"/>
      <c r="E1053" s="44" t="s">
        <v>2580</v>
      </c>
      <c r="F1053" s="42">
        <v>1.07</v>
      </c>
      <c r="G1053" s="42">
        <f t="shared" si="19"/>
        <v>1.0700000000000001E-2</v>
      </c>
      <c r="H1053" s="43"/>
      <c r="I1053" s="43"/>
      <c r="J1053" s="75">
        <f t="shared" si="20"/>
        <v>3.1221114617196039E-3</v>
      </c>
      <c r="K1053" s="43"/>
      <c r="L1053" s="43"/>
      <c r="M1053" s="43"/>
      <c r="N1053" s="43"/>
      <c r="O1053" s="43"/>
      <c r="P1053" s="43"/>
      <c r="Q1053" s="43"/>
      <c r="R1053" s="43"/>
      <c r="S1053" s="43"/>
      <c r="T1053" s="43"/>
      <c r="U1053" s="43"/>
      <c r="V1053" s="43"/>
      <c r="W1053" s="43"/>
      <c r="X1053" s="43"/>
      <c r="Y1053" s="43"/>
      <c r="Z1053" s="43"/>
    </row>
    <row r="1054" spans="1:26">
      <c r="A1054" s="44">
        <v>43944</v>
      </c>
      <c r="B1054" s="42">
        <v>2797.8</v>
      </c>
      <c r="C1054" s="46">
        <f t="shared" si="21"/>
        <v>-5.395641810268519E-4</v>
      </c>
      <c r="D1054" s="43"/>
      <c r="E1054" s="44" t="s">
        <v>2583</v>
      </c>
      <c r="F1054" s="42">
        <v>1.08</v>
      </c>
      <c r="G1054" s="42">
        <f t="shared" si="19"/>
        <v>1.0800000000000001E-2</v>
      </c>
      <c r="H1054" s="43"/>
      <c r="I1054" s="43"/>
      <c r="J1054" s="75">
        <f t="shared" si="20"/>
        <v>-1.1339564181026853E-2</v>
      </c>
      <c r="K1054" s="43"/>
      <c r="L1054" s="43"/>
      <c r="M1054" s="43"/>
      <c r="N1054" s="43"/>
      <c r="O1054" s="43"/>
      <c r="P1054" s="43"/>
      <c r="Q1054" s="43"/>
      <c r="R1054" s="43"/>
      <c r="S1054" s="43"/>
      <c r="T1054" s="43"/>
      <c r="U1054" s="43"/>
      <c r="V1054" s="43"/>
      <c r="W1054" s="43"/>
      <c r="X1054" s="43"/>
      <c r="Y1054" s="43"/>
      <c r="Z1054" s="43"/>
    </row>
    <row r="1055" spans="1:26">
      <c r="A1055" s="44">
        <v>43943</v>
      </c>
      <c r="B1055" s="42">
        <v>2799.31</v>
      </c>
      <c r="C1055" s="46">
        <f t="shared" si="21"/>
        <v>2.2671301062101197E-2</v>
      </c>
      <c r="D1055" s="43"/>
      <c r="E1055" s="44" t="s">
        <v>2586</v>
      </c>
      <c r="F1055" s="42">
        <v>1.1100000000000001</v>
      </c>
      <c r="G1055" s="42">
        <f t="shared" si="19"/>
        <v>1.11E-2</v>
      </c>
      <c r="H1055" s="43"/>
      <c r="I1055" s="43"/>
      <c r="J1055" s="75">
        <f t="shared" si="20"/>
        <v>1.1571301062101197E-2</v>
      </c>
      <c r="K1055" s="43"/>
      <c r="L1055" s="43"/>
      <c r="M1055" s="43"/>
      <c r="N1055" s="43"/>
      <c r="O1055" s="43"/>
      <c r="P1055" s="43"/>
      <c r="Q1055" s="43"/>
      <c r="R1055" s="43"/>
      <c r="S1055" s="43"/>
      <c r="T1055" s="43"/>
      <c r="U1055" s="43"/>
      <c r="V1055" s="43"/>
      <c r="W1055" s="43"/>
      <c r="X1055" s="43"/>
      <c r="Y1055" s="43"/>
      <c r="Z1055" s="43"/>
    </row>
    <row r="1056" spans="1:26">
      <c r="A1056" s="44">
        <v>43942</v>
      </c>
      <c r="B1056" s="42">
        <v>2736.56</v>
      </c>
      <c r="C1056" s="46">
        <f t="shared" si="21"/>
        <v>-3.1155167779795462E-2</v>
      </c>
      <c r="D1056" s="43"/>
      <c r="E1056" s="44" t="s">
        <v>2588</v>
      </c>
      <c r="F1056" s="42">
        <v>1.06</v>
      </c>
      <c r="G1056" s="42">
        <f t="shared" si="19"/>
        <v>1.06E-2</v>
      </c>
      <c r="H1056" s="43"/>
      <c r="I1056" s="43"/>
      <c r="J1056" s="75">
        <f t="shared" si="20"/>
        <v>-4.175516777979546E-2</v>
      </c>
      <c r="K1056" s="43"/>
      <c r="L1056" s="43"/>
      <c r="M1056" s="43"/>
      <c r="N1056" s="43"/>
      <c r="O1056" s="43"/>
      <c r="P1056" s="43"/>
      <c r="Q1056" s="43"/>
      <c r="R1056" s="43"/>
      <c r="S1056" s="43"/>
      <c r="T1056" s="43"/>
      <c r="U1056" s="43"/>
      <c r="V1056" s="43"/>
      <c r="W1056" s="43"/>
      <c r="X1056" s="43"/>
      <c r="Y1056" s="43"/>
      <c r="Z1056" s="43"/>
    </row>
    <row r="1057" spans="1:26">
      <c r="A1057" s="44">
        <v>43941</v>
      </c>
      <c r="B1057" s="42">
        <v>2823.16</v>
      </c>
      <c r="C1057" s="46">
        <f t="shared" si="21"/>
        <v>-1.8042794099790368E-2</v>
      </c>
      <c r="D1057" s="43"/>
      <c r="E1057" s="44" t="s">
        <v>2591</v>
      </c>
      <c r="F1057" s="42">
        <v>1.1200000000000001</v>
      </c>
      <c r="G1057" s="42">
        <f t="shared" si="19"/>
        <v>1.1200000000000002E-2</v>
      </c>
      <c r="H1057" s="43"/>
      <c r="I1057" s="43"/>
      <c r="J1057" s="75">
        <f t="shared" si="20"/>
        <v>-2.9242794099790369E-2</v>
      </c>
      <c r="K1057" s="43"/>
      <c r="L1057" s="43"/>
      <c r="M1057" s="43"/>
      <c r="N1057" s="43"/>
      <c r="O1057" s="43"/>
      <c r="P1057" s="43"/>
      <c r="Q1057" s="43"/>
      <c r="R1057" s="43"/>
      <c r="S1057" s="43"/>
      <c r="T1057" s="43"/>
      <c r="U1057" s="43"/>
      <c r="V1057" s="43"/>
      <c r="W1057" s="43"/>
      <c r="X1057" s="43"/>
      <c r="Y1057" s="43"/>
      <c r="Z1057" s="43"/>
    </row>
    <row r="1058" spans="1:26">
      <c r="A1058" s="44">
        <v>43938</v>
      </c>
      <c r="B1058" s="42">
        <v>2874.56</v>
      </c>
      <c r="C1058" s="46">
        <f t="shared" si="21"/>
        <v>2.6440929079185473E-2</v>
      </c>
      <c r="D1058" s="43"/>
      <c r="E1058" s="44" t="s">
        <v>2594</v>
      </c>
      <c r="F1058" s="42">
        <v>1.1599999999999999</v>
      </c>
      <c r="G1058" s="42">
        <f t="shared" si="19"/>
        <v>1.1599999999999999E-2</v>
      </c>
      <c r="H1058" s="43"/>
      <c r="I1058" s="43"/>
      <c r="J1058" s="75">
        <f t="shared" si="20"/>
        <v>1.4840929079185473E-2</v>
      </c>
      <c r="K1058" s="43"/>
      <c r="L1058" s="43"/>
      <c r="M1058" s="43"/>
      <c r="N1058" s="43"/>
      <c r="O1058" s="43"/>
      <c r="P1058" s="43"/>
      <c r="Q1058" s="43"/>
      <c r="R1058" s="43"/>
      <c r="S1058" s="43"/>
      <c r="T1058" s="43"/>
      <c r="U1058" s="43"/>
      <c r="V1058" s="43"/>
      <c r="W1058" s="43"/>
      <c r="X1058" s="43"/>
      <c r="Y1058" s="43"/>
      <c r="Z1058" s="43"/>
    </row>
    <row r="1059" spans="1:26">
      <c r="A1059" s="44">
        <v>43937</v>
      </c>
      <c r="B1059" s="42">
        <v>2799.55</v>
      </c>
      <c r="C1059" s="46">
        <f t="shared" si="21"/>
        <v>5.7998589924373595E-3</v>
      </c>
      <c r="D1059" s="43"/>
      <c r="E1059" s="44" t="s">
        <v>2597</v>
      </c>
      <c r="F1059" s="42">
        <v>1.0900000000000001</v>
      </c>
      <c r="G1059" s="42">
        <f t="shared" si="19"/>
        <v>1.09E-2</v>
      </c>
      <c r="H1059" s="43"/>
      <c r="I1059" s="43"/>
      <c r="J1059" s="75">
        <f t="shared" si="20"/>
        <v>-5.1001410075626405E-3</v>
      </c>
      <c r="K1059" s="43"/>
      <c r="L1059" s="43"/>
      <c r="M1059" s="43"/>
      <c r="N1059" s="43"/>
      <c r="O1059" s="43"/>
      <c r="P1059" s="43"/>
      <c r="Q1059" s="43"/>
      <c r="R1059" s="43"/>
      <c r="S1059" s="43"/>
      <c r="T1059" s="43"/>
      <c r="U1059" s="43"/>
      <c r="V1059" s="43"/>
      <c r="W1059" s="43"/>
      <c r="X1059" s="43"/>
      <c r="Y1059" s="43"/>
      <c r="Z1059" s="43"/>
    </row>
    <row r="1060" spans="1:26">
      <c r="A1060" s="44">
        <v>43936</v>
      </c>
      <c r="B1060" s="42">
        <v>2783.36</v>
      </c>
      <c r="C1060" s="46">
        <f t="shared" si="21"/>
        <v>-2.2276750679012372E-2</v>
      </c>
      <c r="D1060" s="43"/>
      <c r="E1060" s="44" t="s">
        <v>2600</v>
      </c>
      <c r="F1060" s="42">
        <v>1.1399999999999999</v>
      </c>
      <c r="G1060" s="42">
        <f t="shared" si="19"/>
        <v>1.1399999999999999E-2</v>
      </c>
      <c r="H1060" s="43"/>
      <c r="I1060" s="43"/>
      <c r="J1060" s="75">
        <f t="shared" si="20"/>
        <v>-3.3676750679012372E-2</v>
      </c>
      <c r="K1060" s="43"/>
      <c r="L1060" s="43"/>
      <c r="M1060" s="43"/>
      <c r="N1060" s="43"/>
      <c r="O1060" s="43"/>
      <c r="P1060" s="43"/>
      <c r="Q1060" s="43"/>
      <c r="R1060" s="43"/>
      <c r="S1060" s="43"/>
      <c r="T1060" s="43"/>
      <c r="U1060" s="43"/>
      <c r="V1060" s="43"/>
      <c r="W1060" s="43"/>
      <c r="X1060" s="43"/>
      <c r="Y1060" s="43"/>
      <c r="Z1060" s="43"/>
    </row>
    <row r="1061" spans="1:26">
      <c r="A1061" s="44">
        <v>43935</v>
      </c>
      <c r="B1061" s="42">
        <v>2846.06</v>
      </c>
      <c r="C1061" s="46">
        <f t="shared" si="21"/>
        <v>3.01144965504564E-2</v>
      </c>
      <c r="D1061" s="43"/>
      <c r="E1061" s="44" t="s">
        <v>2603</v>
      </c>
      <c r="F1061" s="42">
        <v>1.28</v>
      </c>
      <c r="G1061" s="42">
        <f t="shared" si="19"/>
        <v>1.2800000000000001E-2</v>
      </c>
      <c r="H1061" s="43"/>
      <c r="I1061" s="43"/>
      <c r="J1061" s="75">
        <f t="shared" si="20"/>
        <v>1.7314496550456401E-2</v>
      </c>
      <c r="K1061" s="43"/>
      <c r="L1061" s="43"/>
      <c r="M1061" s="43"/>
      <c r="N1061" s="43"/>
      <c r="O1061" s="43"/>
      <c r="P1061" s="43"/>
      <c r="Q1061" s="43"/>
      <c r="R1061" s="43"/>
      <c r="S1061" s="43"/>
      <c r="T1061" s="43"/>
      <c r="U1061" s="43"/>
      <c r="V1061" s="43"/>
      <c r="W1061" s="43"/>
      <c r="X1061" s="43"/>
      <c r="Y1061" s="43"/>
      <c r="Z1061" s="43"/>
    </row>
    <row r="1062" spans="1:26">
      <c r="A1062" s="44">
        <v>43934</v>
      </c>
      <c r="B1062" s="42">
        <v>2761.63</v>
      </c>
      <c r="C1062" s="46">
        <f t="shared" si="21"/>
        <v>-1.0155992507349275E-2</v>
      </c>
      <c r="D1062" s="43"/>
      <c r="E1062" s="44" t="s">
        <v>2606</v>
      </c>
      <c r="F1062" s="42">
        <v>1.27</v>
      </c>
      <c r="G1062" s="42">
        <f t="shared" si="19"/>
        <v>1.2699999999999999E-2</v>
      </c>
      <c r="H1062" s="43"/>
      <c r="I1062" s="43"/>
      <c r="J1062" s="75">
        <f t="shared" si="20"/>
        <v>-2.2855992507349272E-2</v>
      </c>
      <c r="K1062" s="43"/>
      <c r="L1062" s="43"/>
      <c r="M1062" s="43"/>
      <c r="N1062" s="43"/>
      <c r="O1062" s="43"/>
      <c r="P1062" s="43"/>
      <c r="Q1062" s="43"/>
      <c r="R1062" s="43"/>
      <c r="S1062" s="43"/>
      <c r="T1062" s="43"/>
      <c r="U1062" s="43"/>
      <c r="V1062" s="43"/>
      <c r="W1062" s="43"/>
      <c r="X1062" s="43"/>
      <c r="Y1062" s="43"/>
      <c r="Z1062" s="43"/>
    </row>
    <row r="1063" spans="1:26">
      <c r="A1063" s="44">
        <v>43930</v>
      </c>
      <c r="B1063" s="42">
        <v>2789.82</v>
      </c>
      <c r="C1063" s="46">
        <f t="shared" si="21"/>
        <v>1.438343869822631E-2</v>
      </c>
      <c r="D1063" s="43"/>
      <c r="E1063" s="44">
        <v>44078</v>
      </c>
      <c r="F1063" s="42">
        <v>1.23</v>
      </c>
      <c r="G1063" s="42">
        <f t="shared" si="19"/>
        <v>1.23E-2</v>
      </c>
      <c r="H1063" s="43"/>
      <c r="I1063" s="43"/>
      <c r="J1063" s="75">
        <f t="shared" si="20"/>
        <v>2.0834386982263101E-3</v>
      </c>
      <c r="K1063" s="43"/>
      <c r="L1063" s="43"/>
      <c r="M1063" s="43"/>
      <c r="N1063" s="43"/>
      <c r="O1063" s="43"/>
      <c r="P1063" s="43"/>
      <c r="Q1063" s="43"/>
      <c r="R1063" s="43"/>
      <c r="S1063" s="43"/>
      <c r="T1063" s="43"/>
      <c r="U1063" s="43"/>
      <c r="V1063" s="43"/>
      <c r="W1063" s="43"/>
      <c r="X1063" s="43"/>
      <c r="Y1063" s="43"/>
      <c r="Z1063" s="43"/>
    </row>
    <row r="1064" spans="1:26">
      <c r="A1064" s="44">
        <v>43929</v>
      </c>
      <c r="B1064" s="42">
        <v>2749.98</v>
      </c>
      <c r="C1064" s="46">
        <f t="shared" si="21"/>
        <v>3.3489345244689953E-2</v>
      </c>
      <c r="D1064" s="43"/>
      <c r="E1064" s="44">
        <v>44047</v>
      </c>
      <c r="F1064" s="42">
        <v>1.26</v>
      </c>
      <c r="G1064" s="42">
        <f t="shared" si="19"/>
        <v>1.26E-2</v>
      </c>
      <c r="H1064" s="43"/>
      <c r="I1064" s="43"/>
      <c r="J1064" s="75">
        <f t="shared" si="20"/>
        <v>2.0889345244689952E-2</v>
      </c>
      <c r="K1064" s="43"/>
      <c r="L1064" s="43"/>
      <c r="M1064" s="43"/>
      <c r="N1064" s="43"/>
      <c r="O1064" s="43"/>
      <c r="P1064" s="43"/>
      <c r="Q1064" s="43"/>
      <c r="R1064" s="43"/>
      <c r="S1064" s="43"/>
      <c r="T1064" s="43"/>
      <c r="U1064" s="43"/>
      <c r="V1064" s="43"/>
      <c r="W1064" s="43"/>
      <c r="X1064" s="43"/>
      <c r="Y1064" s="43"/>
      <c r="Z1064" s="43"/>
    </row>
    <row r="1065" spans="1:26">
      <c r="A1065" s="44">
        <v>43928</v>
      </c>
      <c r="B1065" s="42">
        <v>2659.41</v>
      </c>
      <c r="C1065" s="46">
        <f t="shared" si="21"/>
        <v>-1.6043316629523077E-3</v>
      </c>
      <c r="D1065" s="43"/>
      <c r="E1065" s="44">
        <v>44016</v>
      </c>
      <c r="F1065" s="42">
        <v>1.21</v>
      </c>
      <c r="G1065" s="42">
        <f t="shared" si="19"/>
        <v>1.21E-2</v>
      </c>
      <c r="H1065" s="43"/>
      <c r="I1065" s="43"/>
      <c r="J1065" s="75">
        <f t="shared" si="20"/>
        <v>-1.3704331662952308E-2</v>
      </c>
      <c r="K1065" s="43"/>
      <c r="L1065" s="43"/>
      <c r="M1065" s="43"/>
      <c r="N1065" s="43"/>
      <c r="O1065" s="43"/>
      <c r="P1065" s="43"/>
      <c r="Q1065" s="43"/>
      <c r="R1065" s="43"/>
      <c r="S1065" s="43"/>
      <c r="T1065" s="43"/>
      <c r="U1065" s="43"/>
      <c r="V1065" s="43"/>
      <c r="W1065" s="43"/>
      <c r="X1065" s="43"/>
      <c r="Y1065" s="43"/>
      <c r="Z1065" s="43"/>
    </row>
    <row r="1066" spans="1:26">
      <c r="A1066" s="44">
        <v>43927</v>
      </c>
      <c r="B1066" s="42">
        <v>2663.68</v>
      </c>
      <c r="C1066" s="46">
        <f t="shared" si="21"/>
        <v>6.7968230567686042E-2</v>
      </c>
      <c r="D1066" s="43"/>
      <c r="E1066" s="44">
        <v>43986</v>
      </c>
      <c r="F1066" s="42">
        <v>1.17</v>
      </c>
      <c r="G1066" s="42">
        <f t="shared" si="19"/>
        <v>1.1699999999999999E-2</v>
      </c>
      <c r="H1066" s="43"/>
      <c r="I1066" s="43"/>
      <c r="J1066" s="75">
        <f t="shared" si="20"/>
        <v>5.6268230567686039E-2</v>
      </c>
      <c r="K1066" s="43"/>
      <c r="L1066" s="43"/>
      <c r="M1066" s="43"/>
      <c r="N1066" s="43"/>
      <c r="O1066" s="43"/>
      <c r="P1066" s="43"/>
      <c r="Q1066" s="43"/>
      <c r="R1066" s="43"/>
      <c r="S1066" s="43"/>
      <c r="T1066" s="43"/>
      <c r="U1066" s="43"/>
      <c r="V1066" s="43"/>
      <c r="W1066" s="43"/>
      <c r="X1066" s="43"/>
      <c r="Y1066" s="43"/>
      <c r="Z1066" s="43"/>
    </row>
    <row r="1067" spans="1:26">
      <c r="A1067" s="44">
        <v>43924</v>
      </c>
      <c r="B1067" s="42">
        <v>2488.65</v>
      </c>
      <c r="C1067" s="46">
        <f t="shared" si="21"/>
        <v>-1.5252860231953606E-2</v>
      </c>
      <c r="D1067" s="43"/>
      <c r="E1067" s="44">
        <v>43894</v>
      </c>
      <c r="F1067" s="42">
        <v>1.1399999999999999</v>
      </c>
      <c r="G1067" s="42">
        <f t="shared" si="19"/>
        <v>1.1399999999999999E-2</v>
      </c>
      <c r="H1067" s="43"/>
      <c r="I1067" s="43"/>
      <c r="J1067" s="75">
        <f t="shared" si="20"/>
        <v>-2.6652860231953603E-2</v>
      </c>
      <c r="K1067" s="43"/>
      <c r="L1067" s="43"/>
      <c r="M1067" s="43"/>
      <c r="N1067" s="43"/>
      <c r="O1067" s="43"/>
      <c r="P1067" s="43"/>
      <c r="Q1067" s="43"/>
      <c r="R1067" s="43"/>
      <c r="S1067" s="43"/>
      <c r="T1067" s="43"/>
      <c r="U1067" s="43"/>
      <c r="V1067" s="43"/>
      <c r="W1067" s="43"/>
      <c r="X1067" s="43"/>
      <c r="Y1067" s="43"/>
      <c r="Z1067" s="43"/>
    </row>
    <row r="1068" spans="1:26">
      <c r="A1068" s="44">
        <v>43923</v>
      </c>
      <c r="B1068" s="42">
        <v>2526.9</v>
      </c>
      <c r="C1068" s="46">
        <f t="shared" si="21"/>
        <v>2.2572695703622976E-2</v>
      </c>
      <c r="D1068" s="43"/>
      <c r="E1068" s="44">
        <v>43865</v>
      </c>
      <c r="F1068" s="42">
        <v>1.1499999999999999</v>
      </c>
      <c r="G1068" s="42">
        <f t="shared" si="19"/>
        <v>1.15E-2</v>
      </c>
      <c r="H1068" s="43"/>
      <c r="I1068" s="43"/>
      <c r="J1068" s="75">
        <f t="shared" si="20"/>
        <v>1.1072695703622976E-2</v>
      </c>
      <c r="K1068" s="43"/>
      <c r="L1068" s="43"/>
      <c r="M1068" s="43"/>
      <c r="N1068" s="43"/>
      <c r="O1068" s="43"/>
      <c r="P1068" s="43"/>
      <c r="Q1068" s="43"/>
      <c r="R1068" s="43"/>
      <c r="S1068" s="43"/>
      <c r="T1068" s="43"/>
      <c r="U1068" s="43"/>
      <c r="V1068" s="43"/>
      <c r="W1068" s="43"/>
      <c r="X1068" s="43"/>
      <c r="Y1068" s="43"/>
      <c r="Z1068" s="43"/>
    </row>
    <row r="1069" spans="1:26">
      <c r="A1069" s="44">
        <v>43922</v>
      </c>
      <c r="B1069" s="42">
        <v>2470.5</v>
      </c>
      <c r="C1069" s="46">
        <f t="shared" si="21"/>
        <v>-4.5146328727152268E-2</v>
      </c>
      <c r="D1069" s="43"/>
      <c r="E1069" s="44">
        <v>43834</v>
      </c>
      <c r="F1069" s="42">
        <v>1.1499999999999999</v>
      </c>
      <c r="G1069" s="42">
        <f t="shared" si="19"/>
        <v>1.15E-2</v>
      </c>
      <c r="H1069" s="43"/>
      <c r="I1069" s="43"/>
      <c r="J1069" s="75">
        <f t="shared" si="20"/>
        <v>-5.6646328727152265E-2</v>
      </c>
      <c r="K1069" s="43"/>
      <c r="L1069" s="43"/>
      <c r="M1069" s="43"/>
      <c r="N1069" s="43"/>
      <c r="O1069" s="43"/>
      <c r="P1069" s="43"/>
      <c r="Q1069" s="43"/>
      <c r="R1069" s="43"/>
      <c r="S1069" s="43"/>
      <c r="T1069" s="43"/>
      <c r="U1069" s="43"/>
      <c r="V1069" s="43"/>
      <c r="W1069" s="43"/>
      <c r="X1069" s="43"/>
      <c r="Y1069" s="43"/>
      <c r="Z1069" s="43"/>
    </row>
    <row r="1070" spans="1:26">
      <c r="A1070" s="44">
        <v>43921</v>
      </c>
      <c r="B1070" s="42">
        <v>2584.59</v>
      </c>
      <c r="C1070" s="46">
        <f t="shared" si="21"/>
        <v>-1.6142381973062482E-2</v>
      </c>
      <c r="D1070" s="43"/>
      <c r="E1070" s="44" t="s">
        <v>2623</v>
      </c>
      <c r="F1070" s="42">
        <v>1.26</v>
      </c>
      <c r="G1070" s="42">
        <f t="shared" si="19"/>
        <v>1.26E-2</v>
      </c>
      <c r="H1070" s="43"/>
      <c r="I1070" s="43"/>
      <c r="J1070" s="75">
        <f t="shared" si="20"/>
        <v>-2.8742381973062482E-2</v>
      </c>
      <c r="K1070" s="43"/>
      <c r="L1070" s="43"/>
      <c r="M1070" s="43"/>
      <c r="N1070" s="43"/>
      <c r="O1070" s="43"/>
      <c r="P1070" s="43"/>
      <c r="Q1070" s="43"/>
      <c r="R1070" s="43"/>
      <c r="S1070" s="43"/>
      <c r="T1070" s="43"/>
      <c r="U1070" s="43"/>
      <c r="V1070" s="43"/>
      <c r="W1070" s="43"/>
      <c r="X1070" s="43"/>
      <c r="Y1070" s="43"/>
      <c r="Z1070" s="43"/>
    </row>
    <row r="1071" spans="1:26">
      <c r="A1071" s="44">
        <v>43920</v>
      </c>
      <c r="B1071" s="42">
        <v>2626.65</v>
      </c>
      <c r="C1071" s="46">
        <f t="shared" si="21"/>
        <v>3.2966616221455518E-2</v>
      </c>
      <c r="D1071" s="43"/>
      <c r="E1071" s="44" t="s">
        <v>2626</v>
      </c>
      <c r="F1071" s="42">
        <v>1.21</v>
      </c>
      <c r="G1071" s="42">
        <f t="shared" si="19"/>
        <v>1.21E-2</v>
      </c>
      <c r="H1071" s="43"/>
      <c r="I1071" s="43"/>
      <c r="J1071" s="75">
        <f t="shared" si="20"/>
        <v>2.0866616221455518E-2</v>
      </c>
      <c r="K1071" s="43"/>
      <c r="L1071" s="43"/>
      <c r="M1071" s="43"/>
      <c r="N1071" s="43"/>
      <c r="O1071" s="43"/>
      <c r="P1071" s="43"/>
      <c r="Q1071" s="43"/>
      <c r="R1071" s="43"/>
      <c r="S1071" s="43"/>
      <c r="T1071" s="43"/>
      <c r="U1071" s="43"/>
      <c r="V1071" s="43"/>
      <c r="W1071" s="43"/>
      <c r="X1071" s="43"/>
      <c r="Y1071" s="43"/>
      <c r="Z1071" s="43"/>
    </row>
    <row r="1072" spans="1:26">
      <c r="A1072" s="44">
        <v>43917</v>
      </c>
      <c r="B1072" s="42">
        <v>2541.4699999999998</v>
      </c>
      <c r="C1072" s="46">
        <f t="shared" si="21"/>
        <v>-3.4267808022629478E-2</v>
      </c>
      <c r="D1072" s="43"/>
      <c r="E1072" s="44" t="s">
        <v>2629</v>
      </c>
      <c r="F1072" s="42">
        <v>1.19</v>
      </c>
      <c r="G1072" s="42">
        <f t="shared" si="19"/>
        <v>1.1899999999999999E-2</v>
      </c>
      <c r="H1072" s="43"/>
      <c r="I1072" s="43"/>
      <c r="J1072" s="75">
        <f t="shared" si="20"/>
        <v>-4.6167808022629479E-2</v>
      </c>
      <c r="K1072" s="43"/>
      <c r="L1072" s="43"/>
      <c r="M1072" s="43"/>
      <c r="N1072" s="43"/>
      <c r="O1072" s="43"/>
      <c r="P1072" s="43"/>
      <c r="Q1072" s="43"/>
      <c r="R1072" s="43"/>
      <c r="S1072" s="43"/>
      <c r="T1072" s="43"/>
      <c r="U1072" s="43"/>
      <c r="V1072" s="43"/>
      <c r="W1072" s="43"/>
      <c r="X1072" s="43"/>
      <c r="Y1072" s="43"/>
      <c r="Z1072" s="43"/>
    </row>
    <row r="1073" spans="1:26">
      <c r="A1073" s="44">
        <v>43916</v>
      </c>
      <c r="B1073" s="42">
        <v>2630.07</v>
      </c>
      <c r="C1073" s="46">
        <f t="shared" si="21"/>
        <v>6.0543828751667757E-2</v>
      </c>
      <c r="D1073" s="43"/>
      <c r="E1073" s="44" t="s">
        <v>2632</v>
      </c>
      <c r="F1073" s="42">
        <v>1.32</v>
      </c>
      <c r="G1073" s="42">
        <f t="shared" si="19"/>
        <v>1.32E-2</v>
      </c>
      <c r="H1073" s="43"/>
      <c r="I1073" s="43"/>
      <c r="J1073" s="75">
        <f t="shared" si="20"/>
        <v>4.734382875166776E-2</v>
      </c>
      <c r="K1073" s="43"/>
      <c r="L1073" s="43"/>
      <c r="M1073" s="43"/>
      <c r="N1073" s="43"/>
      <c r="O1073" s="43"/>
      <c r="P1073" s="43"/>
      <c r="Q1073" s="43"/>
      <c r="R1073" s="43"/>
      <c r="S1073" s="43"/>
      <c r="T1073" s="43"/>
      <c r="U1073" s="43"/>
      <c r="V1073" s="43"/>
      <c r="W1073" s="43"/>
      <c r="X1073" s="43"/>
      <c r="Y1073" s="43"/>
      <c r="Z1073" s="43"/>
    </row>
    <row r="1074" spans="1:26">
      <c r="A1074" s="44">
        <v>43915</v>
      </c>
      <c r="B1074" s="42">
        <v>2475.56</v>
      </c>
      <c r="C1074" s="46">
        <f t="shared" si="21"/>
        <v>1.1468998674479099E-2</v>
      </c>
      <c r="D1074" s="43"/>
      <c r="E1074" s="44" t="s">
        <v>2635</v>
      </c>
      <c r="F1074" s="42">
        <v>1.35</v>
      </c>
      <c r="G1074" s="42">
        <f t="shared" si="19"/>
        <v>1.3500000000000002E-2</v>
      </c>
      <c r="H1074" s="43"/>
      <c r="I1074" s="43"/>
      <c r="J1074" s="75">
        <f t="shared" si="20"/>
        <v>-2.0310013255209029E-3</v>
      </c>
      <c r="K1074" s="43"/>
      <c r="L1074" s="43"/>
      <c r="M1074" s="43"/>
      <c r="N1074" s="43"/>
      <c r="O1074" s="43"/>
      <c r="P1074" s="43"/>
      <c r="Q1074" s="43"/>
      <c r="R1074" s="43"/>
      <c r="S1074" s="43"/>
      <c r="T1074" s="43"/>
      <c r="U1074" s="43"/>
      <c r="V1074" s="43"/>
      <c r="W1074" s="43"/>
      <c r="X1074" s="43"/>
      <c r="Y1074" s="43"/>
      <c r="Z1074" s="43"/>
    </row>
    <row r="1075" spans="1:26">
      <c r="A1075" s="44">
        <v>43914</v>
      </c>
      <c r="B1075" s="42">
        <v>2447.33</v>
      </c>
      <c r="C1075" s="46">
        <f t="shared" si="21"/>
        <v>8.9683156948216491E-2</v>
      </c>
      <c r="D1075" s="43"/>
      <c r="E1075" s="44" t="s">
        <v>2638</v>
      </c>
      <c r="F1075" s="42">
        <v>1.3</v>
      </c>
      <c r="G1075" s="42">
        <f t="shared" si="19"/>
        <v>1.3000000000000001E-2</v>
      </c>
      <c r="H1075" s="43"/>
      <c r="I1075" s="43"/>
      <c r="J1075" s="75">
        <f t="shared" si="20"/>
        <v>7.6683156948216494E-2</v>
      </c>
      <c r="K1075" s="43"/>
      <c r="L1075" s="43"/>
      <c r="M1075" s="43"/>
      <c r="N1075" s="43"/>
      <c r="O1075" s="43"/>
      <c r="P1075" s="43"/>
      <c r="Q1075" s="43"/>
      <c r="R1075" s="43"/>
      <c r="S1075" s="43"/>
      <c r="T1075" s="43"/>
      <c r="U1075" s="43"/>
      <c r="V1075" s="43"/>
      <c r="W1075" s="43"/>
      <c r="X1075" s="43"/>
      <c r="Y1075" s="43"/>
      <c r="Z1075" s="43"/>
    </row>
    <row r="1076" spans="1:26">
      <c r="A1076" s="44">
        <v>43913</v>
      </c>
      <c r="B1076" s="42">
        <v>2237.4</v>
      </c>
      <c r="C1076" s="46">
        <f t="shared" si="21"/>
        <v>-2.9731491257259945E-2</v>
      </c>
      <c r="D1076" s="43"/>
      <c r="E1076" s="44" t="s">
        <v>2641</v>
      </c>
      <c r="F1076" s="42">
        <v>1.25</v>
      </c>
      <c r="G1076" s="42">
        <f t="shared" si="19"/>
        <v>1.2500000000000001E-2</v>
      </c>
      <c r="H1076" s="43"/>
      <c r="I1076" s="43"/>
      <c r="J1076" s="75">
        <f t="shared" si="20"/>
        <v>-4.2231491257259945E-2</v>
      </c>
      <c r="K1076" s="43"/>
      <c r="L1076" s="43"/>
      <c r="M1076" s="43"/>
      <c r="N1076" s="43"/>
      <c r="O1076" s="43"/>
      <c r="P1076" s="43"/>
      <c r="Q1076" s="43"/>
      <c r="R1076" s="43"/>
      <c r="S1076" s="43"/>
      <c r="T1076" s="43"/>
      <c r="U1076" s="43"/>
      <c r="V1076" s="43"/>
      <c r="W1076" s="43"/>
      <c r="X1076" s="43"/>
      <c r="Y1076" s="43"/>
      <c r="Z1076" s="43"/>
    </row>
    <row r="1077" spans="1:26">
      <c r="A1077" s="44">
        <v>43910</v>
      </c>
      <c r="B1077" s="42">
        <v>2304.92</v>
      </c>
      <c r="C1077" s="46">
        <f t="shared" si="21"/>
        <v>-4.4327634743158498E-2</v>
      </c>
      <c r="D1077" s="43"/>
      <c r="E1077" s="44" t="s">
        <v>2644</v>
      </c>
      <c r="F1077" s="42">
        <v>1.49</v>
      </c>
      <c r="G1077" s="42">
        <f t="shared" si="19"/>
        <v>1.49E-2</v>
      </c>
      <c r="H1077" s="43"/>
      <c r="I1077" s="43"/>
      <c r="J1077" s="75">
        <f t="shared" si="20"/>
        <v>-5.9227634743158494E-2</v>
      </c>
      <c r="K1077" s="43"/>
      <c r="L1077" s="43"/>
      <c r="M1077" s="43"/>
      <c r="N1077" s="43"/>
      <c r="O1077" s="43"/>
      <c r="P1077" s="43"/>
      <c r="Q1077" s="43"/>
      <c r="R1077" s="43"/>
      <c r="S1077" s="43"/>
      <c r="T1077" s="43"/>
      <c r="U1077" s="43"/>
      <c r="V1077" s="43"/>
      <c r="W1077" s="43"/>
      <c r="X1077" s="43"/>
      <c r="Y1077" s="43"/>
      <c r="Z1077" s="43"/>
    </row>
    <row r="1078" spans="1:26">
      <c r="A1078" s="44">
        <v>43909</v>
      </c>
      <c r="B1078" s="42">
        <v>2409.39</v>
      </c>
      <c r="C1078" s="46">
        <f t="shared" si="21"/>
        <v>4.6968462774209588E-3</v>
      </c>
      <c r="D1078" s="43"/>
      <c r="E1078" s="44" t="s">
        <v>2647</v>
      </c>
      <c r="F1078" s="42">
        <v>1.72</v>
      </c>
      <c r="G1078" s="42">
        <f t="shared" si="19"/>
        <v>1.72E-2</v>
      </c>
      <c r="H1078" s="43"/>
      <c r="I1078" s="43"/>
      <c r="J1078" s="75">
        <f t="shared" si="20"/>
        <v>-1.2503153722579041E-2</v>
      </c>
      <c r="K1078" s="43"/>
      <c r="L1078" s="43"/>
      <c r="M1078" s="43"/>
      <c r="N1078" s="43"/>
      <c r="O1078" s="43"/>
      <c r="P1078" s="43"/>
      <c r="Q1078" s="43"/>
      <c r="R1078" s="43"/>
      <c r="S1078" s="43"/>
      <c r="T1078" s="43"/>
      <c r="U1078" s="43"/>
      <c r="V1078" s="43"/>
      <c r="W1078" s="43"/>
      <c r="X1078" s="43"/>
      <c r="Y1078" s="43"/>
      <c r="Z1078" s="43"/>
    </row>
    <row r="1079" spans="1:26">
      <c r="A1079" s="44">
        <v>43908</v>
      </c>
      <c r="B1079" s="42">
        <v>2398.1</v>
      </c>
      <c r="C1079" s="46">
        <f t="shared" si="21"/>
        <v>-5.322233622142454E-2</v>
      </c>
      <c r="D1079" s="43"/>
      <c r="E1079" s="44" t="s">
        <v>2650</v>
      </c>
      <c r="F1079" s="42">
        <v>1.74</v>
      </c>
      <c r="G1079" s="42">
        <f t="shared" si="19"/>
        <v>1.7399999999999999E-2</v>
      </c>
      <c r="H1079" s="43"/>
      <c r="I1079" s="43"/>
      <c r="J1079" s="75">
        <f t="shared" si="20"/>
        <v>-7.0622336221424539E-2</v>
      </c>
      <c r="K1079" s="43"/>
      <c r="L1079" s="43"/>
      <c r="M1079" s="43"/>
      <c r="N1079" s="43"/>
      <c r="O1079" s="43"/>
      <c r="P1079" s="43"/>
      <c r="Q1079" s="43"/>
      <c r="R1079" s="43"/>
      <c r="S1079" s="43"/>
      <c r="T1079" s="43"/>
      <c r="U1079" s="43"/>
      <c r="V1079" s="43"/>
      <c r="W1079" s="43"/>
      <c r="X1079" s="43"/>
      <c r="Y1079" s="43"/>
      <c r="Z1079" s="43"/>
    </row>
    <row r="1080" spans="1:26">
      <c r="A1080" s="44">
        <v>43907</v>
      </c>
      <c r="B1080" s="42">
        <v>2529.19</v>
      </c>
      <c r="C1080" s="46">
        <f t="shared" si="21"/>
        <v>5.8226286690741702E-2</v>
      </c>
      <c r="D1080" s="43"/>
      <c r="E1080" s="44" t="s">
        <v>2653</v>
      </c>
      <c r="F1080" s="42">
        <v>1.56</v>
      </c>
      <c r="G1080" s="42">
        <f t="shared" si="19"/>
        <v>1.5600000000000001E-2</v>
      </c>
      <c r="H1080" s="43"/>
      <c r="I1080" s="43"/>
      <c r="J1080" s="75">
        <f t="shared" si="20"/>
        <v>4.2626286690741699E-2</v>
      </c>
      <c r="K1080" s="43"/>
      <c r="L1080" s="43"/>
      <c r="M1080" s="43"/>
      <c r="N1080" s="43"/>
      <c r="O1080" s="43"/>
      <c r="P1080" s="43"/>
      <c r="Q1080" s="43"/>
      <c r="R1080" s="43"/>
      <c r="S1080" s="43"/>
      <c r="T1080" s="43"/>
      <c r="U1080" s="43"/>
      <c r="V1080" s="43"/>
      <c r="W1080" s="43"/>
      <c r="X1080" s="43"/>
      <c r="Y1080" s="43"/>
      <c r="Z1080" s="43"/>
    </row>
    <row r="1081" spans="1:26">
      <c r="A1081" s="44">
        <v>43906</v>
      </c>
      <c r="B1081" s="42">
        <v>2386.13</v>
      </c>
      <c r="C1081" s="46">
        <f t="shared" si="21"/>
        <v>-0.12765214115647325</v>
      </c>
      <c r="D1081" s="43"/>
      <c r="E1081" s="44" t="s">
        <v>2656</v>
      </c>
      <c r="F1081" s="42">
        <v>1.24</v>
      </c>
      <c r="G1081" s="42">
        <f t="shared" si="19"/>
        <v>1.24E-2</v>
      </c>
      <c r="H1081" s="43"/>
      <c r="I1081" s="43"/>
      <c r="J1081" s="75">
        <f t="shared" si="20"/>
        <v>-0.14005214115647324</v>
      </c>
      <c r="K1081" s="43"/>
      <c r="L1081" s="43"/>
      <c r="M1081" s="43"/>
      <c r="N1081" s="43"/>
      <c r="O1081" s="43"/>
      <c r="P1081" s="43"/>
      <c r="Q1081" s="43"/>
      <c r="R1081" s="43"/>
      <c r="S1081" s="43"/>
      <c r="T1081" s="43"/>
      <c r="U1081" s="43"/>
      <c r="V1081" s="43"/>
      <c r="W1081" s="43"/>
      <c r="X1081" s="43"/>
      <c r="Y1081" s="43"/>
      <c r="Z1081" s="43"/>
    </row>
    <row r="1082" spans="1:26">
      <c r="A1082" s="44">
        <v>43903</v>
      </c>
      <c r="B1082" s="42">
        <v>2711.02</v>
      </c>
      <c r="C1082" s="46">
        <f t="shared" si="21"/>
        <v>8.8808356440746597E-2</v>
      </c>
      <c r="D1082" s="43"/>
      <c r="E1082" s="44" t="s">
        <v>2659</v>
      </c>
      <c r="F1082" s="42">
        <v>1.46</v>
      </c>
      <c r="G1082" s="42">
        <f t="shared" si="19"/>
        <v>1.46E-2</v>
      </c>
      <c r="H1082" s="43"/>
      <c r="I1082" s="43"/>
      <c r="J1082" s="75">
        <f t="shared" si="20"/>
        <v>7.4208356440746595E-2</v>
      </c>
      <c r="K1082" s="43"/>
      <c r="L1082" s="43"/>
      <c r="M1082" s="43"/>
      <c r="N1082" s="43"/>
      <c r="O1082" s="43"/>
      <c r="P1082" s="43"/>
      <c r="Q1082" s="43"/>
      <c r="R1082" s="43"/>
      <c r="S1082" s="43"/>
      <c r="T1082" s="43"/>
      <c r="U1082" s="43"/>
      <c r="V1082" s="43"/>
      <c r="W1082" s="43"/>
      <c r="X1082" s="43"/>
      <c r="Y1082" s="43"/>
      <c r="Z1082" s="43"/>
    </row>
    <row r="1083" spans="1:26">
      <c r="A1083" s="44">
        <v>43902</v>
      </c>
      <c r="B1083" s="42">
        <v>2480.64</v>
      </c>
      <c r="C1083" s="46">
        <f t="shared" si="21"/>
        <v>-9.9944851846007432E-2</v>
      </c>
      <c r="D1083" s="43"/>
      <c r="E1083" s="44">
        <v>44168</v>
      </c>
      <c r="F1083" s="42">
        <v>1.41</v>
      </c>
      <c r="G1083" s="42">
        <f t="shared" si="19"/>
        <v>1.41E-2</v>
      </c>
      <c r="H1083" s="43"/>
      <c r="I1083" s="43"/>
      <c r="J1083" s="75">
        <f t="shared" si="20"/>
        <v>-0.11404485184600743</v>
      </c>
      <c r="K1083" s="43"/>
      <c r="L1083" s="43"/>
      <c r="M1083" s="43"/>
      <c r="N1083" s="43"/>
      <c r="O1083" s="43"/>
      <c r="P1083" s="43"/>
      <c r="Q1083" s="43"/>
      <c r="R1083" s="43"/>
      <c r="S1083" s="43"/>
      <c r="T1083" s="43"/>
      <c r="U1083" s="43"/>
      <c r="V1083" s="43"/>
      <c r="W1083" s="43"/>
      <c r="X1083" s="43"/>
      <c r="Y1083" s="43"/>
      <c r="Z1083" s="43"/>
    </row>
    <row r="1084" spans="1:26">
      <c r="A1084" s="44">
        <v>43901</v>
      </c>
      <c r="B1084" s="42">
        <v>2741.38</v>
      </c>
      <c r="C1084" s="46">
        <f t="shared" si="21"/>
        <v>-5.0102856837410732E-2</v>
      </c>
      <c r="D1084" s="43"/>
      <c r="E1084" s="44">
        <v>44138</v>
      </c>
      <c r="F1084" s="42">
        <v>1.27</v>
      </c>
      <c r="G1084" s="42">
        <f t="shared" si="19"/>
        <v>1.2699999999999999E-2</v>
      </c>
      <c r="H1084" s="43"/>
      <c r="I1084" s="43"/>
      <c r="J1084" s="75">
        <f t="shared" si="20"/>
        <v>-6.2802856837410728E-2</v>
      </c>
      <c r="K1084" s="43"/>
      <c r="L1084" s="43"/>
      <c r="M1084" s="43"/>
      <c r="N1084" s="43"/>
      <c r="O1084" s="43"/>
      <c r="P1084" s="43"/>
      <c r="Q1084" s="43"/>
      <c r="R1084" s="43"/>
      <c r="S1084" s="43"/>
      <c r="T1084" s="43"/>
      <c r="U1084" s="43"/>
      <c r="V1084" s="43"/>
      <c r="W1084" s="43"/>
      <c r="X1084" s="43"/>
      <c r="Y1084" s="43"/>
      <c r="Z1084" s="43"/>
    </row>
    <row r="1085" spans="1:26">
      <c r="A1085" s="44">
        <v>43900</v>
      </c>
      <c r="B1085" s="42">
        <v>2882.23</v>
      </c>
      <c r="C1085" s="46">
        <f t="shared" si="21"/>
        <v>4.821508053580021E-2</v>
      </c>
      <c r="D1085" s="43"/>
      <c r="E1085" s="44">
        <v>44107</v>
      </c>
      <c r="F1085" s="42">
        <v>1.27</v>
      </c>
      <c r="G1085" s="42">
        <f t="shared" si="19"/>
        <v>1.2699999999999999E-2</v>
      </c>
      <c r="H1085" s="43"/>
      <c r="I1085" s="43"/>
      <c r="J1085" s="75">
        <f t="shared" si="20"/>
        <v>3.5515080535800214E-2</v>
      </c>
      <c r="K1085" s="43"/>
      <c r="L1085" s="43"/>
      <c r="M1085" s="43"/>
      <c r="N1085" s="43"/>
      <c r="O1085" s="43"/>
      <c r="P1085" s="43"/>
      <c r="Q1085" s="43"/>
      <c r="R1085" s="43"/>
      <c r="S1085" s="43"/>
      <c r="T1085" s="43"/>
      <c r="U1085" s="43"/>
      <c r="V1085" s="43"/>
      <c r="W1085" s="43"/>
      <c r="X1085" s="43"/>
      <c r="Y1085" s="43"/>
      <c r="Z1085" s="43"/>
    </row>
    <row r="1086" spans="1:26">
      <c r="A1086" s="44">
        <v>43899</v>
      </c>
      <c r="B1086" s="42">
        <v>2746.56</v>
      </c>
      <c r="C1086" s="46">
        <f t="shared" si="21"/>
        <v>-7.9010394848266635E-2</v>
      </c>
      <c r="D1086" s="43"/>
      <c r="E1086" s="44">
        <v>44077</v>
      </c>
      <c r="F1086" s="42">
        <v>0.97</v>
      </c>
      <c r="G1086" s="42">
        <f t="shared" si="19"/>
        <v>9.7000000000000003E-3</v>
      </c>
      <c r="H1086" s="43"/>
      <c r="I1086" s="43"/>
      <c r="J1086" s="75">
        <f t="shared" si="20"/>
        <v>-8.8710394848266635E-2</v>
      </c>
      <c r="K1086" s="43"/>
      <c r="L1086" s="43"/>
      <c r="M1086" s="43"/>
      <c r="N1086" s="43"/>
      <c r="O1086" s="43"/>
      <c r="P1086" s="43"/>
      <c r="Q1086" s="43"/>
      <c r="R1086" s="43"/>
      <c r="S1086" s="43"/>
      <c r="T1086" s="43"/>
      <c r="U1086" s="43"/>
      <c r="V1086" s="43"/>
      <c r="W1086" s="43"/>
      <c r="X1086" s="43"/>
      <c r="Y1086" s="43"/>
      <c r="Z1086" s="43"/>
    </row>
    <row r="1087" spans="1:26">
      <c r="A1087" s="44">
        <v>43896</v>
      </c>
      <c r="B1087" s="42">
        <v>2972.37</v>
      </c>
      <c r="C1087" s="46">
        <f t="shared" si="21"/>
        <v>-1.7201002454620039E-2</v>
      </c>
      <c r="D1087" s="43"/>
      <c r="E1087" s="44">
        <v>43985</v>
      </c>
      <c r="F1087" s="42">
        <v>1.18</v>
      </c>
      <c r="G1087" s="42">
        <f t="shared" si="19"/>
        <v>1.18E-2</v>
      </c>
      <c r="H1087" s="43"/>
      <c r="I1087" s="43"/>
      <c r="J1087" s="75">
        <f t="shared" si="20"/>
        <v>-2.9001002454620041E-2</v>
      </c>
      <c r="K1087" s="43"/>
      <c r="L1087" s="43"/>
      <c r="M1087" s="43"/>
      <c r="N1087" s="43"/>
      <c r="O1087" s="43"/>
      <c r="P1087" s="43"/>
      <c r="Q1087" s="43"/>
      <c r="R1087" s="43"/>
      <c r="S1087" s="43"/>
      <c r="T1087" s="43"/>
      <c r="U1087" s="43"/>
      <c r="V1087" s="43"/>
      <c r="W1087" s="43"/>
      <c r="X1087" s="43"/>
      <c r="Y1087" s="43"/>
      <c r="Z1087" s="43"/>
    </row>
    <row r="1088" spans="1:26">
      <c r="A1088" s="44">
        <v>43895</v>
      </c>
      <c r="B1088" s="42">
        <v>3023.94</v>
      </c>
      <c r="C1088" s="46">
        <f t="shared" si="21"/>
        <v>-3.4510725624696516E-2</v>
      </c>
      <c r="D1088" s="43"/>
      <c r="E1088" s="44">
        <v>43954</v>
      </c>
      <c r="F1088" s="42">
        <v>1.45</v>
      </c>
      <c r="G1088" s="42">
        <f t="shared" si="19"/>
        <v>1.4499999999999999E-2</v>
      </c>
      <c r="H1088" s="43"/>
      <c r="I1088" s="43"/>
      <c r="J1088" s="75">
        <f t="shared" si="20"/>
        <v>-4.9010725624696515E-2</v>
      </c>
      <c r="K1088" s="43"/>
      <c r="L1088" s="43"/>
      <c r="M1088" s="43"/>
      <c r="N1088" s="43"/>
      <c r="O1088" s="43"/>
      <c r="P1088" s="43"/>
      <c r="Q1088" s="43"/>
      <c r="R1088" s="43"/>
      <c r="S1088" s="43"/>
      <c r="T1088" s="43"/>
      <c r="U1088" s="43"/>
      <c r="V1088" s="43"/>
      <c r="W1088" s="43"/>
      <c r="X1088" s="43"/>
      <c r="Y1088" s="43"/>
      <c r="Z1088" s="43"/>
    </row>
    <row r="1089" spans="1:26">
      <c r="A1089" s="44">
        <v>43894</v>
      </c>
      <c r="B1089" s="42">
        <v>3130.12</v>
      </c>
      <c r="C1089" s="46">
        <f t="shared" si="21"/>
        <v>4.133635094064169E-2</v>
      </c>
      <c r="D1089" s="43"/>
      <c r="E1089" s="44">
        <v>43924</v>
      </c>
      <c r="F1089" s="42">
        <v>1.56</v>
      </c>
      <c r="G1089" s="42">
        <f t="shared" si="19"/>
        <v>1.5600000000000001E-2</v>
      </c>
      <c r="H1089" s="43"/>
      <c r="I1089" s="43"/>
      <c r="J1089" s="75">
        <f t="shared" si="20"/>
        <v>2.5736350940641688E-2</v>
      </c>
      <c r="K1089" s="43"/>
      <c r="L1089" s="43"/>
      <c r="M1089" s="43"/>
      <c r="N1089" s="43"/>
      <c r="O1089" s="43"/>
      <c r="P1089" s="43"/>
      <c r="Q1089" s="43"/>
      <c r="R1089" s="43"/>
      <c r="S1089" s="43"/>
      <c r="T1089" s="43"/>
      <c r="U1089" s="43"/>
      <c r="V1089" s="43"/>
      <c r="W1089" s="43"/>
      <c r="X1089" s="43"/>
      <c r="Y1089" s="43"/>
      <c r="Z1089" s="43"/>
    </row>
    <row r="1090" spans="1:26">
      <c r="A1090" s="44">
        <v>43893</v>
      </c>
      <c r="B1090" s="42">
        <v>3003.37</v>
      </c>
      <c r="C1090" s="46">
        <f t="shared" si="21"/>
        <v>-2.8510530261905299E-2</v>
      </c>
      <c r="D1090" s="43"/>
      <c r="E1090" s="44">
        <v>43893</v>
      </c>
      <c r="F1090" s="42">
        <v>1.54</v>
      </c>
      <c r="G1090" s="42">
        <f t="shared" si="19"/>
        <v>1.54E-2</v>
      </c>
      <c r="H1090" s="43"/>
      <c r="I1090" s="43"/>
      <c r="J1090" s="75">
        <f t="shared" si="20"/>
        <v>-4.3910530261905299E-2</v>
      </c>
      <c r="K1090" s="43"/>
      <c r="L1090" s="43"/>
      <c r="M1090" s="43"/>
      <c r="N1090" s="43"/>
      <c r="O1090" s="43"/>
      <c r="P1090" s="43"/>
      <c r="Q1090" s="43"/>
      <c r="R1090" s="43"/>
      <c r="S1090" s="43"/>
      <c r="T1090" s="43"/>
      <c r="U1090" s="43"/>
      <c r="V1090" s="43"/>
      <c r="W1090" s="43"/>
      <c r="X1090" s="43"/>
      <c r="Y1090" s="43"/>
      <c r="Z1090" s="43"/>
    </row>
    <row r="1091" spans="1:26">
      <c r="A1091" s="44">
        <v>43892</v>
      </c>
      <c r="B1091" s="42">
        <v>3090.23</v>
      </c>
      <c r="C1091" s="46">
        <f t="shared" si="21"/>
        <v>4.5010865172777872E-2</v>
      </c>
      <c r="D1091" s="43"/>
      <c r="E1091" s="44">
        <v>43864</v>
      </c>
      <c r="F1091" s="42">
        <v>1.56</v>
      </c>
      <c r="G1091" s="42">
        <f t="shared" si="19"/>
        <v>1.5600000000000001E-2</v>
      </c>
      <c r="H1091" s="43"/>
      <c r="I1091" s="43"/>
      <c r="J1091" s="75">
        <f t="shared" si="20"/>
        <v>2.941086517277787E-2</v>
      </c>
      <c r="K1091" s="43"/>
      <c r="L1091" s="43"/>
      <c r="M1091" s="43"/>
      <c r="N1091" s="43"/>
      <c r="O1091" s="43"/>
      <c r="P1091" s="43"/>
      <c r="Q1091" s="43"/>
      <c r="R1091" s="43"/>
      <c r="S1091" s="43"/>
      <c r="T1091" s="43"/>
      <c r="U1091" s="43"/>
      <c r="V1091" s="43"/>
      <c r="W1091" s="43"/>
      <c r="X1091" s="43"/>
      <c r="Y1091" s="43"/>
      <c r="Z1091" s="43"/>
    </row>
    <row r="1092" spans="1:26">
      <c r="A1092" s="44">
        <v>43889</v>
      </c>
      <c r="B1092" s="42">
        <v>2954.22</v>
      </c>
      <c r="C1092" s="46">
        <f t="shared" si="21"/>
        <v>-8.2724499142758506E-3</v>
      </c>
      <c r="D1092" s="43"/>
      <c r="E1092" s="44" t="s">
        <v>2679</v>
      </c>
      <c r="F1092" s="42">
        <v>1.56</v>
      </c>
      <c r="G1092" s="42">
        <f t="shared" si="19"/>
        <v>1.5600000000000001E-2</v>
      </c>
      <c r="H1092" s="43"/>
      <c r="I1092" s="43"/>
      <c r="J1092" s="75">
        <f t="shared" si="20"/>
        <v>-2.3872449914275853E-2</v>
      </c>
      <c r="K1092" s="43"/>
      <c r="L1092" s="43"/>
      <c r="M1092" s="43"/>
      <c r="N1092" s="43"/>
      <c r="O1092" s="43"/>
      <c r="P1092" s="43"/>
      <c r="Q1092" s="43"/>
      <c r="R1092" s="43"/>
      <c r="S1092" s="43"/>
      <c r="T1092" s="43"/>
      <c r="U1092" s="43"/>
      <c r="V1092" s="43"/>
      <c r="W1092" s="43"/>
      <c r="X1092" s="43"/>
      <c r="Y1092" s="43"/>
      <c r="Z1092" s="43"/>
    </row>
    <row r="1093" spans="1:26">
      <c r="A1093" s="44">
        <v>43888</v>
      </c>
      <c r="B1093" s="42">
        <v>2978.76</v>
      </c>
      <c r="C1093" s="46">
        <f t="shared" si="21"/>
        <v>-4.5168174100652832E-2</v>
      </c>
      <c r="D1093" s="43"/>
      <c r="E1093" s="44" t="s">
        <v>2682</v>
      </c>
      <c r="F1093" s="42">
        <v>1.7</v>
      </c>
      <c r="G1093" s="42">
        <f t="shared" si="19"/>
        <v>1.7000000000000001E-2</v>
      </c>
      <c r="H1093" s="43"/>
      <c r="I1093" s="43"/>
      <c r="J1093" s="75">
        <f t="shared" si="20"/>
        <v>-6.2168174100652833E-2</v>
      </c>
      <c r="K1093" s="43"/>
      <c r="L1093" s="43"/>
      <c r="M1093" s="43"/>
      <c r="N1093" s="43"/>
      <c r="O1093" s="43"/>
      <c r="P1093" s="43"/>
      <c r="Q1093" s="43"/>
      <c r="R1093" s="43"/>
      <c r="S1093" s="43"/>
      <c r="T1093" s="43"/>
      <c r="U1093" s="43"/>
      <c r="V1093" s="43"/>
      <c r="W1093" s="43"/>
      <c r="X1093" s="43"/>
      <c r="Y1093" s="43"/>
      <c r="Z1093" s="43"/>
    </row>
    <row r="1094" spans="1:26">
      <c r="A1094" s="44">
        <v>43887</v>
      </c>
      <c r="B1094" s="42">
        <v>3116.39</v>
      </c>
      <c r="C1094" s="46">
        <f t="shared" si="21"/>
        <v>-3.7856753407310142E-3</v>
      </c>
      <c r="D1094" s="43"/>
      <c r="E1094" s="44" t="s">
        <v>2684</v>
      </c>
      <c r="F1094" s="42">
        <v>1.73</v>
      </c>
      <c r="G1094" s="42">
        <f t="shared" si="19"/>
        <v>1.7299999999999999E-2</v>
      </c>
      <c r="H1094" s="43"/>
      <c r="I1094" s="43"/>
      <c r="J1094" s="75">
        <f t="shared" si="20"/>
        <v>-2.1085675340731014E-2</v>
      </c>
      <c r="K1094" s="43"/>
      <c r="L1094" s="43"/>
      <c r="M1094" s="43"/>
      <c r="N1094" s="43"/>
      <c r="O1094" s="43"/>
      <c r="P1094" s="43"/>
      <c r="Q1094" s="43"/>
      <c r="R1094" s="43"/>
      <c r="S1094" s="43"/>
      <c r="T1094" s="43"/>
      <c r="U1094" s="43"/>
      <c r="V1094" s="43"/>
      <c r="W1094" s="43"/>
      <c r="X1094" s="43"/>
      <c r="Y1094" s="43"/>
      <c r="Z1094" s="43"/>
    </row>
    <row r="1095" spans="1:26">
      <c r="A1095" s="44">
        <v>43886</v>
      </c>
      <c r="B1095" s="42">
        <v>3128.21</v>
      </c>
      <c r="C1095" s="46">
        <f t="shared" si="21"/>
        <v>-3.0747925188099268E-2</v>
      </c>
      <c r="D1095" s="43"/>
      <c r="E1095" s="44" t="s">
        <v>2687</v>
      </c>
      <c r="F1095" s="42">
        <v>1.71</v>
      </c>
      <c r="G1095" s="42">
        <f t="shared" si="19"/>
        <v>1.7100000000000001E-2</v>
      </c>
      <c r="H1095" s="43"/>
      <c r="I1095" s="43"/>
      <c r="J1095" s="75">
        <f t="shared" si="20"/>
        <v>-4.7847925188099272E-2</v>
      </c>
      <c r="K1095" s="43"/>
      <c r="L1095" s="43"/>
      <c r="M1095" s="43"/>
      <c r="N1095" s="43"/>
      <c r="O1095" s="43"/>
      <c r="P1095" s="43"/>
      <c r="Q1095" s="43"/>
      <c r="R1095" s="43"/>
      <c r="S1095" s="43"/>
      <c r="T1095" s="43"/>
      <c r="U1095" s="43"/>
      <c r="V1095" s="43"/>
      <c r="W1095" s="43"/>
      <c r="X1095" s="43"/>
      <c r="Y1095" s="43"/>
      <c r="Z1095" s="43"/>
    </row>
    <row r="1096" spans="1:26">
      <c r="A1096" s="44">
        <v>43885</v>
      </c>
      <c r="B1096" s="42">
        <v>3225.89</v>
      </c>
      <c r="C1096" s="46">
        <f t="shared" si="21"/>
        <v>-3.4088046120521465E-2</v>
      </c>
      <c r="D1096" s="43"/>
      <c r="E1096" s="44" t="s">
        <v>2690</v>
      </c>
      <c r="F1096" s="42">
        <v>1.76</v>
      </c>
      <c r="G1096" s="42">
        <f t="shared" si="19"/>
        <v>1.7600000000000001E-2</v>
      </c>
      <c r="H1096" s="43"/>
      <c r="I1096" s="43"/>
      <c r="J1096" s="75">
        <f t="shared" si="20"/>
        <v>-5.1688046120521469E-2</v>
      </c>
      <c r="K1096" s="43"/>
      <c r="L1096" s="43"/>
      <c r="M1096" s="43"/>
      <c r="N1096" s="43"/>
      <c r="O1096" s="43"/>
      <c r="P1096" s="43"/>
      <c r="Q1096" s="43"/>
      <c r="R1096" s="43"/>
      <c r="S1096" s="43"/>
      <c r="T1096" s="43"/>
      <c r="U1096" s="43"/>
      <c r="V1096" s="43"/>
      <c r="W1096" s="43"/>
      <c r="X1096" s="43"/>
      <c r="Y1096" s="43"/>
      <c r="Z1096" s="43"/>
    </row>
    <row r="1097" spans="1:26">
      <c r="A1097" s="44">
        <v>43882</v>
      </c>
      <c r="B1097" s="42">
        <v>3337.75</v>
      </c>
      <c r="C1097" s="46">
        <f t="shared" si="21"/>
        <v>-1.0573815022893411E-2</v>
      </c>
      <c r="D1097" s="43"/>
      <c r="E1097" s="44" t="s">
        <v>2693</v>
      </c>
      <c r="F1097" s="42">
        <v>1.83</v>
      </c>
      <c r="G1097" s="42">
        <f t="shared" si="19"/>
        <v>1.83E-2</v>
      </c>
      <c r="H1097" s="43"/>
      <c r="I1097" s="43"/>
      <c r="J1097" s="75">
        <f t="shared" si="20"/>
        <v>-2.8873815022893413E-2</v>
      </c>
      <c r="K1097" s="43"/>
      <c r="L1097" s="43"/>
      <c r="M1097" s="43"/>
      <c r="N1097" s="43"/>
      <c r="O1097" s="43"/>
      <c r="P1097" s="43"/>
      <c r="Q1097" s="43"/>
      <c r="R1097" s="43"/>
      <c r="S1097" s="43"/>
      <c r="T1097" s="43"/>
      <c r="U1097" s="43"/>
      <c r="V1097" s="43"/>
      <c r="W1097" s="43"/>
      <c r="X1097" s="43"/>
      <c r="Y1097" s="43"/>
      <c r="Z1097" s="43"/>
    </row>
    <row r="1098" spans="1:26">
      <c r="A1098" s="44">
        <v>43881</v>
      </c>
      <c r="B1098" s="42">
        <v>3373.23</v>
      </c>
      <c r="C1098" s="46">
        <f t="shared" si="21"/>
        <v>-3.8228404778309472E-3</v>
      </c>
      <c r="D1098" s="43"/>
      <c r="E1098" s="44" t="s">
        <v>2696</v>
      </c>
      <c r="F1098" s="42">
        <v>1.89</v>
      </c>
      <c r="G1098" s="42">
        <f t="shared" si="19"/>
        <v>1.89E-2</v>
      </c>
      <c r="H1098" s="43"/>
      <c r="I1098" s="43"/>
      <c r="J1098" s="75">
        <f t="shared" si="20"/>
        <v>-2.2722840477830946E-2</v>
      </c>
      <c r="K1098" s="43"/>
      <c r="L1098" s="43"/>
      <c r="M1098" s="43"/>
      <c r="N1098" s="43"/>
      <c r="O1098" s="43"/>
      <c r="P1098" s="43"/>
      <c r="Q1098" s="43"/>
      <c r="R1098" s="43"/>
      <c r="S1098" s="43"/>
      <c r="T1098" s="43"/>
      <c r="U1098" s="43"/>
      <c r="V1098" s="43"/>
      <c r="W1098" s="43"/>
      <c r="X1098" s="43"/>
      <c r="Y1098" s="43"/>
      <c r="Z1098" s="43"/>
    </row>
    <row r="1099" spans="1:26">
      <c r="A1099" s="44">
        <v>43880</v>
      </c>
      <c r="B1099" s="42">
        <v>3386.15</v>
      </c>
      <c r="C1099" s="46">
        <f t="shared" si="21"/>
        <v>4.6947887144410351E-3</v>
      </c>
      <c r="D1099" s="43"/>
      <c r="E1099" s="44" t="s">
        <v>2699</v>
      </c>
      <c r="F1099" s="42">
        <v>1.93</v>
      </c>
      <c r="G1099" s="42">
        <f t="shared" si="19"/>
        <v>1.9299999999999998E-2</v>
      </c>
      <c r="H1099" s="43"/>
      <c r="I1099" s="43"/>
      <c r="J1099" s="75">
        <f t="shared" si="20"/>
        <v>-1.4605211285558962E-2</v>
      </c>
      <c r="K1099" s="43"/>
      <c r="L1099" s="43"/>
      <c r="M1099" s="43"/>
      <c r="N1099" s="43"/>
      <c r="O1099" s="43"/>
      <c r="P1099" s="43"/>
      <c r="Q1099" s="43"/>
      <c r="R1099" s="43"/>
      <c r="S1099" s="43"/>
      <c r="T1099" s="43"/>
      <c r="U1099" s="43"/>
      <c r="V1099" s="43"/>
      <c r="W1099" s="43"/>
      <c r="X1099" s="43"/>
      <c r="Y1099" s="43"/>
      <c r="Z1099" s="43"/>
    </row>
    <row r="1100" spans="1:26">
      <c r="A1100" s="44">
        <v>43879</v>
      </c>
      <c r="B1100" s="42">
        <v>3370.29</v>
      </c>
      <c r="C1100" s="46">
        <f t="shared" si="21"/>
        <v>-2.9242515783095627E-3</v>
      </c>
      <c r="D1100" s="43"/>
      <c r="E1100" s="44" t="s">
        <v>2702</v>
      </c>
      <c r="F1100" s="42">
        <v>1.93</v>
      </c>
      <c r="G1100" s="42">
        <f t="shared" si="19"/>
        <v>1.9299999999999998E-2</v>
      </c>
      <c r="H1100" s="43"/>
      <c r="I1100" s="43"/>
      <c r="J1100" s="75">
        <f t="shared" si="20"/>
        <v>-2.222425157830956E-2</v>
      </c>
      <c r="K1100" s="43"/>
      <c r="L1100" s="43"/>
      <c r="M1100" s="43"/>
      <c r="N1100" s="43"/>
      <c r="O1100" s="43"/>
      <c r="P1100" s="43"/>
      <c r="Q1100" s="43"/>
      <c r="R1100" s="43"/>
      <c r="S1100" s="43"/>
      <c r="T1100" s="43"/>
      <c r="U1100" s="43"/>
      <c r="V1100" s="43"/>
      <c r="W1100" s="43"/>
      <c r="X1100" s="43"/>
      <c r="Y1100" s="43"/>
      <c r="Z1100" s="43"/>
    </row>
    <row r="1101" spans="1:26">
      <c r="A1101" s="44">
        <v>43875</v>
      </c>
      <c r="B1101" s="42">
        <v>3380.16</v>
      </c>
      <c r="C1101" s="46">
        <f t="shared" si="21"/>
        <v>1.8418447338326407E-3</v>
      </c>
      <c r="D1101" s="43"/>
      <c r="E1101" s="44" t="s">
        <v>2705</v>
      </c>
      <c r="F1101" s="42">
        <v>1.97</v>
      </c>
      <c r="G1101" s="42">
        <f t="shared" si="19"/>
        <v>1.9699999999999999E-2</v>
      </c>
      <c r="H1101" s="43"/>
      <c r="I1101" s="43"/>
      <c r="J1101" s="75">
        <f t="shared" si="20"/>
        <v>-1.785815526616736E-2</v>
      </c>
      <c r="K1101" s="43"/>
      <c r="L1101" s="43"/>
      <c r="M1101" s="43"/>
      <c r="N1101" s="43"/>
      <c r="O1101" s="43"/>
      <c r="P1101" s="43"/>
      <c r="Q1101" s="43"/>
      <c r="R1101" s="43"/>
      <c r="S1101" s="43"/>
      <c r="T1101" s="43"/>
      <c r="U1101" s="43"/>
      <c r="V1101" s="43"/>
      <c r="W1101" s="43"/>
      <c r="X1101" s="43"/>
      <c r="Y1101" s="43"/>
      <c r="Z1101" s="43"/>
    </row>
    <row r="1102" spans="1:26">
      <c r="A1102" s="44">
        <v>43874</v>
      </c>
      <c r="B1102" s="42">
        <v>3373.94</v>
      </c>
      <c r="C1102" s="46">
        <f t="shared" si="21"/>
        <v>-1.6317734419649113E-3</v>
      </c>
      <c r="D1102" s="43"/>
      <c r="E1102" s="44" t="s">
        <v>2708</v>
      </c>
      <c r="F1102" s="42">
        <v>1.99</v>
      </c>
      <c r="G1102" s="42">
        <f t="shared" si="19"/>
        <v>1.9900000000000001E-2</v>
      </c>
      <c r="H1102" s="43"/>
      <c r="I1102" s="43"/>
      <c r="J1102" s="75">
        <f t="shared" si="20"/>
        <v>-2.1531773441964913E-2</v>
      </c>
      <c r="K1102" s="43"/>
      <c r="L1102" s="43"/>
      <c r="M1102" s="43"/>
      <c r="N1102" s="43"/>
      <c r="O1102" s="43"/>
      <c r="P1102" s="43"/>
      <c r="Q1102" s="43"/>
      <c r="R1102" s="43"/>
      <c r="S1102" s="43"/>
      <c r="T1102" s="43"/>
      <c r="U1102" s="43"/>
      <c r="V1102" s="43"/>
      <c r="W1102" s="43"/>
      <c r="X1102" s="43"/>
      <c r="Y1102" s="43"/>
      <c r="Z1102" s="43"/>
    </row>
    <row r="1103" spans="1:26">
      <c r="A1103" s="44">
        <v>43873</v>
      </c>
      <c r="B1103" s="42">
        <v>3379.45</v>
      </c>
      <c r="C1103" s="46">
        <f t="shared" si="21"/>
        <v>6.4418675537450355E-3</v>
      </c>
      <c r="D1103" s="43"/>
      <c r="E1103" s="44">
        <v>44167</v>
      </c>
      <c r="F1103" s="42">
        <v>2.0099999999999998</v>
      </c>
      <c r="G1103" s="42">
        <f t="shared" si="19"/>
        <v>2.0099999999999996E-2</v>
      </c>
      <c r="H1103" s="43"/>
      <c r="I1103" s="43"/>
      <c r="J1103" s="75">
        <f t="shared" si="20"/>
        <v>-1.365813244625496E-2</v>
      </c>
      <c r="K1103" s="43"/>
      <c r="L1103" s="43"/>
      <c r="M1103" s="43"/>
      <c r="N1103" s="43"/>
      <c r="O1103" s="43"/>
      <c r="P1103" s="43"/>
      <c r="Q1103" s="43"/>
      <c r="R1103" s="43"/>
      <c r="S1103" s="43"/>
      <c r="T1103" s="43"/>
      <c r="U1103" s="43"/>
      <c r="V1103" s="43"/>
      <c r="W1103" s="43"/>
      <c r="X1103" s="43"/>
      <c r="Y1103" s="43"/>
      <c r="Z1103" s="43"/>
    </row>
    <row r="1104" spans="1:26">
      <c r="A1104" s="44">
        <v>43872</v>
      </c>
      <c r="B1104" s="42">
        <v>3357.75</v>
      </c>
      <c r="C1104" s="46">
        <f t="shared" si="21"/>
        <v>1.6870749056512096E-3</v>
      </c>
      <c r="D1104" s="43"/>
      <c r="E1104" s="44">
        <v>44137</v>
      </c>
      <c r="F1104" s="42">
        <v>1.97</v>
      </c>
      <c r="G1104" s="42">
        <f t="shared" si="19"/>
        <v>1.9699999999999999E-2</v>
      </c>
      <c r="H1104" s="43"/>
      <c r="I1104" s="43"/>
      <c r="J1104" s="75">
        <f t="shared" si="20"/>
        <v>-1.8012925094348788E-2</v>
      </c>
      <c r="K1104" s="43"/>
      <c r="L1104" s="43"/>
      <c r="M1104" s="43"/>
      <c r="N1104" s="43"/>
      <c r="O1104" s="43"/>
      <c r="P1104" s="43"/>
      <c r="Q1104" s="43"/>
      <c r="R1104" s="43"/>
      <c r="S1104" s="43"/>
      <c r="T1104" s="43"/>
      <c r="U1104" s="43"/>
      <c r="V1104" s="43"/>
      <c r="W1104" s="43"/>
      <c r="X1104" s="43"/>
      <c r="Y1104" s="43"/>
      <c r="Z1104" s="43"/>
    </row>
    <row r="1105" spans="1:26">
      <c r="A1105" s="44">
        <v>43871</v>
      </c>
      <c r="B1105" s="42">
        <v>3352.09</v>
      </c>
      <c r="C1105" s="46">
        <f t="shared" si="21"/>
        <v>7.2996521623710205E-3</v>
      </c>
      <c r="D1105" s="43"/>
      <c r="E1105" s="44">
        <v>44106</v>
      </c>
      <c r="F1105" s="42">
        <v>1.95</v>
      </c>
      <c r="G1105" s="42">
        <f t="shared" si="19"/>
        <v>1.95E-2</v>
      </c>
      <c r="H1105" s="43"/>
      <c r="I1105" s="43"/>
      <c r="J1105" s="75">
        <f t="shared" si="20"/>
        <v>-1.220034783762898E-2</v>
      </c>
      <c r="K1105" s="43"/>
      <c r="L1105" s="43"/>
      <c r="M1105" s="43"/>
      <c r="N1105" s="43"/>
      <c r="O1105" s="43"/>
      <c r="P1105" s="43"/>
      <c r="Q1105" s="43"/>
      <c r="R1105" s="43"/>
      <c r="S1105" s="43"/>
      <c r="T1105" s="43"/>
      <c r="U1105" s="43"/>
      <c r="V1105" s="43"/>
      <c r="W1105" s="43"/>
      <c r="X1105" s="43"/>
      <c r="Y1105" s="43"/>
      <c r="Z1105" s="43"/>
    </row>
    <row r="1106" spans="1:26">
      <c r="A1106" s="44">
        <v>43868</v>
      </c>
      <c r="B1106" s="42">
        <v>3327.71</v>
      </c>
      <c r="C1106" s="46">
        <f t="shared" si="21"/>
        <v>-5.4154705145391972E-3</v>
      </c>
      <c r="D1106" s="43"/>
      <c r="E1106" s="44">
        <v>44014</v>
      </c>
      <c r="F1106" s="42">
        <v>1.97</v>
      </c>
      <c r="G1106" s="42">
        <f t="shared" si="19"/>
        <v>1.9699999999999999E-2</v>
      </c>
      <c r="H1106" s="43"/>
      <c r="I1106" s="43"/>
      <c r="J1106" s="75">
        <f t="shared" si="20"/>
        <v>-2.5115470514539197E-2</v>
      </c>
      <c r="K1106" s="43"/>
      <c r="L1106" s="43"/>
      <c r="M1106" s="43"/>
      <c r="N1106" s="43"/>
      <c r="O1106" s="43"/>
      <c r="P1106" s="43"/>
      <c r="Q1106" s="43"/>
      <c r="R1106" s="43"/>
      <c r="S1106" s="43"/>
      <c r="T1106" s="43"/>
      <c r="U1106" s="43"/>
      <c r="V1106" s="43"/>
      <c r="W1106" s="43"/>
      <c r="X1106" s="43"/>
      <c r="Y1106" s="43"/>
      <c r="Z1106" s="43"/>
    </row>
    <row r="1107" spans="1:26">
      <c r="A1107" s="44">
        <v>43867</v>
      </c>
      <c r="B1107" s="42">
        <v>3345.78</v>
      </c>
      <c r="C1107" s="46">
        <f t="shared" si="21"/>
        <v>3.3201287296620923E-3</v>
      </c>
      <c r="D1107" s="43"/>
      <c r="E1107" s="44">
        <v>43984</v>
      </c>
      <c r="F1107" s="42">
        <v>2.02</v>
      </c>
      <c r="G1107" s="42">
        <f t="shared" si="19"/>
        <v>2.0199999999999999E-2</v>
      </c>
      <c r="H1107" s="43"/>
      <c r="I1107" s="43"/>
      <c r="J1107" s="75">
        <f t="shared" si="20"/>
        <v>-1.6879871270337906E-2</v>
      </c>
      <c r="K1107" s="43"/>
      <c r="L1107" s="43"/>
      <c r="M1107" s="43"/>
      <c r="N1107" s="43"/>
      <c r="O1107" s="43"/>
      <c r="P1107" s="43"/>
      <c r="Q1107" s="43"/>
      <c r="R1107" s="43"/>
      <c r="S1107" s="43"/>
      <c r="T1107" s="43"/>
      <c r="U1107" s="43"/>
      <c r="V1107" s="43"/>
      <c r="W1107" s="43"/>
      <c r="X1107" s="43"/>
      <c r="Y1107" s="43"/>
      <c r="Z1107" s="43"/>
    </row>
    <row r="1108" spans="1:26">
      <c r="A1108" s="44">
        <v>43866</v>
      </c>
      <c r="B1108" s="42">
        <v>3334.69</v>
      </c>
      <c r="C1108" s="46">
        <f t="shared" si="21"/>
        <v>1.1187822882933645E-2</v>
      </c>
      <c r="D1108" s="43"/>
      <c r="E1108" s="44">
        <v>43953</v>
      </c>
      <c r="F1108" s="42">
        <v>2.0499999999999998</v>
      </c>
      <c r="G1108" s="42">
        <f t="shared" si="19"/>
        <v>2.0499999999999997E-2</v>
      </c>
      <c r="H1108" s="43"/>
      <c r="I1108" s="43"/>
      <c r="J1108" s="75">
        <f t="shared" si="20"/>
        <v>-9.3121771170663527E-3</v>
      </c>
      <c r="K1108" s="43"/>
      <c r="L1108" s="43"/>
      <c r="M1108" s="43"/>
      <c r="N1108" s="43"/>
      <c r="O1108" s="43"/>
      <c r="P1108" s="43"/>
      <c r="Q1108" s="43"/>
      <c r="R1108" s="43"/>
      <c r="S1108" s="43"/>
      <c r="T1108" s="43"/>
      <c r="U1108" s="43"/>
      <c r="V1108" s="43"/>
      <c r="W1108" s="43"/>
      <c r="X1108" s="43"/>
      <c r="Y1108" s="43"/>
      <c r="Z1108" s="43"/>
    </row>
    <row r="1109" spans="1:26">
      <c r="A1109" s="44">
        <v>43865</v>
      </c>
      <c r="B1109" s="42">
        <v>3297.59</v>
      </c>
      <c r="C1109" s="46">
        <f t="shared" si="21"/>
        <v>1.4869265218066252E-2</v>
      </c>
      <c r="D1109" s="43"/>
      <c r="E1109" s="44">
        <v>43923</v>
      </c>
      <c r="F1109" s="42">
        <v>2</v>
      </c>
      <c r="G1109" s="42">
        <f t="shared" si="19"/>
        <v>0.02</v>
      </c>
      <c r="H1109" s="43"/>
      <c r="I1109" s="43"/>
      <c r="J1109" s="75">
        <f t="shared" si="20"/>
        <v>-5.1307347819337483E-3</v>
      </c>
      <c r="K1109" s="43"/>
      <c r="L1109" s="43"/>
      <c r="M1109" s="43"/>
      <c r="N1109" s="43"/>
      <c r="O1109" s="43"/>
      <c r="P1109" s="43"/>
      <c r="Q1109" s="43"/>
      <c r="R1109" s="43"/>
      <c r="S1109" s="43"/>
      <c r="T1109" s="43"/>
      <c r="U1109" s="43"/>
      <c r="V1109" s="43"/>
      <c r="W1109" s="43"/>
      <c r="X1109" s="43"/>
      <c r="Y1109" s="43"/>
      <c r="Z1109" s="43"/>
    </row>
    <row r="1110" spans="1:26">
      <c r="A1110" s="44">
        <v>43864</v>
      </c>
      <c r="B1110" s="42">
        <v>3248.92</v>
      </c>
      <c r="C1110" s="46">
        <f t="shared" si="21"/>
        <v>7.2284558629105433E-3</v>
      </c>
      <c r="D1110" s="43"/>
      <c r="E1110" s="44">
        <v>43892</v>
      </c>
      <c r="F1110" s="42">
        <v>1.92</v>
      </c>
      <c r="G1110" s="42">
        <f t="shared" si="19"/>
        <v>1.9199999999999998E-2</v>
      </c>
      <c r="H1110" s="43"/>
      <c r="I1110" s="43"/>
      <c r="J1110" s="75">
        <f t="shared" si="20"/>
        <v>-1.1971544137089455E-2</v>
      </c>
      <c r="K1110" s="43"/>
      <c r="L1110" s="43"/>
      <c r="M1110" s="43"/>
      <c r="N1110" s="43"/>
      <c r="O1110" s="43"/>
      <c r="P1110" s="43"/>
      <c r="Q1110" s="43"/>
      <c r="R1110" s="43"/>
      <c r="S1110" s="43"/>
      <c r="T1110" s="43"/>
      <c r="U1110" s="43"/>
      <c r="V1110" s="43"/>
      <c r="W1110" s="43"/>
      <c r="X1110" s="43"/>
      <c r="Y1110" s="43"/>
      <c r="Z1110" s="43"/>
    </row>
    <row r="1111" spans="1:26">
      <c r="A1111" s="44">
        <v>43861</v>
      </c>
      <c r="B1111" s="42">
        <v>3225.52</v>
      </c>
      <c r="C1111" s="46">
        <f t="shared" si="21"/>
        <v>-1.7864476392643731E-2</v>
      </c>
      <c r="D1111" s="43"/>
      <c r="E1111" s="44" t="s">
        <v>2724</v>
      </c>
      <c r="F1111" s="42">
        <v>1.91</v>
      </c>
      <c r="G1111" s="42">
        <f t="shared" si="19"/>
        <v>1.9099999999999999E-2</v>
      </c>
      <c r="H1111" s="43"/>
      <c r="I1111" s="43"/>
      <c r="J1111" s="75">
        <f t="shared" si="20"/>
        <v>-3.6964476392643733E-2</v>
      </c>
      <c r="K1111" s="43"/>
      <c r="L1111" s="43"/>
      <c r="M1111" s="43"/>
      <c r="N1111" s="43"/>
      <c r="O1111" s="43"/>
      <c r="P1111" s="43"/>
      <c r="Q1111" s="43"/>
      <c r="R1111" s="43"/>
      <c r="S1111" s="43"/>
      <c r="T1111" s="43"/>
      <c r="U1111" s="43"/>
      <c r="V1111" s="43"/>
      <c r="W1111" s="43"/>
      <c r="X1111" s="43"/>
      <c r="Y1111" s="43"/>
      <c r="Z1111" s="43"/>
    </row>
    <row r="1112" spans="1:26">
      <c r="A1112" s="44">
        <v>43860</v>
      </c>
      <c r="B1112" s="42">
        <v>3283.66</v>
      </c>
      <c r="C1112" s="46">
        <f t="shared" si="21"/>
        <v>3.1294538629889324E-3</v>
      </c>
      <c r="D1112" s="43"/>
      <c r="E1112" s="44" t="s">
        <v>2727</v>
      </c>
      <c r="F1112" s="42">
        <v>1.96</v>
      </c>
      <c r="G1112" s="42">
        <f t="shared" si="19"/>
        <v>1.9599999999999999E-2</v>
      </c>
      <c r="H1112" s="43"/>
      <c r="I1112" s="43"/>
      <c r="J1112" s="75">
        <f t="shared" si="20"/>
        <v>-1.6470546137011068E-2</v>
      </c>
      <c r="K1112" s="43"/>
      <c r="L1112" s="43"/>
      <c r="M1112" s="43"/>
      <c r="N1112" s="43"/>
      <c r="O1112" s="43"/>
      <c r="P1112" s="43"/>
      <c r="Q1112" s="43"/>
      <c r="R1112" s="43"/>
      <c r="S1112" s="43"/>
      <c r="T1112" s="43"/>
      <c r="U1112" s="43"/>
      <c r="V1112" s="43"/>
      <c r="W1112" s="43"/>
      <c r="X1112" s="43"/>
      <c r="Y1112" s="43"/>
      <c r="Z1112" s="43"/>
    </row>
    <row r="1113" spans="1:26">
      <c r="A1113" s="44">
        <v>43859</v>
      </c>
      <c r="B1113" s="42">
        <v>3273.4</v>
      </c>
      <c r="C1113" s="46">
        <f t="shared" si="21"/>
        <v>-8.6722329104840649E-4</v>
      </c>
      <c r="D1113" s="43"/>
      <c r="E1113" s="44" t="s">
        <v>2730</v>
      </c>
      <c r="F1113" s="42">
        <v>1.97</v>
      </c>
      <c r="G1113" s="42">
        <f t="shared" si="19"/>
        <v>1.9699999999999999E-2</v>
      </c>
      <c r="H1113" s="43"/>
      <c r="I1113" s="43"/>
      <c r="J1113" s="75">
        <f t="shared" si="20"/>
        <v>-2.0567223291048407E-2</v>
      </c>
      <c r="K1113" s="43"/>
      <c r="L1113" s="43"/>
      <c r="M1113" s="43"/>
      <c r="N1113" s="43"/>
      <c r="O1113" s="43"/>
      <c r="P1113" s="43"/>
      <c r="Q1113" s="43"/>
      <c r="R1113" s="43"/>
      <c r="S1113" s="43"/>
      <c r="T1113" s="43"/>
      <c r="U1113" s="43"/>
      <c r="V1113" s="43"/>
      <c r="W1113" s="43"/>
      <c r="X1113" s="43"/>
      <c r="Y1113" s="43"/>
      <c r="Z1113" s="43"/>
    </row>
    <row r="1114" spans="1:26">
      <c r="A1114" s="44">
        <v>43858</v>
      </c>
      <c r="B1114" s="42">
        <v>3276.24</v>
      </c>
      <c r="C1114" s="46">
        <f t="shared" si="21"/>
        <v>1.0003350352589398E-2</v>
      </c>
      <c r="D1114" s="43"/>
      <c r="E1114" s="44" t="s">
        <v>2733</v>
      </c>
      <c r="F1114" s="42">
        <v>2.02</v>
      </c>
      <c r="G1114" s="42">
        <f t="shared" si="19"/>
        <v>2.0199999999999999E-2</v>
      </c>
      <c r="H1114" s="43"/>
      <c r="I1114" s="43"/>
      <c r="J1114" s="75">
        <f t="shared" si="20"/>
        <v>-1.0196649647410601E-2</v>
      </c>
      <c r="K1114" s="43"/>
      <c r="L1114" s="43"/>
      <c r="M1114" s="43"/>
      <c r="N1114" s="43"/>
      <c r="O1114" s="43"/>
      <c r="P1114" s="43"/>
      <c r="Q1114" s="43"/>
      <c r="R1114" s="43"/>
      <c r="S1114" s="43"/>
      <c r="T1114" s="43"/>
      <c r="U1114" s="43"/>
      <c r="V1114" s="43"/>
      <c r="W1114" s="43"/>
      <c r="X1114" s="43"/>
      <c r="Y1114" s="43"/>
      <c r="Z1114" s="43"/>
    </row>
    <row r="1115" spans="1:26">
      <c r="A1115" s="44">
        <v>43857</v>
      </c>
      <c r="B1115" s="42">
        <v>3243.63</v>
      </c>
      <c r="C1115" s="46">
        <f t="shared" si="21"/>
        <v>-1.5855725118383686E-2</v>
      </c>
      <c r="D1115" s="43"/>
      <c r="E1115" s="44" t="s">
        <v>2736</v>
      </c>
      <c r="F1115" s="42">
        <v>1.98</v>
      </c>
      <c r="G1115" s="42">
        <f t="shared" si="19"/>
        <v>1.9799999999999998E-2</v>
      </c>
      <c r="H1115" s="43"/>
      <c r="I1115" s="43"/>
      <c r="J1115" s="75">
        <f t="shared" si="20"/>
        <v>-3.5655725118383684E-2</v>
      </c>
      <c r="K1115" s="43"/>
      <c r="L1115" s="43"/>
      <c r="M1115" s="43"/>
      <c r="N1115" s="43"/>
      <c r="O1115" s="43"/>
      <c r="P1115" s="43"/>
      <c r="Q1115" s="43"/>
      <c r="R1115" s="43"/>
      <c r="S1115" s="43"/>
      <c r="T1115" s="43"/>
      <c r="U1115" s="43"/>
      <c r="V1115" s="43"/>
      <c r="W1115" s="43"/>
      <c r="X1115" s="43"/>
      <c r="Y1115" s="43"/>
      <c r="Z1115" s="43"/>
    </row>
    <row r="1116" spans="1:26">
      <c r="A1116" s="44">
        <v>43854</v>
      </c>
      <c r="B1116" s="42">
        <v>3295.47</v>
      </c>
      <c r="C1116" s="46">
        <f t="shared" si="21"/>
        <v>-9.0832687899366753E-3</v>
      </c>
      <c r="D1116" s="43"/>
      <c r="E1116" s="44" t="s">
        <v>2739</v>
      </c>
      <c r="F1116" s="42">
        <v>2.0699999999999998</v>
      </c>
      <c r="G1116" s="42">
        <f t="shared" si="19"/>
        <v>2.07E-2</v>
      </c>
      <c r="H1116" s="43"/>
      <c r="I1116" s="43"/>
      <c r="J1116" s="75">
        <f t="shared" si="20"/>
        <v>-2.9783268789936673E-2</v>
      </c>
      <c r="K1116" s="43"/>
      <c r="L1116" s="43"/>
      <c r="M1116" s="43"/>
      <c r="N1116" s="43"/>
      <c r="O1116" s="43"/>
      <c r="P1116" s="43"/>
      <c r="Q1116" s="43"/>
      <c r="R1116" s="43"/>
      <c r="S1116" s="43"/>
      <c r="T1116" s="43"/>
      <c r="U1116" s="43"/>
      <c r="V1116" s="43"/>
      <c r="W1116" s="43"/>
      <c r="X1116" s="43"/>
      <c r="Y1116" s="43"/>
      <c r="Z1116" s="43"/>
    </row>
    <row r="1117" spans="1:26">
      <c r="A1117" s="44">
        <v>43853</v>
      </c>
      <c r="B1117" s="42">
        <v>3325.54</v>
      </c>
      <c r="C1117" s="46">
        <f t="shared" si="21"/>
        <v>1.1403144471457103E-3</v>
      </c>
      <c r="D1117" s="43"/>
      <c r="E1117" s="44" t="s">
        <v>2742</v>
      </c>
      <c r="F1117" s="42">
        <v>2.1</v>
      </c>
      <c r="G1117" s="42">
        <f t="shared" si="19"/>
        <v>2.1000000000000001E-2</v>
      </c>
      <c r="H1117" s="43"/>
      <c r="I1117" s="43"/>
      <c r="J1117" s="75">
        <f t="shared" si="20"/>
        <v>-1.9859685552854292E-2</v>
      </c>
      <c r="K1117" s="43"/>
      <c r="L1117" s="43"/>
      <c r="M1117" s="43"/>
      <c r="N1117" s="43"/>
      <c r="O1117" s="43"/>
      <c r="P1117" s="43"/>
      <c r="Q1117" s="43"/>
      <c r="R1117" s="43"/>
      <c r="S1117" s="43"/>
      <c r="T1117" s="43"/>
      <c r="U1117" s="43"/>
      <c r="V1117" s="43"/>
      <c r="W1117" s="43"/>
      <c r="X1117" s="43"/>
      <c r="Y1117" s="43"/>
      <c r="Z1117" s="43"/>
    </row>
    <row r="1118" spans="1:26">
      <c r="A1118" s="44">
        <v>43852</v>
      </c>
      <c r="B1118" s="42">
        <v>3321.75</v>
      </c>
      <c r="C1118" s="46">
        <f t="shared" si="21"/>
        <v>2.8904605969510904E-4</v>
      </c>
      <c r="D1118" s="43"/>
      <c r="E1118" s="44" t="s">
        <v>2745</v>
      </c>
      <c r="F1118" s="42">
        <v>2.14</v>
      </c>
      <c r="G1118" s="42">
        <f t="shared" si="19"/>
        <v>2.1400000000000002E-2</v>
      </c>
      <c r="H1118" s="43"/>
      <c r="I1118" s="43"/>
      <c r="J1118" s="75">
        <f t="shared" si="20"/>
        <v>-2.1110953940304895E-2</v>
      </c>
      <c r="K1118" s="43"/>
      <c r="L1118" s="43"/>
      <c r="M1118" s="43"/>
      <c r="N1118" s="43"/>
      <c r="O1118" s="43"/>
      <c r="P1118" s="43"/>
      <c r="Q1118" s="43"/>
      <c r="R1118" s="43"/>
      <c r="S1118" s="43"/>
      <c r="T1118" s="43"/>
      <c r="U1118" s="43"/>
      <c r="V1118" s="43"/>
      <c r="W1118" s="43"/>
      <c r="X1118" s="43"/>
      <c r="Y1118" s="43"/>
      <c r="Z1118" s="43"/>
    </row>
    <row r="1119" spans="1:26">
      <c r="A1119" s="44">
        <v>43851</v>
      </c>
      <c r="B1119" s="42">
        <v>3320.79</v>
      </c>
      <c r="C1119" s="46">
        <f t="shared" si="21"/>
        <v>-2.6554769371424261E-3</v>
      </c>
      <c r="D1119" s="43"/>
      <c r="E1119" s="44" t="s">
        <v>2748</v>
      </c>
      <c r="F1119" s="42">
        <v>2.16</v>
      </c>
      <c r="G1119" s="42">
        <f t="shared" si="19"/>
        <v>2.1600000000000001E-2</v>
      </c>
      <c r="H1119" s="43"/>
      <c r="I1119" s="43"/>
      <c r="J1119" s="75">
        <f t="shared" si="20"/>
        <v>-2.4255476937142428E-2</v>
      </c>
      <c r="K1119" s="43"/>
      <c r="L1119" s="43"/>
      <c r="M1119" s="43"/>
      <c r="N1119" s="43"/>
      <c r="O1119" s="43"/>
      <c r="P1119" s="43"/>
      <c r="Q1119" s="43"/>
      <c r="R1119" s="43"/>
      <c r="S1119" s="43"/>
      <c r="T1119" s="43"/>
      <c r="U1119" s="43"/>
      <c r="V1119" s="43"/>
      <c r="W1119" s="43"/>
      <c r="X1119" s="43"/>
      <c r="Y1119" s="43"/>
      <c r="Z1119" s="43"/>
    </row>
    <row r="1120" spans="1:26">
      <c r="A1120" s="44">
        <v>43847</v>
      </c>
      <c r="B1120" s="42">
        <v>3329.62</v>
      </c>
      <c r="C1120" s="46">
        <f t="shared" si="21"/>
        <v>3.8547057177216299E-3</v>
      </c>
      <c r="D1120" s="43"/>
      <c r="E1120" s="44" t="s">
        <v>2750</v>
      </c>
      <c r="F1120" s="42">
        <v>2.23</v>
      </c>
      <c r="G1120" s="42">
        <f t="shared" si="19"/>
        <v>2.23E-2</v>
      </c>
      <c r="H1120" s="43"/>
      <c r="I1120" s="43"/>
      <c r="J1120" s="75">
        <f t="shared" si="20"/>
        <v>-1.8445294282278372E-2</v>
      </c>
      <c r="K1120" s="43"/>
      <c r="L1120" s="43"/>
      <c r="M1120" s="43"/>
      <c r="N1120" s="43"/>
      <c r="O1120" s="43"/>
      <c r="P1120" s="43"/>
      <c r="Q1120" s="43"/>
      <c r="R1120" s="43"/>
      <c r="S1120" s="43"/>
      <c r="T1120" s="43"/>
      <c r="U1120" s="43"/>
      <c r="V1120" s="43"/>
      <c r="W1120" s="43"/>
      <c r="X1120" s="43"/>
      <c r="Y1120" s="43"/>
      <c r="Z1120" s="43"/>
    </row>
    <row r="1121" spans="1:26">
      <c r="A1121" s="44">
        <v>43846</v>
      </c>
      <c r="B1121" s="42">
        <v>3316.81</v>
      </c>
      <c r="C1121" s="46">
        <f t="shared" si="21"/>
        <v>8.33174163220134E-3</v>
      </c>
      <c r="D1121" s="43"/>
      <c r="E1121" s="44" t="s">
        <v>2753</v>
      </c>
      <c r="F1121" s="42">
        <v>2.1800000000000002</v>
      </c>
      <c r="G1121" s="42">
        <f t="shared" si="19"/>
        <v>2.18E-2</v>
      </c>
      <c r="H1121" s="43"/>
      <c r="I1121" s="43"/>
      <c r="J1121" s="75">
        <f t="shared" si="20"/>
        <v>-1.346825836779866E-2</v>
      </c>
      <c r="K1121" s="43"/>
      <c r="L1121" s="43"/>
      <c r="M1121" s="43"/>
      <c r="N1121" s="43"/>
      <c r="O1121" s="43"/>
      <c r="P1121" s="43"/>
      <c r="Q1121" s="43"/>
      <c r="R1121" s="43"/>
      <c r="S1121" s="43"/>
      <c r="T1121" s="43"/>
      <c r="U1121" s="43"/>
      <c r="V1121" s="43"/>
      <c r="W1121" s="43"/>
      <c r="X1121" s="43"/>
      <c r="Y1121" s="43"/>
      <c r="Z1121" s="43"/>
    </row>
    <row r="1122" spans="1:26">
      <c r="A1122" s="44">
        <v>43845</v>
      </c>
      <c r="B1122" s="42">
        <v>3289.29</v>
      </c>
      <c r="C1122" s="46">
        <f t="shared" si="21"/>
        <v>1.8684086233433153E-3</v>
      </c>
      <c r="D1122" s="43"/>
      <c r="E1122" s="44" t="s">
        <v>2756</v>
      </c>
      <c r="F1122" s="42">
        <v>2.16</v>
      </c>
      <c r="G1122" s="42">
        <f t="shared" si="19"/>
        <v>2.1600000000000001E-2</v>
      </c>
      <c r="H1122" s="43"/>
      <c r="I1122" s="43"/>
      <c r="J1122" s="75">
        <f t="shared" si="20"/>
        <v>-1.9731591376656685E-2</v>
      </c>
      <c r="K1122" s="43"/>
      <c r="L1122" s="43"/>
      <c r="M1122" s="43"/>
      <c r="N1122" s="43"/>
      <c r="O1122" s="43"/>
      <c r="P1122" s="43"/>
      <c r="Q1122" s="43"/>
      <c r="R1122" s="43"/>
      <c r="S1122" s="43"/>
      <c r="T1122" s="43"/>
      <c r="U1122" s="43"/>
      <c r="V1122" s="43"/>
      <c r="W1122" s="43"/>
      <c r="X1122" s="43"/>
      <c r="Y1122" s="43"/>
      <c r="Z1122" s="43"/>
    </row>
    <row r="1123" spans="1:26">
      <c r="A1123" s="44">
        <v>43844</v>
      </c>
      <c r="B1123" s="42">
        <v>3283.15</v>
      </c>
      <c r="C1123" s="46">
        <f t="shared" si="21"/>
        <v>-1.5156867317727837E-3</v>
      </c>
      <c r="D1123" s="43"/>
      <c r="E1123" s="44" t="s">
        <v>2759</v>
      </c>
      <c r="F1123" s="42">
        <v>2.2000000000000002</v>
      </c>
      <c r="G1123" s="42">
        <f t="shared" si="19"/>
        <v>2.2000000000000002E-2</v>
      </c>
      <c r="H1123" s="43"/>
      <c r="I1123" s="43"/>
      <c r="J1123" s="75">
        <f t="shared" si="20"/>
        <v>-2.3515686731772786E-2</v>
      </c>
      <c r="K1123" s="43"/>
      <c r="L1123" s="43"/>
      <c r="M1123" s="43"/>
      <c r="N1123" s="43"/>
      <c r="O1123" s="43"/>
      <c r="P1123" s="43"/>
      <c r="Q1123" s="43"/>
      <c r="R1123" s="43"/>
      <c r="S1123" s="43"/>
      <c r="T1123" s="43"/>
      <c r="U1123" s="43"/>
      <c r="V1123" s="43"/>
      <c r="W1123" s="43"/>
      <c r="X1123" s="43"/>
      <c r="Y1123" s="43"/>
      <c r="Z1123" s="43"/>
    </row>
    <row r="1124" spans="1:26">
      <c r="A1124" s="44">
        <v>43843</v>
      </c>
      <c r="B1124" s="42">
        <v>3288.13</v>
      </c>
      <c r="C1124" s="46">
        <f t="shared" si="21"/>
        <v>6.9520595923161831E-3</v>
      </c>
      <c r="D1124" s="43"/>
      <c r="E1124" s="44" t="s">
        <v>2762</v>
      </c>
      <c r="F1124" s="42">
        <v>2.23</v>
      </c>
      <c r="G1124" s="42">
        <f t="shared" si="19"/>
        <v>2.23E-2</v>
      </c>
      <c r="H1124" s="43"/>
      <c r="I1124" s="43"/>
      <c r="J1124" s="75">
        <f t="shared" si="20"/>
        <v>-1.5347940407683818E-2</v>
      </c>
      <c r="K1124" s="43"/>
      <c r="L1124" s="43"/>
      <c r="M1124" s="43"/>
      <c r="N1124" s="43"/>
      <c r="O1124" s="43"/>
      <c r="P1124" s="43"/>
      <c r="Q1124" s="43"/>
      <c r="R1124" s="43"/>
      <c r="S1124" s="43"/>
      <c r="T1124" s="43"/>
      <c r="U1124" s="43"/>
      <c r="V1124" s="43"/>
      <c r="W1124" s="43"/>
      <c r="X1124" s="43"/>
      <c r="Y1124" s="43"/>
      <c r="Z1124" s="43"/>
    </row>
    <row r="1125" spans="1:26">
      <c r="A1125" s="44">
        <v>43840</v>
      </c>
      <c r="B1125" s="42">
        <v>3265.35</v>
      </c>
      <c r="C1125" s="46">
        <f t="shared" si="21"/>
        <v>-2.8593073050462519E-3</v>
      </c>
      <c r="D1125" s="43"/>
      <c r="E1125" s="44">
        <v>44105</v>
      </c>
      <c r="F1125" s="42">
        <v>2.21</v>
      </c>
      <c r="G1125" s="42">
        <f t="shared" si="19"/>
        <v>2.2099999999999998E-2</v>
      </c>
      <c r="H1125" s="43"/>
      <c r="I1125" s="43"/>
      <c r="J1125" s="75">
        <f t="shared" si="20"/>
        <v>-2.4959307305046249E-2</v>
      </c>
      <c r="K1125" s="43"/>
      <c r="L1125" s="43"/>
      <c r="M1125" s="43"/>
      <c r="N1125" s="43"/>
      <c r="O1125" s="43"/>
      <c r="P1125" s="43"/>
      <c r="Q1125" s="43"/>
      <c r="R1125" s="43"/>
      <c r="S1125" s="43"/>
      <c r="T1125" s="43"/>
      <c r="U1125" s="43"/>
      <c r="V1125" s="43"/>
      <c r="W1125" s="43"/>
      <c r="X1125" s="43"/>
      <c r="Y1125" s="43"/>
      <c r="Z1125" s="43"/>
    </row>
    <row r="1126" spans="1:26">
      <c r="A1126" s="44">
        <v>43839</v>
      </c>
      <c r="B1126" s="42">
        <v>3274.7</v>
      </c>
      <c r="C1126" s="46">
        <f t="shared" si="21"/>
        <v>6.6332440375756734E-3</v>
      </c>
      <c r="D1126" s="43"/>
      <c r="E1126" s="44">
        <v>44075</v>
      </c>
      <c r="F1126" s="42">
        <v>2.2400000000000002</v>
      </c>
      <c r="G1126" s="42">
        <f t="shared" si="19"/>
        <v>2.2400000000000003E-2</v>
      </c>
      <c r="H1126" s="43"/>
      <c r="I1126" s="43"/>
      <c r="J1126" s="75">
        <f t="shared" si="20"/>
        <v>-1.5766755962424328E-2</v>
      </c>
      <c r="K1126" s="43"/>
      <c r="L1126" s="43"/>
      <c r="M1126" s="43"/>
      <c r="N1126" s="43"/>
      <c r="O1126" s="43"/>
      <c r="P1126" s="43"/>
      <c r="Q1126" s="43"/>
      <c r="R1126" s="43"/>
      <c r="S1126" s="43"/>
      <c r="T1126" s="43"/>
      <c r="U1126" s="43"/>
      <c r="V1126" s="43"/>
      <c r="W1126" s="43"/>
      <c r="X1126" s="43"/>
      <c r="Y1126" s="43"/>
      <c r="Z1126" s="43"/>
    </row>
    <row r="1127" spans="1:26">
      <c r="A1127" s="44">
        <v>43838</v>
      </c>
      <c r="B1127" s="42">
        <v>3253.05</v>
      </c>
      <c r="C1127" s="46">
        <f t="shared" si="21"/>
        <v>4.8904373587368467E-3</v>
      </c>
      <c r="D1127" s="43"/>
      <c r="E1127" s="44">
        <v>44044</v>
      </c>
      <c r="F1127" s="42">
        <v>2.2799999999999998</v>
      </c>
      <c r="G1127" s="42">
        <f t="shared" si="19"/>
        <v>2.2799999999999997E-2</v>
      </c>
      <c r="H1127" s="43"/>
      <c r="I1127" s="43"/>
      <c r="J1127" s="75">
        <f t="shared" si="20"/>
        <v>-1.7909562641263151E-2</v>
      </c>
      <c r="K1127" s="43"/>
      <c r="L1127" s="43"/>
      <c r="M1127" s="43"/>
      <c r="N1127" s="43"/>
      <c r="O1127" s="43"/>
      <c r="P1127" s="43"/>
      <c r="Q1127" s="43"/>
      <c r="R1127" s="43"/>
      <c r="S1127" s="43"/>
      <c r="T1127" s="43"/>
      <c r="U1127" s="43"/>
      <c r="V1127" s="43"/>
      <c r="W1127" s="43"/>
      <c r="X1127" s="43"/>
      <c r="Y1127" s="43"/>
      <c r="Z1127" s="43"/>
    </row>
    <row r="1128" spans="1:26">
      <c r="A1128" s="44">
        <v>43837</v>
      </c>
      <c r="B1128" s="42">
        <v>3237.18</v>
      </c>
      <c r="C1128" s="46">
        <f t="shared" si="21"/>
        <v>-2.807144942889736E-3</v>
      </c>
      <c r="D1128" s="43"/>
      <c r="E1128" s="44">
        <v>44013</v>
      </c>
      <c r="F1128" s="42">
        <v>2.23</v>
      </c>
      <c r="G1128" s="42">
        <f t="shared" si="19"/>
        <v>2.23E-2</v>
      </c>
      <c r="H1128" s="43"/>
      <c r="I1128" s="43"/>
      <c r="J1128" s="75">
        <f t="shared" si="20"/>
        <v>-2.5107144942889736E-2</v>
      </c>
      <c r="K1128" s="43"/>
      <c r="L1128" s="43"/>
      <c r="M1128" s="43"/>
      <c r="N1128" s="43"/>
      <c r="O1128" s="43"/>
      <c r="P1128" s="43"/>
      <c r="Q1128" s="43"/>
      <c r="R1128" s="43"/>
      <c r="S1128" s="43"/>
      <c r="T1128" s="43"/>
      <c r="U1128" s="43"/>
      <c r="V1128" s="43"/>
      <c r="W1128" s="43"/>
      <c r="X1128" s="43"/>
      <c r="Y1128" s="43"/>
      <c r="Z1128" s="43"/>
    </row>
    <row r="1129" spans="1:26">
      <c r="A1129" s="44">
        <v>43836</v>
      </c>
      <c r="B1129" s="42">
        <v>3246.28</v>
      </c>
      <c r="C1129" s="46">
        <f t="shared" si="21"/>
        <v>3.527166358322553E-3</v>
      </c>
      <c r="D1129" s="43"/>
      <c r="E1129" s="44">
        <v>43983</v>
      </c>
      <c r="F1129" s="42">
        <v>2.2000000000000002</v>
      </c>
      <c r="G1129" s="42">
        <f t="shared" si="19"/>
        <v>2.2000000000000002E-2</v>
      </c>
      <c r="H1129" s="43"/>
      <c r="I1129" s="43"/>
      <c r="J1129" s="75">
        <f t="shared" si="20"/>
        <v>-1.8472833641677448E-2</v>
      </c>
      <c r="K1129" s="43"/>
      <c r="L1129" s="43"/>
      <c r="M1129" s="43"/>
      <c r="N1129" s="43"/>
      <c r="O1129" s="43"/>
      <c r="P1129" s="43"/>
      <c r="Q1129" s="43"/>
      <c r="R1129" s="43"/>
      <c r="S1129" s="43"/>
      <c r="T1129" s="43"/>
      <c r="U1129" s="43"/>
      <c r="V1129" s="43"/>
      <c r="W1129" s="43"/>
      <c r="X1129" s="43"/>
      <c r="Y1129" s="43"/>
      <c r="Z1129" s="43"/>
    </row>
    <row r="1130" spans="1:26">
      <c r="A1130" s="44">
        <v>43833</v>
      </c>
      <c r="B1130" s="42">
        <v>3234.85</v>
      </c>
      <c r="C1130" s="46">
        <f t="shared" si="21"/>
        <v>-7.0849095780836013E-3</v>
      </c>
      <c r="D1130" s="43"/>
      <c r="E1130" s="44">
        <v>43891</v>
      </c>
      <c r="F1130" s="42">
        <v>2.1800000000000002</v>
      </c>
      <c r="G1130" s="42">
        <f t="shared" si="19"/>
        <v>2.18E-2</v>
      </c>
      <c r="H1130" s="43"/>
      <c r="I1130" s="43"/>
      <c r="J1130" s="75">
        <f t="shared" si="20"/>
        <v>-2.8884909578083602E-2</v>
      </c>
      <c r="K1130" s="43"/>
      <c r="L1130" s="43"/>
      <c r="M1130" s="43"/>
      <c r="N1130" s="43"/>
      <c r="O1130" s="43"/>
      <c r="P1130" s="43"/>
      <c r="Q1130" s="43"/>
      <c r="R1130" s="43"/>
      <c r="S1130" s="43"/>
      <c r="T1130" s="43"/>
      <c r="U1130" s="43"/>
      <c r="V1130" s="43"/>
      <c r="W1130" s="43"/>
      <c r="X1130" s="43"/>
      <c r="Y1130" s="43"/>
      <c r="Z1130" s="43"/>
    </row>
    <row r="1131" spans="1:26">
      <c r="A1131" s="44">
        <v>43832</v>
      </c>
      <c r="B1131" s="42">
        <v>3257.85</v>
      </c>
      <c r="C1131" s="46">
        <f t="shared" si="21"/>
        <v>8.3438744546931679E-3</v>
      </c>
      <c r="D1131" s="43"/>
      <c r="E1131" s="44">
        <v>43862</v>
      </c>
      <c r="F1131" s="42">
        <v>2.2599999999999998</v>
      </c>
      <c r="G1131" s="42">
        <f t="shared" si="19"/>
        <v>2.2599999999999999E-2</v>
      </c>
      <c r="H1131" s="43"/>
      <c r="I1131" s="43"/>
      <c r="J1131" s="75">
        <f t="shared" si="20"/>
        <v>-1.4256125545306831E-2</v>
      </c>
      <c r="K1131" s="43"/>
      <c r="L1131" s="43"/>
      <c r="M1131" s="43"/>
      <c r="N1131" s="43"/>
      <c r="O1131" s="43"/>
      <c r="P1131" s="43"/>
      <c r="Q1131" s="43"/>
      <c r="R1131" s="43"/>
      <c r="S1131" s="43"/>
      <c r="T1131" s="43"/>
      <c r="U1131" s="43"/>
      <c r="V1131" s="43"/>
      <c r="W1131" s="43"/>
      <c r="X1131" s="43"/>
      <c r="Y1131" s="43"/>
      <c r="Z1131" s="43"/>
    </row>
    <row r="1132" spans="1:26">
      <c r="A1132" s="44">
        <v>43830</v>
      </c>
      <c r="B1132" s="42">
        <v>3230.78</v>
      </c>
      <c r="C1132" s="46">
        <f t="shared" si="21"/>
        <v>2.9416937024937355E-3</v>
      </c>
      <c r="D1132" s="43"/>
      <c r="E1132" s="44" t="s">
        <v>2777</v>
      </c>
      <c r="F1132" s="42">
        <v>2.31</v>
      </c>
      <c r="G1132" s="42">
        <f t="shared" si="19"/>
        <v>2.3099999999999999E-2</v>
      </c>
      <c r="H1132" s="43"/>
      <c r="I1132" s="43"/>
      <c r="J1132" s="75">
        <f t="shared" si="20"/>
        <v>-2.0158306297506264E-2</v>
      </c>
      <c r="K1132" s="43"/>
      <c r="L1132" s="43"/>
      <c r="M1132" s="43"/>
      <c r="N1132" s="43"/>
      <c r="O1132" s="43"/>
      <c r="P1132" s="43"/>
      <c r="Q1132" s="43"/>
      <c r="R1132" s="43"/>
      <c r="S1132" s="43"/>
      <c r="T1132" s="43"/>
      <c r="U1132" s="43"/>
      <c r="V1132" s="43"/>
      <c r="W1132" s="43"/>
      <c r="X1132" s="43"/>
      <c r="Y1132" s="43"/>
      <c r="Z1132" s="43"/>
    </row>
    <row r="1133" spans="1:26">
      <c r="A1133" s="44">
        <v>43829</v>
      </c>
      <c r="B1133" s="42">
        <v>3221.29</v>
      </c>
      <c r="C1133" s="46">
        <f t="shared" si="21"/>
        <v>-5.7976021775765895E-3</v>
      </c>
      <c r="D1133" s="43"/>
      <c r="E1133" s="44" t="s">
        <v>2779</v>
      </c>
      <c r="F1133" s="42">
        <v>2.27</v>
      </c>
      <c r="G1133" s="42">
        <f t="shared" si="19"/>
        <v>2.2700000000000001E-2</v>
      </c>
      <c r="H1133" s="43"/>
      <c r="I1133" s="43"/>
      <c r="J1133" s="75">
        <f t="shared" si="20"/>
        <v>-2.8497602177576589E-2</v>
      </c>
      <c r="K1133" s="43"/>
      <c r="L1133" s="43"/>
      <c r="M1133" s="43"/>
      <c r="N1133" s="43"/>
      <c r="O1133" s="43"/>
      <c r="P1133" s="43"/>
      <c r="Q1133" s="43"/>
      <c r="R1133" s="43"/>
      <c r="S1133" s="43"/>
      <c r="T1133" s="43"/>
      <c r="U1133" s="43"/>
      <c r="V1133" s="43"/>
      <c r="W1133" s="43"/>
      <c r="X1133" s="43"/>
      <c r="Y1133" s="43"/>
      <c r="Z1133" s="43"/>
    </row>
    <row r="1134" spans="1:26">
      <c r="A1134" s="44">
        <v>43826</v>
      </c>
      <c r="B1134" s="42">
        <v>3240.02</v>
      </c>
      <c r="C1134" s="46">
        <f t="shared" si="21"/>
        <v>3.3950984041702139E-5</v>
      </c>
      <c r="D1134" s="43"/>
      <c r="E1134" s="44" t="s">
        <v>2782</v>
      </c>
      <c r="F1134" s="42">
        <v>2.25</v>
      </c>
      <c r="G1134" s="42">
        <f t="shared" si="19"/>
        <v>2.2499999999999999E-2</v>
      </c>
      <c r="H1134" s="43"/>
      <c r="I1134" s="43"/>
      <c r="J1134" s="75">
        <f t="shared" si="20"/>
        <v>-2.2466049015958296E-2</v>
      </c>
      <c r="K1134" s="43"/>
      <c r="L1134" s="43"/>
      <c r="M1134" s="43"/>
      <c r="N1134" s="43"/>
      <c r="O1134" s="43"/>
      <c r="P1134" s="43"/>
      <c r="Q1134" s="43"/>
      <c r="R1134" s="43"/>
      <c r="S1134" s="43"/>
      <c r="T1134" s="43"/>
      <c r="U1134" s="43"/>
      <c r="V1134" s="43"/>
      <c r="W1134" s="43"/>
      <c r="X1134" s="43"/>
      <c r="Y1134" s="43"/>
      <c r="Z1134" s="43"/>
    </row>
    <row r="1135" spans="1:26">
      <c r="A1135" s="44">
        <v>43825</v>
      </c>
      <c r="B1135" s="42">
        <v>3239.91</v>
      </c>
      <c r="C1135" s="46">
        <f t="shared" si="21"/>
        <v>5.1150531820716109E-3</v>
      </c>
      <c r="D1135" s="43"/>
      <c r="E1135" s="44" t="s">
        <v>2785</v>
      </c>
      <c r="F1135" s="42">
        <v>2.2599999999999998</v>
      </c>
      <c r="G1135" s="42">
        <f t="shared" si="19"/>
        <v>2.2599999999999999E-2</v>
      </c>
      <c r="H1135" s="43"/>
      <c r="I1135" s="43"/>
      <c r="J1135" s="75">
        <f t="shared" si="20"/>
        <v>-1.7484946817928386E-2</v>
      </c>
      <c r="K1135" s="43"/>
      <c r="L1135" s="43"/>
      <c r="M1135" s="43"/>
      <c r="N1135" s="43"/>
      <c r="O1135" s="43"/>
      <c r="P1135" s="43"/>
      <c r="Q1135" s="43"/>
      <c r="R1135" s="43"/>
      <c r="S1135" s="43"/>
      <c r="T1135" s="43"/>
      <c r="U1135" s="43"/>
      <c r="V1135" s="43"/>
      <c r="W1135" s="43"/>
      <c r="X1135" s="43"/>
      <c r="Y1135" s="43"/>
      <c r="Z1135" s="43"/>
    </row>
    <row r="1136" spans="1:26">
      <c r="A1136" s="44">
        <v>43823</v>
      </c>
      <c r="B1136" s="42">
        <v>3223.38</v>
      </c>
      <c r="C1136" s="46">
        <f t="shared" si="21"/>
        <v>-1.9542791796535865E-4</v>
      </c>
      <c r="D1136" s="43"/>
      <c r="E1136" s="44" t="s">
        <v>2787</v>
      </c>
      <c r="F1136" s="42">
        <v>2.2599999999999998</v>
      </c>
      <c r="G1136" s="42">
        <f t="shared" si="19"/>
        <v>2.2599999999999999E-2</v>
      </c>
      <c r="H1136" s="43"/>
      <c r="I1136" s="43"/>
      <c r="J1136" s="75">
        <f t="shared" si="20"/>
        <v>-2.2795427917965357E-2</v>
      </c>
      <c r="K1136" s="43"/>
      <c r="L1136" s="43"/>
      <c r="M1136" s="43"/>
      <c r="N1136" s="43"/>
      <c r="O1136" s="43"/>
      <c r="P1136" s="43"/>
      <c r="Q1136" s="43"/>
      <c r="R1136" s="43"/>
      <c r="S1136" s="43"/>
      <c r="T1136" s="43"/>
      <c r="U1136" s="43"/>
      <c r="V1136" s="43"/>
      <c r="W1136" s="43"/>
      <c r="X1136" s="43"/>
      <c r="Y1136" s="43"/>
      <c r="Z1136" s="43"/>
    </row>
    <row r="1137" spans="1:26">
      <c r="A1137" s="44">
        <v>43822</v>
      </c>
      <c r="B1137" s="42">
        <v>3224.01</v>
      </c>
      <c r="C1137" s="46">
        <f t="shared" si="21"/>
        <v>8.6575659030548003E-4</v>
      </c>
      <c r="D1137" s="43"/>
      <c r="E1137" s="44" t="s">
        <v>2790</v>
      </c>
      <c r="F1137" s="42">
        <v>2.2799999999999998</v>
      </c>
      <c r="G1137" s="42">
        <f t="shared" si="19"/>
        <v>2.2799999999999997E-2</v>
      </c>
      <c r="H1137" s="43"/>
      <c r="I1137" s="43"/>
      <c r="J1137" s="75">
        <f t="shared" si="20"/>
        <v>-2.1934243409694517E-2</v>
      </c>
      <c r="K1137" s="43"/>
      <c r="L1137" s="43"/>
      <c r="M1137" s="43"/>
      <c r="N1137" s="43"/>
      <c r="O1137" s="43"/>
      <c r="P1137" s="43"/>
      <c r="Q1137" s="43"/>
      <c r="R1137" s="43"/>
      <c r="S1137" s="43"/>
      <c r="T1137" s="43"/>
      <c r="U1137" s="43"/>
      <c r="V1137" s="43"/>
      <c r="W1137" s="43"/>
      <c r="X1137" s="43"/>
      <c r="Y1137" s="43"/>
      <c r="Z1137" s="43"/>
    </row>
    <row r="1138" spans="1:26">
      <c r="A1138" s="44">
        <v>43819</v>
      </c>
      <c r="B1138" s="42">
        <v>3221.22</v>
      </c>
      <c r="C1138" s="46">
        <f t="shared" si="21"/>
        <v>4.9326414590377477E-3</v>
      </c>
      <c r="D1138" s="43"/>
      <c r="E1138" s="44" t="s">
        <v>2793</v>
      </c>
      <c r="F1138" s="42">
        <v>2.27</v>
      </c>
      <c r="G1138" s="42">
        <f t="shared" si="19"/>
        <v>2.2700000000000001E-2</v>
      </c>
      <c r="H1138" s="43"/>
      <c r="I1138" s="43"/>
      <c r="J1138" s="75">
        <f t="shared" si="20"/>
        <v>-1.7767358540962255E-2</v>
      </c>
      <c r="K1138" s="43"/>
      <c r="L1138" s="43"/>
      <c r="M1138" s="43"/>
      <c r="N1138" s="43"/>
      <c r="O1138" s="43"/>
      <c r="P1138" s="43"/>
      <c r="Q1138" s="43"/>
      <c r="R1138" s="43"/>
      <c r="S1138" s="43"/>
      <c r="T1138" s="43"/>
      <c r="U1138" s="43"/>
      <c r="V1138" s="43"/>
      <c r="W1138" s="43"/>
      <c r="X1138" s="43"/>
      <c r="Y1138" s="43"/>
      <c r="Z1138" s="43"/>
    </row>
    <row r="1139" spans="1:26">
      <c r="A1139" s="44">
        <v>43818</v>
      </c>
      <c r="B1139" s="42">
        <v>3205.37</v>
      </c>
      <c r="C1139" s="46">
        <f t="shared" si="21"/>
        <v>4.4493085995832623E-3</v>
      </c>
      <c r="D1139" s="43"/>
      <c r="E1139" s="44" t="s">
        <v>2796</v>
      </c>
      <c r="F1139" s="42">
        <v>2.2799999999999998</v>
      </c>
      <c r="G1139" s="42">
        <f t="shared" si="19"/>
        <v>2.2799999999999997E-2</v>
      </c>
      <c r="H1139" s="43"/>
      <c r="I1139" s="43"/>
      <c r="J1139" s="75">
        <f t="shared" si="20"/>
        <v>-1.8350691400416737E-2</v>
      </c>
      <c r="K1139" s="43"/>
      <c r="L1139" s="43"/>
      <c r="M1139" s="43"/>
      <c r="N1139" s="43"/>
      <c r="O1139" s="43"/>
      <c r="P1139" s="43"/>
      <c r="Q1139" s="43"/>
      <c r="R1139" s="43"/>
      <c r="S1139" s="43"/>
      <c r="T1139" s="43"/>
      <c r="U1139" s="43"/>
      <c r="V1139" s="43"/>
      <c r="W1139" s="43"/>
      <c r="X1139" s="43"/>
      <c r="Y1139" s="43"/>
      <c r="Z1139" s="43"/>
    </row>
    <row r="1140" spans="1:26">
      <c r="A1140" s="44">
        <v>43817</v>
      </c>
      <c r="B1140" s="42">
        <v>3191.14</v>
      </c>
      <c r="C1140" s="46">
        <f t="shared" si="21"/>
        <v>-4.3235386016704703E-4</v>
      </c>
      <c r="D1140" s="43"/>
      <c r="E1140" s="44" t="s">
        <v>2799</v>
      </c>
      <c r="F1140" s="42">
        <v>2.2799999999999998</v>
      </c>
      <c r="G1140" s="42">
        <f t="shared" si="19"/>
        <v>2.2799999999999997E-2</v>
      </c>
      <c r="H1140" s="43"/>
      <c r="I1140" s="43"/>
      <c r="J1140" s="75">
        <f t="shared" si="20"/>
        <v>-2.3232353860167046E-2</v>
      </c>
      <c r="K1140" s="43"/>
      <c r="L1140" s="43"/>
      <c r="M1140" s="43"/>
      <c r="N1140" s="43"/>
      <c r="O1140" s="43"/>
      <c r="P1140" s="43"/>
      <c r="Q1140" s="43"/>
      <c r="R1140" s="43"/>
      <c r="S1140" s="43"/>
      <c r="T1140" s="43"/>
      <c r="U1140" s="43"/>
      <c r="V1140" s="43"/>
      <c r="W1140" s="43"/>
      <c r="X1140" s="43"/>
      <c r="Y1140" s="43"/>
      <c r="Z1140" s="43"/>
    </row>
    <row r="1141" spans="1:26">
      <c r="A1141" s="44">
        <v>43816</v>
      </c>
      <c r="B1141" s="42">
        <v>3192.52</v>
      </c>
      <c r="C1141" s="46">
        <f t="shared" si="21"/>
        <v>3.3521461097710362E-4</v>
      </c>
      <c r="D1141" s="43"/>
      <c r="E1141" s="44" t="s">
        <v>2802</v>
      </c>
      <c r="F1141" s="42">
        <v>2.2400000000000002</v>
      </c>
      <c r="G1141" s="42">
        <f t="shared" si="19"/>
        <v>2.2400000000000003E-2</v>
      </c>
      <c r="H1141" s="43"/>
      <c r="I1141" s="43"/>
      <c r="J1141" s="75">
        <f t="shared" si="20"/>
        <v>-2.2064785389022901E-2</v>
      </c>
      <c r="K1141" s="43"/>
      <c r="L1141" s="43"/>
      <c r="M1141" s="43"/>
      <c r="N1141" s="43"/>
      <c r="O1141" s="43"/>
      <c r="P1141" s="43"/>
      <c r="Q1141" s="43"/>
      <c r="R1141" s="43"/>
      <c r="S1141" s="43"/>
      <c r="T1141" s="43"/>
      <c r="U1141" s="43"/>
      <c r="V1141" s="43"/>
      <c r="W1141" s="43"/>
      <c r="X1141" s="43"/>
      <c r="Y1141" s="43"/>
      <c r="Z1141" s="43"/>
    </row>
    <row r="1142" spans="1:26">
      <c r="A1142" s="44">
        <v>43815</v>
      </c>
      <c r="B1142" s="42">
        <v>3191.45</v>
      </c>
      <c r="C1142" s="46">
        <f t="shared" si="21"/>
        <v>7.1223916512376051E-3</v>
      </c>
      <c r="D1142" s="43"/>
      <c r="E1142" s="44" t="s">
        <v>2805</v>
      </c>
      <c r="F1142" s="42">
        <v>2.23</v>
      </c>
      <c r="G1142" s="42">
        <f t="shared" si="19"/>
        <v>2.23E-2</v>
      </c>
      <c r="H1142" s="43"/>
      <c r="I1142" s="43"/>
      <c r="J1142" s="75">
        <f t="shared" si="20"/>
        <v>-1.5177608348762396E-2</v>
      </c>
      <c r="K1142" s="43"/>
      <c r="L1142" s="43"/>
      <c r="M1142" s="43"/>
      <c r="N1142" s="43"/>
      <c r="O1142" s="43"/>
      <c r="P1142" s="43"/>
      <c r="Q1142" s="43"/>
      <c r="R1142" s="43"/>
      <c r="S1142" s="43"/>
      <c r="T1142" s="43"/>
      <c r="U1142" s="43"/>
      <c r="V1142" s="43"/>
      <c r="W1142" s="43"/>
      <c r="X1142" s="43"/>
      <c r="Y1142" s="43"/>
      <c r="Z1142" s="43"/>
    </row>
    <row r="1143" spans="1:26">
      <c r="A1143" s="44">
        <v>43812</v>
      </c>
      <c r="B1143" s="42">
        <v>3168.8</v>
      </c>
      <c r="C1143" s="46">
        <f t="shared" si="21"/>
        <v>7.2585315391421147E-5</v>
      </c>
      <c r="D1143" s="43"/>
      <c r="E1143" s="44" t="s">
        <v>2807</v>
      </c>
      <c r="F1143" s="42">
        <v>2.1800000000000002</v>
      </c>
      <c r="G1143" s="42">
        <f t="shared" si="19"/>
        <v>2.18E-2</v>
      </c>
      <c r="H1143" s="43"/>
      <c r="I1143" s="43"/>
      <c r="J1143" s="75">
        <f t="shared" si="20"/>
        <v>-2.1727414684608579E-2</v>
      </c>
      <c r="K1143" s="43"/>
      <c r="L1143" s="43"/>
      <c r="M1143" s="43"/>
      <c r="N1143" s="43"/>
      <c r="O1143" s="43"/>
      <c r="P1143" s="43"/>
      <c r="Q1143" s="43"/>
      <c r="R1143" s="43"/>
      <c r="S1143" s="43"/>
      <c r="T1143" s="43"/>
      <c r="U1143" s="43"/>
      <c r="V1143" s="43"/>
      <c r="W1143" s="43"/>
      <c r="X1143" s="43"/>
      <c r="Y1143" s="43"/>
      <c r="Z1143" s="43"/>
    </row>
    <row r="1144" spans="1:26">
      <c r="A1144" s="44">
        <v>43811</v>
      </c>
      <c r="B1144" s="42">
        <v>3168.57</v>
      </c>
      <c r="C1144" s="46">
        <f t="shared" si="21"/>
        <v>8.538608499854607E-3</v>
      </c>
      <c r="D1144" s="43"/>
      <c r="E1144" s="44">
        <v>43811</v>
      </c>
      <c r="F1144" s="42">
        <v>2.25</v>
      </c>
      <c r="G1144" s="42">
        <f t="shared" si="19"/>
        <v>2.2499999999999999E-2</v>
      </c>
      <c r="H1144" s="43"/>
      <c r="I1144" s="43"/>
      <c r="J1144" s="75">
        <f t="shared" si="20"/>
        <v>-1.3961391500145392E-2</v>
      </c>
      <c r="K1144" s="43"/>
      <c r="L1144" s="43"/>
      <c r="M1144" s="43"/>
      <c r="N1144" s="43"/>
      <c r="O1144" s="43"/>
      <c r="P1144" s="43"/>
      <c r="Q1144" s="43"/>
      <c r="R1144" s="43"/>
      <c r="S1144" s="43"/>
      <c r="T1144" s="43"/>
      <c r="U1144" s="43"/>
      <c r="V1144" s="43"/>
      <c r="W1144" s="43"/>
      <c r="X1144" s="43"/>
      <c r="Y1144" s="43"/>
      <c r="Z1144" s="43"/>
    </row>
    <row r="1145" spans="1:26">
      <c r="A1145" s="44">
        <v>43810</v>
      </c>
      <c r="B1145" s="42">
        <v>3141.63</v>
      </c>
      <c r="C1145" s="46">
        <f t="shared" si="21"/>
        <v>2.9039810658439487E-3</v>
      </c>
      <c r="D1145" s="43"/>
      <c r="E1145" s="44">
        <v>43781</v>
      </c>
      <c r="F1145" s="42">
        <v>2.15</v>
      </c>
      <c r="G1145" s="42">
        <f t="shared" si="19"/>
        <v>2.1499999999999998E-2</v>
      </c>
      <c r="H1145" s="43"/>
      <c r="I1145" s="43"/>
      <c r="J1145" s="75">
        <f t="shared" si="20"/>
        <v>-1.859601893415605E-2</v>
      </c>
      <c r="K1145" s="43"/>
      <c r="L1145" s="43"/>
      <c r="M1145" s="43"/>
      <c r="N1145" s="43"/>
      <c r="O1145" s="43"/>
      <c r="P1145" s="43"/>
      <c r="Q1145" s="43"/>
      <c r="R1145" s="43"/>
      <c r="S1145" s="43"/>
      <c r="T1145" s="43"/>
      <c r="U1145" s="43"/>
      <c r="V1145" s="43"/>
      <c r="W1145" s="43"/>
      <c r="X1145" s="43"/>
      <c r="Y1145" s="43"/>
      <c r="Z1145" s="43"/>
    </row>
    <row r="1146" spans="1:26">
      <c r="A1146" s="44">
        <v>43809</v>
      </c>
      <c r="B1146" s="42">
        <v>3132.52</v>
      </c>
      <c r="C1146" s="46">
        <f t="shared" si="21"/>
        <v>-1.0975548602935618E-3</v>
      </c>
      <c r="D1146" s="43"/>
      <c r="E1146" s="44">
        <v>43750</v>
      </c>
      <c r="F1146" s="42">
        <v>2.19</v>
      </c>
      <c r="G1146" s="42">
        <f t="shared" si="19"/>
        <v>2.1899999999999999E-2</v>
      </c>
      <c r="H1146" s="43"/>
      <c r="I1146" s="43"/>
      <c r="J1146" s="75">
        <f t="shared" si="20"/>
        <v>-2.2997554860293562E-2</v>
      </c>
      <c r="K1146" s="43"/>
      <c r="L1146" s="43"/>
      <c r="M1146" s="43"/>
      <c r="N1146" s="43"/>
      <c r="O1146" s="43"/>
      <c r="P1146" s="43"/>
      <c r="Q1146" s="43"/>
      <c r="R1146" s="43"/>
      <c r="S1146" s="43"/>
      <c r="T1146" s="43"/>
      <c r="U1146" s="43"/>
      <c r="V1146" s="43"/>
      <c r="W1146" s="43"/>
      <c r="X1146" s="43"/>
      <c r="Y1146" s="43"/>
      <c r="Z1146" s="43"/>
    </row>
    <row r="1147" spans="1:26">
      <c r="A1147" s="44">
        <v>43808</v>
      </c>
      <c r="B1147" s="42">
        <v>3135.96</v>
      </c>
      <c r="C1147" s="46">
        <f t="shared" si="21"/>
        <v>-3.1678491662223223E-3</v>
      </c>
      <c r="D1147" s="43"/>
      <c r="E1147" s="44">
        <v>43720</v>
      </c>
      <c r="F1147" s="42">
        <v>2.2000000000000002</v>
      </c>
      <c r="G1147" s="42">
        <f t="shared" si="19"/>
        <v>2.2000000000000002E-2</v>
      </c>
      <c r="H1147" s="43"/>
      <c r="I1147" s="43"/>
      <c r="J1147" s="75">
        <f t="shared" si="20"/>
        <v>-2.5167849166222323E-2</v>
      </c>
      <c r="K1147" s="43"/>
      <c r="L1147" s="43"/>
      <c r="M1147" s="43"/>
      <c r="N1147" s="43"/>
      <c r="O1147" s="43"/>
      <c r="P1147" s="43"/>
      <c r="Q1147" s="43"/>
      <c r="R1147" s="43"/>
      <c r="S1147" s="43"/>
      <c r="T1147" s="43"/>
      <c r="U1147" s="43"/>
      <c r="V1147" s="43"/>
      <c r="W1147" s="43"/>
      <c r="X1147" s="43"/>
      <c r="Y1147" s="43"/>
      <c r="Z1147" s="43"/>
    </row>
    <row r="1148" spans="1:26">
      <c r="A1148" s="44">
        <v>43805</v>
      </c>
      <c r="B1148" s="42">
        <v>3145.91</v>
      </c>
      <c r="C1148" s="46">
        <f t="shared" si="21"/>
        <v>9.0942520403683308E-3</v>
      </c>
      <c r="D1148" s="43"/>
      <c r="E1148" s="44">
        <v>43628</v>
      </c>
      <c r="F1148" s="42">
        <v>2.21</v>
      </c>
      <c r="G1148" s="42">
        <f t="shared" si="19"/>
        <v>2.2099999999999998E-2</v>
      </c>
      <c r="H1148" s="43"/>
      <c r="I1148" s="43"/>
      <c r="J1148" s="75">
        <f t="shared" si="20"/>
        <v>-1.3005747959631667E-2</v>
      </c>
      <c r="K1148" s="43"/>
      <c r="L1148" s="43"/>
      <c r="M1148" s="43"/>
      <c r="N1148" s="43"/>
      <c r="O1148" s="43"/>
      <c r="P1148" s="43"/>
      <c r="Q1148" s="43"/>
      <c r="R1148" s="43"/>
      <c r="S1148" s="43"/>
      <c r="T1148" s="43"/>
      <c r="U1148" s="43"/>
      <c r="V1148" s="43"/>
      <c r="W1148" s="43"/>
      <c r="X1148" s="43"/>
      <c r="Y1148" s="43"/>
      <c r="Z1148" s="43"/>
    </row>
    <row r="1149" spans="1:26">
      <c r="A1149" s="44">
        <v>43804</v>
      </c>
      <c r="B1149" s="42">
        <v>3117.43</v>
      </c>
      <c r="C1149" s="46">
        <f t="shared" si="21"/>
        <v>1.4991519920369975E-3</v>
      </c>
      <c r="D1149" s="43"/>
      <c r="E1149" s="44">
        <v>43597</v>
      </c>
      <c r="F1149" s="42">
        <v>2.17</v>
      </c>
      <c r="G1149" s="42">
        <f t="shared" si="19"/>
        <v>2.1700000000000001E-2</v>
      </c>
      <c r="H1149" s="43"/>
      <c r="I1149" s="43"/>
      <c r="J1149" s="75">
        <f t="shared" si="20"/>
        <v>-2.0200848007963002E-2</v>
      </c>
      <c r="K1149" s="43"/>
      <c r="L1149" s="43"/>
      <c r="M1149" s="43"/>
      <c r="N1149" s="43"/>
      <c r="O1149" s="43"/>
      <c r="P1149" s="43"/>
      <c r="Q1149" s="43"/>
      <c r="R1149" s="43"/>
      <c r="S1149" s="43"/>
      <c r="T1149" s="43"/>
      <c r="U1149" s="43"/>
      <c r="V1149" s="43"/>
      <c r="W1149" s="43"/>
      <c r="X1149" s="43"/>
      <c r="Y1149" s="43"/>
      <c r="Z1149" s="43"/>
    </row>
    <row r="1150" spans="1:26">
      <c r="A1150" s="44">
        <v>43803</v>
      </c>
      <c r="B1150" s="42">
        <v>3112.76</v>
      </c>
      <c r="C1150" s="46">
        <f t="shared" si="21"/>
        <v>6.3036386858473471E-3</v>
      </c>
      <c r="D1150" s="43"/>
      <c r="E1150" s="44">
        <v>43567</v>
      </c>
      <c r="F1150" s="42">
        <v>2.15</v>
      </c>
      <c r="G1150" s="42">
        <f t="shared" si="19"/>
        <v>2.1499999999999998E-2</v>
      </c>
      <c r="H1150" s="43"/>
      <c r="I1150" s="43"/>
      <c r="J1150" s="75">
        <f t="shared" si="20"/>
        <v>-1.519636131415265E-2</v>
      </c>
      <c r="K1150" s="43"/>
      <c r="L1150" s="43"/>
      <c r="M1150" s="43"/>
      <c r="N1150" s="43"/>
      <c r="O1150" s="43"/>
      <c r="P1150" s="43"/>
      <c r="Q1150" s="43"/>
      <c r="R1150" s="43"/>
      <c r="S1150" s="43"/>
      <c r="T1150" s="43"/>
      <c r="U1150" s="43"/>
      <c r="V1150" s="43"/>
      <c r="W1150" s="43"/>
      <c r="X1150" s="43"/>
      <c r="Y1150" s="43"/>
      <c r="Z1150" s="43"/>
    </row>
    <row r="1151" spans="1:26">
      <c r="A1151" s="44">
        <v>43802</v>
      </c>
      <c r="B1151" s="42">
        <v>3093.2</v>
      </c>
      <c r="C1151" s="46">
        <f t="shared" si="21"/>
        <v>-6.6601718383736989E-3</v>
      </c>
      <c r="D1151" s="43"/>
      <c r="E1151" s="44">
        <v>43536</v>
      </c>
      <c r="F1151" s="42">
        <v>2.1</v>
      </c>
      <c r="G1151" s="42">
        <f t="shared" si="19"/>
        <v>2.1000000000000001E-2</v>
      </c>
      <c r="H1151" s="43"/>
      <c r="I1151" s="43"/>
      <c r="J1151" s="75">
        <f t="shared" si="20"/>
        <v>-2.7660171838373701E-2</v>
      </c>
      <c r="K1151" s="43"/>
      <c r="L1151" s="43"/>
      <c r="M1151" s="43"/>
      <c r="N1151" s="43"/>
      <c r="O1151" s="43"/>
      <c r="P1151" s="43"/>
      <c r="Q1151" s="43"/>
      <c r="R1151" s="43"/>
      <c r="S1151" s="43"/>
      <c r="T1151" s="43"/>
      <c r="U1151" s="43"/>
      <c r="V1151" s="43"/>
      <c r="W1151" s="43"/>
      <c r="X1151" s="43"/>
      <c r="Y1151" s="43"/>
      <c r="Z1151" s="43"/>
    </row>
    <row r="1152" spans="1:26">
      <c r="A1152" s="44">
        <v>43801</v>
      </c>
      <c r="B1152" s="42">
        <v>3113.87</v>
      </c>
      <c r="C1152" s="46">
        <f t="shared" si="21"/>
        <v>-8.6685275462029671E-3</v>
      </c>
      <c r="D1152" s="43"/>
      <c r="E1152" s="44">
        <v>43508</v>
      </c>
      <c r="F1152" s="42">
        <v>2.21</v>
      </c>
      <c r="G1152" s="42">
        <f t="shared" si="19"/>
        <v>2.2099999999999998E-2</v>
      </c>
      <c r="H1152" s="43"/>
      <c r="I1152" s="43"/>
      <c r="J1152" s="75">
        <f t="shared" si="20"/>
        <v>-3.0768527546202965E-2</v>
      </c>
      <c r="K1152" s="43"/>
      <c r="L1152" s="43"/>
      <c r="M1152" s="43"/>
      <c r="N1152" s="43"/>
      <c r="O1152" s="43"/>
      <c r="P1152" s="43"/>
      <c r="Q1152" s="43"/>
      <c r="R1152" s="43"/>
      <c r="S1152" s="43"/>
      <c r="T1152" s="43"/>
      <c r="U1152" s="43"/>
      <c r="V1152" s="43"/>
      <c r="W1152" s="43"/>
      <c r="X1152" s="43"/>
      <c r="Y1152" s="43"/>
      <c r="Z1152" s="43"/>
    </row>
    <row r="1153" spans="1:26">
      <c r="A1153" s="44">
        <v>43798</v>
      </c>
      <c r="B1153" s="42">
        <v>3140.98</v>
      </c>
      <c r="C1153" s="46">
        <f t="shared" si="21"/>
        <v>-4.0193171713462017E-3</v>
      </c>
      <c r="D1153" s="43"/>
      <c r="E1153" s="44" t="s">
        <v>2828</v>
      </c>
      <c r="F1153" s="42">
        <v>2.14</v>
      </c>
      <c r="G1153" s="42">
        <f t="shared" si="19"/>
        <v>2.1400000000000002E-2</v>
      </c>
      <c r="H1153" s="43"/>
      <c r="I1153" s="43"/>
      <c r="J1153" s="75">
        <f t="shared" si="20"/>
        <v>-2.5419317171346205E-2</v>
      </c>
      <c r="K1153" s="43"/>
      <c r="L1153" s="43"/>
      <c r="M1153" s="43"/>
      <c r="N1153" s="43"/>
      <c r="O1153" s="43"/>
      <c r="P1153" s="43"/>
      <c r="Q1153" s="43"/>
      <c r="R1153" s="43"/>
      <c r="S1153" s="43"/>
      <c r="T1153" s="43"/>
      <c r="U1153" s="43"/>
      <c r="V1153" s="43"/>
      <c r="W1153" s="43"/>
      <c r="X1153" s="43"/>
      <c r="Y1153" s="43"/>
      <c r="Z1153" s="43"/>
    </row>
    <row r="1154" spans="1:26">
      <c r="A1154" s="44">
        <v>43796</v>
      </c>
      <c r="B1154" s="42">
        <v>3153.63</v>
      </c>
      <c r="C1154" s="46">
        <f t="shared" si="21"/>
        <v>4.1657790039729458E-3</v>
      </c>
      <c r="D1154" s="43"/>
      <c r="E1154" s="44" t="s">
        <v>2830</v>
      </c>
      <c r="F1154" s="42">
        <v>2.13</v>
      </c>
      <c r="G1154" s="42">
        <f t="shared" si="19"/>
        <v>2.1299999999999999E-2</v>
      </c>
      <c r="H1154" s="43"/>
      <c r="I1154" s="43"/>
      <c r="J1154" s="75">
        <f t="shared" si="20"/>
        <v>-1.7134220996027055E-2</v>
      </c>
      <c r="K1154" s="43"/>
      <c r="L1154" s="43"/>
      <c r="M1154" s="43"/>
      <c r="N1154" s="43"/>
      <c r="O1154" s="43"/>
      <c r="P1154" s="43"/>
      <c r="Q1154" s="43"/>
      <c r="R1154" s="43"/>
      <c r="S1154" s="43"/>
      <c r="T1154" s="43"/>
      <c r="U1154" s="43"/>
      <c r="V1154" s="43"/>
      <c r="W1154" s="43"/>
      <c r="X1154" s="43"/>
      <c r="Y1154" s="43"/>
      <c r="Z1154" s="43"/>
    </row>
    <row r="1155" spans="1:26">
      <c r="A1155" s="44">
        <v>43795</v>
      </c>
      <c r="B1155" s="42">
        <v>3140.52</v>
      </c>
      <c r="C1155" s="46">
        <f t="shared" si="21"/>
        <v>2.1931231456042352E-3</v>
      </c>
      <c r="D1155" s="43"/>
      <c r="E1155" s="44" t="s">
        <v>2833</v>
      </c>
      <c r="F1155" s="42">
        <v>2.11</v>
      </c>
      <c r="G1155" s="42">
        <f t="shared" si="19"/>
        <v>2.1099999999999997E-2</v>
      </c>
      <c r="H1155" s="43"/>
      <c r="I1155" s="43"/>
      <c r="J1155" s="75">
        <f t="shared" si="20"/>
        <v>-1.8906876854395762E-2</v>
      </c>
      <c r="K1155" s="43"/>
      <c r="L1155" s="43"/>
      <c r="M1155" s="43"/>
      <c r="N1155" s="43"/>
      <c r="O1155" s="43"/>
      <c r="P1155" s="43"/>
      <c r="Q1155" s="43"/>
      <c r="R1155" s="43"/>
      <c r="S1155" s="43"/>
      <c r="T1155" s="43"/>
      <c r="U1155" s="43"/>
      <c r="V1155" s="43"/>
      <c r="W1155" s="43"/>
      <c r="X1155" s="43"/>
      <c r="Y1155" s="43"/>
      <c r="Z1155" s="43"/>
    </row>
    <row r="1156" spans="1:26">
      <c r="A1156" s="44">
        <v>43794</v>
      </c>
      <c r="B1156" s="42">
        <v>3133.64</v>
      </c>
      <c r="C1156" s="46">
        <f t="shared" si="21"/>
        <v>7.4792987268079824E-3</v>
      </c>
      <c r="D1156" s="43"/>
      <c r="E1156" s="44" t="s">
        <v>2836</v>
      </c>
      <c r="F1156" s="42">
        <v>2.14</v>
      </c>
      <c r="G1156" s="42">
        <f t="shared" si="19"/>
        <v>2.1400000000000002E-2</v>
      </c>
      <c r="H1156" s="43"/>
      <c r="I1156" s="43"/>
      <c r="J1156" s="75">
        <f t="shared" si="20"/>
        <v>-1.392070127319202E-2</v>
      </c>
      <c r="K1156" s="43"/>
      <c r="L1156" s="43"/>
      <c r="M1156" s="43"/>
      <c r="N1156" s="43"/>
      <c r="O1156" s="43"/>
      <c r="P1156" s="43"/>
      <c r="Q1156" s="43"/>
      <c r="R1156" s="43"/>
      <c r="S1156" s="43"/>
      <c r="T1156" s="43"/>
      <c r="U1156" s="43"/>
      <c r="V1156" s="43"/>
      <c r="W1156" s="43"/>
      <c r="X1156" s="43"/>
      <c r="Y1156" s="43"/>
      <c r="Z1156" s="43"/>
    </row>
    <row r="1157" spans="1:26">
      <c r="A1157" s="44">
        <v>43791</v>
      </c>
      <c r="B1157" s="42">
        <v>3110.29</v>
      </c>
      <c r="C1157" s="46">
        <f t="shared" si="21"/>
        <v>2.172573969691297E-3</v>
      </c>
      <c r="D1157" s="43"/>
      <c r="E1157" s="44" t="s">
        <v>2839</v>
      </c>
      <c r="F1157" s="42">
        <v>2.15</v>
      </c>
      <c r="G1157" s="42">
        <f t="shared" si="19"/>
        <v>2.1499999999999998E-2</v>
      </c>
      <c r="H1157" s="43"/>
      <c r="I1157" s="43"/>
      <c r="J1157" s="75">
        <f t="shared" si="20"/>
        <v>-1.9327426030308702E-2</v>
      </c>
      <c r="K1157" s="43"/>
      <c r="L1157" s="43"/>
      <c r="M1157" s="43"/>
      <c r="N1157" s="43"/>
      <c r="O1157" s="43"/>
      <c r="P1157" s="43"/>
      <c r="Q1157" s="43"/>
      <c r="R1157" s="43"/>
      <c r="S1157" s="43"/>
      <c r="T1157" s="43"/>
      <c r="U1157" s="43"/>
      <c r="V1157" s="43"/>
      <c r="W1157" s="43"/>
      <c r="X1157" s="43"/>
      <c r="Y1157" s="43"/>
      <c r="Z1157" s="43"/>
    </row>
    <row r="1158" spans="1:26">
      <c r="A1158" s="44">
        <v>43790</v>
      </c>
      <c r="B1158" s="42">
        <v>3103.54</v>
      </c>
      <c r="C1158" s="46">
        <f t="shared" si="21"/>
        <v>-1.5840312391350534E-3</v>
      </c>
      <c r="D1158" s="43"/>
      <c r="E1158" s="44" t="s">
        <v>2842</v>
      </c>
      <c r="F1158" s="42">
        <v>2.16</v>
      </c>
      <c r="G1158" s="42">
        <f t="shared" si="19"/>
        <v>2.1600000000000001E-2</v>
      </c>
      <c r="H1158" s="43"/>
      <c r="I1158" s="43"/>
      <c r="J1158" s="75">
        <f t="shared" si="20"/>
        <v>-2.3184031239135053E-2</v>
      </c>
      <c r="K1158" s="43"/>
      <c r="L1158" s="43"/>
      <c r="M1158" s="43"/>
      <c r="N1158" s="43"/>
      <c r="O1158" s="43"/>
      <c r="P1158" s="43"/>
      <c r="Q1158" s="43"/>
      <c r="R1158" s="43"/>
      <c r="S1158" s="43"/>
      <c r="T1158" s="43"/>
      <c r="U1158" s="43"/>
      <c r="V1158" s="43"/>
      <c r="W1158" s="43"/>
      <c r="X1158" s="43"/>
      <c r="Y1158" s="43"/>
      <c r="Z1158" s="43"/>
    </row>
    <row r="1159" spans="1:26">
      <c r="A1159" s="44">
        <v>43789</v>
      </c>
      <c r="B1159" s="42">
        <v>3108.46</v>
      </c>
      <c r="C1159" s="46">
        <f t="shared" si="21"/>
        <v>-3.7632657632212341E-3</v>
      </c>
      <c r="D1159" s="43"/>
      <c r="E1159" s="44" t="s">
        <v>2845</v>
      </c>
      <c r="F1159" s="42">
        <v>2.12</v>
      </c>
      <c r="G1159" s="42">
        <f t="shared" si="19"/>
        <v>2.12E-2</v>
      </c>
      <c r="H1159" s="43"/>
      <c r="I1159" s="43"/>
      <c r="J1159" s="75">
        <f t="shared" si="20"/>
        <v>-2.4963265763221235E-2</v>
      </c>
      <c r="K1159" s="43"/>
      <c r="L1159" s="43"/>
      <c r="M1159" s="43"/>
      <c r="N1159" s="43"/>
      <c r="O1159" s="43"/>
      <c r="P1159" s="43"/>
      <c r="Q1159" s="43"/>
      <c r="R1159" s="43"/>
      <c r="S1159" s="43"/>
      <c r="T1159" s="43"/>
      <c r="U1159" s="43"/>
      <c r="V1159" s="43"/>
      <c r="W1159" s="43"/>
      <c r="X1159" s="43"/>
      <c r="Y1159" s="43"/>
      <c r="Z1159" s="43"/>
    </row>
    <row r="1160" spans="1:26">
      <c r="A1160" s="44">
        <v>43788</v>
      </c>
      <c r="B1160" s="42">
        <v>3120.18</v>
      </c>
      <c r="C1160" s="46">
        <f t="shared" si="21"/>
        <v>-5.9273880698187292E-4</v>
      </c>
      <c r="D1160" s="43"/>
      <c r="E1160" s="44" t="s">
        <v>2848</v>
      </c>
      <c r="F1160" s="42">
        <v>2.1800000000000002</v>
      </c>
      <c r="G1160" s="42">
        <f t="shared" si="19"/>
        <v>2.18E-2</v>
      </c>
      <c r="H1160" s="43"/>
      <c r="I1160" s="43"/>
      <c r="J1160" s="75">
        <f t="shared" si="20"/>
        <v>-2.2392738806981873E-2</v>
      </c>
      <c r="K1160" s="43"/>
      <c r="L1160" s="43"/>
      <c r="M1160" s="43"/>
      <c r="N1160" s="43"/>
      <c r="O1160" s="43"/>
      <c r="P1160" s="43"/>
      <c r="Q1160" s="43"/>
      <c r="R1160" s="43"/>
      <c r="S1160" s="43"/>
      <c r="T1160" s="43"/>
      <c r="U1160" s="43"/>
      <c r="V1160" s="43"/>
      <c r="W1160" s="43"/>
      <c r="X1160" s="43"/>
      <c r="Y1160" s="43"/>
      <c r="Z1160" s="43"/>
    </row>
    <row r="1161" spans="1:26">
      <c r="A1161" s="44">
        <v>43787</v>
      </c>
      <c r="B1161" s="42">
        <v>3122.03</v>
      </c>
      <c r="C1161" s="46">
        <f t="shared" si="21"/>
        <v>5.0300442070485511E-4</v>
      </c>
      <c r="D1161" s="43"/>
      <c r="E1161" s="44" t="s">
        <v>2851</v>
      </c>
      <c r="F1161" s="42">
        <v>2.2200000000000002</v>
      </c>
      <c r="G1161" s="42">
        <f t="shared" si="19"/>
        <v>2.2200000000000001E-2</v>
      </c>
      <c r="H1161" s="43"/>
      <c r="I1161" s="43"/>
      <c r="J1161" s="75">
        <f t="shared" si="20"/>
        <v>-2.1696995579295147E-2</v>
      </c>
      <c r="K1161" s="43"/>
      <c r="L1161" s="43"/>
      <c r="M1161" s="43"/>
      <c r="N1161" s="43"/>
      <c r="O1161" s="43"/>
      <c r="P1161" s="43"/>
      <c r="Q1161" s="43"/>
      <c r="R1161" s="43"/>
      <c r="S1161" s="43"/>
      <c r="T1161" s="43"/>
      <c r="U1161" s="43"/>
      <c r="V1161" s="43"/>
      <c r="W1161" s="43"/>
      <c r="X1161" s="43"/>
      <c r="Y1161" s="43"/>
      <c r="Z1161" s="43"/>
    </row>
    <row r="1162" spans="1:26">
      <c r="A1162" s="44">
        <v>43784</v>
      </c>
      <c r="B1162" s="42">
        <v>3120.46</v>
      </c>
      <c r="C1162" s="46">
        <f t="shared" si="21"/>
        <v>7.666003452600061E-3</v>
      </c>
      <c r="D1162" s="43"/>
      <c r="E1162" s="44" t="s">
        <v>2854</v>
      </c>
      <c r="F1162" s="42">
        <v>2.23</v>
      </c>
      <c r="G1162" s="42">
        <f t="shared" si="19"/>
        <v>2.23E-2</v>
      </c>
      <c r="H1162" s="43"/>
      <c r="I1162" s="43"/>
      <c r="J1162" s="75">
        <f t="shared" si="20"/>
        <v>-1.4633996547399939E-2</v>
      </c>
      <c r="K1162" s="43"/>
      <c r="L1162" s="43"/>
      <c r="M1162" s="43"/>
      <c r="N1162" s="43"/>
      <c r="O1162" s="43"/>
      <c r="P1162" s="43"/>
      <c r="Q1162" s="43"/>
      <c r="R1162" s="43"/>
      <c r="S1162" s="43"/>
      <c r="T1162" s="43"/>
      <c r="U1162" s="43"/>
      <c r="V1162" s="43"/>
      <c r="W1162" s="43"/>
      <c r="X1162" s="43"/>
      <c r="Y1162" s="43"/>
      <c r="Z1162" s="43"/>
    </row>
    <row r="1163" spans="1:26">
      <c r="A1163" s="44">
        <v>43783</v>
      </c>
      <c r="B1163" s="42">
        <v>3096.63</v>
      </c>
      <c r="C1163" s="46">
        <f t="shared" si="21"/>
        <v>8.3674308309544126E-4</v>
      </c>
      <c r="D1163" s="43"/>
      <c r="E1163" s="44" t="s">
        <v>2857</v>
      </c>
      <c r="F1163" s="42">
        <v>2.23</v>
      </c>
      <c r="G1163" s="42">
        <f t="shared" si="19"/>
        <v>2.23E-2</v>
      </c>
      <c r="H1163" s="43"/>
      <c r="I1163" s="43"/>
      <c r="J1163" s="75">
        <f t="shared" si="20"/>
        <v>-2.1463256916904559E-2</v>
      </c>
      <c r="K1163" s="43"/>
      <c r="L1163" s="43"/>
      <c r="M1163" s="43"/>
      <c r="N1163" s="43"/>
      <c r="O1163" s="43"/>
      <c r="P1163" s="43"/>
      <c r="Q1163" s="43"/>
      <c r="R1163" s="43"/>
      <c r="S1163" s="43"/>
      <c r="T1163" s="43"/>
      <c r="U1163" s="43"/>
      <c r="V1163" s="43"/>
      <c r="W1163" s="43"/>
      <c r="X1163" s="43"/>
      <c r="Y1163" s="43"/>
      <c r="Z1163" s="43"/>
    </row>
    <row r="1164" spans="1:26">
      <c r="A1164" s="44">
        <v>43782</v>
      </c>
      <c r="B1164" s="42">
        <v>3094.04</v>
      </c>
      <c r="C1164" s="46">
        <f t="shared" si="21"/>
        <v>7.1129737167743444E-4</v>
      </c>
      <c r="D1164" s="43"/>
      <c r="E1164" s="44" t="s">
        <v>2860</v>
      </c>
      <c r="F1164" s="42">
        <v>2.2799999999999998</v>
      </c>
      <c r="G1164" s="42">
        <f t="shared" si="19"/>
        <v>2.2799999999999997E-2</v>
      </c>
      <c r="H1164" s="43"/>
      <c r="I1164" s="43"/>
      <c r="J1164" s="75">
        <f t="shared" si="20"/>
        <v>-2.2088702628322562E-2</v>
      </c>
      <c r="K1164" s="43"/>
      <c r="L1164" s="43"/>
      <c r="M1164" s="43"/>
      <c r="N1164" s="43"/>
      <c r="O1164" s="43"/>
      <c r="P1164" s="43"/>
      <c r="Q1164" s="43"/>
      <c r="R1164" s="43"/>
      <c r="S1164" s="43"/>
      <c r="T1164" s="43"/>
      <c r="U1164" s="43"/>
      <c r="V1164" s="43"/>
      <c r="W1164" s="43"/>
      <c r="X1164" s="43"/>
      <c r="Y1164" s="43"/>
      <c r="Z1164" s="43"/>
    </row>
    <row r="1165" spans="1:26">
      <c r="A1165" s="44">
        <v>43781</v>
      </c>
      <c r="B1165" s="42">
        <v>3091.84</v>
      </c>
      <c r="C1165" s="46">
        <f t="shared" si="21"/>
        <v>1.5633980380800601E-3</v>
      </c>
      <c r="D1165" s="43"/>
      <c r="E1165" s="44">
        <v>43810</v>
      </c>
      <c r="F1165" s="42">
        <v>2.31</v>
      </c>
      <c r="G1165" s="42">
        <f t="shared" si="19"/>
        <v>2.3099999999999999E-2</v>
      </c>
      <c r="H1165" s="43"/>
      <c r="I1165" s="43"/>
      <c r="J1165" s="75">
        <f t="shared" si="20"/>
        <v>-2.1536601961919939E-2</v>
      </c>
      <c r="K1165" s="43"/>
      <c r="L1165" s="43"/>
      <c r="M1165" s="43"/>
      <c r="N1165" s="43"/>
      <c r="O1165" s="43"/>
      <c r="P1165" s="43"/>
      <c r="Q1165" s="43"/>
      <c r="R1165" s="43"/>
      <c r="S1165" s="43"/>
      <c r="T1165" s="43"/>
      <c r="U1165" s="43"/>
      <c r="V1165" s="43"/>
      <c r="W1165" s="43"/>
      <c r="X1165" s="43"/>
      <c r="Y1165" s="43"/>
      <c r="Z1165" s="43"/>
    </row>
    <row r="1166" spans="1:26">
      <c r="A1166" s="72">
        <v>43780</v>
      </c>
      <c r="B1166" s="73">
        <v>3087.01</v>
      </c>
      <c r="C1166" s="74">
        <f t="shared" si="21"/>
        <v>-1.9643733187996349E-3</v>
      </c>
      <c r="D1166" s="43"/>
      <c r="E1166" s="44"/>
      <c r="F1166" s="42"/>
      <c r="G1166" s="42"/>
      <c r="H1166" s="43"/>
      <c r="I1166" s="43"/>
      <c r="J1166" s="42"/>
      <c r="K1166" s="43"/>
      <c r="L1166" s="43"/>
      <c r="M1166" s="43"/>
      <c r="N1166" s="43"/>
      <c r="O1166" s="43"/>
      <c r="P1166" s="43"/>
      <c r="Q1166" s="43"/>
      <c r="R1166" s="43"/>
      <c r="S1166" s="43"/>
      <c r="T1166" s="43"/>
      <c r="U1166" s="43"/>
      <c r="V1166" s="43"/>
      <c r="W1166" s="43"/>
      <c r="X1166" s="43"/>
      <c r="Y1166" s="43"/>
      <c r="Z1166" s="43"/>
    </row>
    <row r="1167" spans="1:26">
      <c r="A1167" s="44">
        <v>43777</v>
      </c>
      <c r="B1167" s="42">
        <v>3093.08</v>
      </c>
      <c r="C1167" s="46">
        <f t="shared" si="21"/>
        <v>2.5573557297830268E-3</v>
      </c>
      <c r="D1167" s="43"/>
      <c r="E1167" s="44">
        <v>43688</v>
      </c>
      <c r="F1167" s="42">
        <v>2.35</v>
      </c>
      <c r="G1167" s="42">
        <f t="shared" ref="G1167:G1185" si="22">F1167/100</f>
        <v>2.35E-2</v>
      </c>
      <c r="H1167" s="43"/>
      <c r="I1167" s="43"/>
      <c r="J1167" s="75">
        <f t="shared" ref="J1167:J1185" si="23">C1167-G1167</f>
        <v>-2.0942644270216974E-2</v>
      </c>
      <c r="K1167" s="43"/>
      <c r="L1167" s="43"/>
      <c r="M1167" s="43"/>
      <c r="N1167" s="43"/>
      <c r="O1167" s="43"/>
      <c r="P1167" s="43"/>
      <c r="Q1167" s="43"/>
      <c r="R1167" s="43"/>
      <c r="S1167" s="43"/>
      <c r="T1167" s="43"/>
      <c r="U1167" s="43"/>
      <c r="V1167" s="43"/>
      <c r="W1167" s="43"/>
      <c r="X1167" s="43"/>
      <c r="Y1167" s="43"/>
      <c r="Z1167" s="43"/>
    </row>
    <row r="1168" spans="1:26">
      <c r="A1168" s="44">
        <v>43776</v>
      </c>
      <c r="B1168" s="42">
        <v>3085.18</v>
      </c>
      <c r="C1168" s="46">
        <f t="shared" si="21"/>
        <v>2.7264069235454487E-3</v>
      </c>
      <c r="D1168" s="43"/>
      <c r="E1168" s="44">
        <v>43657</v>
      </c>
      <c r="F1168" s="42">
        <v>2.3199999999999998</v>
      </c>
      <c r="G1168" s="42">
        <f t="shared" si="22"/>
        <v>2.3199999999999998E-2</v>
      </c>
      <c r="H1168" s="43"/>
      <c r="I1168" s="43"/>
      <c r="J1168" s="75">
        <f t="shared" si="23"/>
        <v>-2.0473593076454549E-2</v>
      </c>
      <c r="K1168" s="43"/>
      <c r="L1168" s="43"/>
      <c r="M1168" s="43"/>
      <c r="N1168" s="43"/>
      <c r="O1168" s="43"/>
      <c r="P1168" s="43"/>
      <c r="Q1168" s="43"/>
      <c r="R1168" s="43"/>
      <c r="S1168" s="43"/>
      <c r="T1168" s="43"/>
      <c r="U1168" s="43"/>
      <c r="V1168" s="43"/>
      <c r="W1168" s="43"/>
      <c r="X1168" s="43"/>
      <c r="Y1168" s="43"/>
      <c r="Z1168" s="43"/>
    </row>
    <row r="1169" spans="1:26">
      <c r="A1169" s="44">
        <v>43775</v>
      </c>
      <c r="B1169" s="42">
        <v>3076.78</v>
      </c>
      <c r="C1169" s="46">
        <f t="shared" si="21"/>
        <v>7.0227918482797182E-4</v>
      </c>
      <c r="D1169" s="43"/>
      <c r="E1169" s="44">
        <v>43627</v>
      </c>
      <c r="F1169" s="42">
        <v>2.21</v>
      </c>
      <c r="G1169" s="42">
        <f t="shared" si="22"/>
        <v>2.2099999999999998E-2</v>
      </c>
      <c r="H1169" s="43"/>
      <c r="I1169" s="43"/>
      <c r="J1169" s="75">
        <f t="shared" si="23"/>
        <v>-2.1397720815172026E-2</v>
      </c>
      <c r="K1169" s="43"/>
      <c r="L1169" s="43"/>
      <c r="M1169" s="43"/>
      <c r="N1169" s="43"/>
      <c r="O1169" s="43"/>
      <c r="P1169" s="43"/>
      <c r="Q1169" s="43"/>
      <c r="R1169" s="43"/>
      <c r="S1169" s="43"/>
      <c r="T1169" s="43"/>
      <c r="U1169" s="43"/>
      <c r="V1169" s="43"/>
      <c r="W1169" s="43"/>
      <c r="X1169" s="43"/>
      <c r="Y1169" s="43"/>
      <c r="Z1169" s="43"/>
    </row>
    <row r="1170" spans="1:26">
      <c r="A1170" s="44">
        <v>43774</v>
      </c>
      <c r="B1170" s="42">
        <v>3074.62</v>
      </c>
      <c r="C1170" s="46">
        <f t="shared" si="21"/>
        <v>-1.1864344814073249E-3</v>
      </c>
      <c r="D1170" s="43"/>
      <c r="E1170" s="44">
        <v>43596</v>
      </c>
      <c r="F1170" s="42">
        <v>2.25</v>
      </c>
      <c r="G1170" s="42">
        <f t="shared" si="22"/>
        <v>2.2499999999999999E-2</v>
      </c>
      <c r="H1170" s="43"/>
      <c r="I1170" s="43"/>
      <c r="J1170" s="75">
        <f t="shared" si="23"/>
        <v>-2.3686434481407323E-2</v>
      </c>
      <c r="K1170" s="43"/>
      <c r="L1170" s="43"/>
      <c r="M1170" s="43"/>
      <c r="N1170" s="43"/>
      <c r="O1170" s="43"/>
      <c r="P1170" s="43"/>
      <c r="Q1170" s="43"/>
      <c r="R1170" s="43"/>
      <c r="S1170" s="43"/>
      <c r="T1170" s="43"/>
      <c r="U1170" s="43"/>
      <c r="V1170" s="43"/>
      <c r="W1170" s="43"/>
      <c r="X1170" s="43"/>
      <c r="Y1170" s="43"/>
      <c r="Z1170" s="43"/>
    </row>
    <row r="1171" spans="1:26">
      <c r="A1171" s="44">
        <v>43773</v>
      </c>
      <c r="B1171" s="42">
        <v>3078.27</v>
      </c>
      <c r="C1171" s="46">
        <f t="shared" si="21"/>
        <v>3.6972108027207482E-3</v>
      </c>
      <c r="D1171" s="43"/>
      <c r="E1171" s="44">
        <v>43566</v>
      </c>
      <c r="F1171" s="42">
        <v>2.1800000000000002</v>
      </c>
      <c r="G1171" s="42">
        <f t="shared" si="22"/>
        <v>2.18E-2</v>
      </c>
      <c r="H1171" s="43"/>
      <c r="I1171" s="43"/>
      <c r="J1171" s="75">
        <f t="shared" si="23"/>
        <v>-1.8102789197279253E-2</v>
      </c>
      <c r="K1171" s="43"/>
      <c r="L1171" s="43"/>
      <c r="M1171" s="43"/>
      <c r="N1171" s="43"/>
      <c r="O1171" s="43"/>
      <c r="P1171" s="43"/>
      <c r="Q1171" s="43"/>
      <c r="R1171" s="43"/>
      <c r="S1171" s="43"/>
      <c r="T1171" s="43"/>
      <c r="U1171" s="43"/>
      <c r="V1171" s="43"/>
      <c r="W1171" s="43"/>
      <c r="X1171" s="43"/>
      <c r="Y1171" s="43"/>
      <c r="Z1171" s="43"/>
    </row>
    <row r="1172" spans="1:26">
      <c r="A1172" s="44">
        <v>43770</v>
      </c>
      <c r="B1172" s="42">
        <v>3066.91</v>
      </c>
      <c r="C1172" s="46">
        <f t="shared" si="21"/>
        <v>9.615978507102713E-3</v>
      </c>
      <c r="D1172" s="43"/>
      <c r="E1172" s="44">
        <v>43476</v>
      </c>
      <c r="F1172" s="42">
        <v>2.12</v>
      </c>
      <c r="G1172" s="42">
        <f t="shared" si="22"/>
        <v>2.12E-2</v>
      </c>
      <c r="H1172" s="43"/>
      <c r="I1172" s="43"/>
      <c r="J1172" s="75">
        <f t="shared" si="23"/>
        <v>-1.1584021492897287E-2</v>
      </c>
      <c r="K1172" s="43"/>
      <c r="L1172" s="43"/>
      <c r="M1172" s="43"/>
      <c r="N1172" s="43"/>
      <c r="O1172" s="43"/>
      <c r="P1172" s="43"/>
      <c r="Q1172" s="43"/>
      <c r="R1172" s="43"/>
      <c r="S1172" s="43"/>
      <c r="T1172" s="43"/>
      <c r="U1172" s="43"/>
      <c r="V1172" s="43"/>
      <c r="W1172" s="43"/>
      <c r="X1172" s="43"/>
      <c r="Y1172" s="43"/>
      <c r="Z1172" s="43"/>
    </row>
    <row r="1173" spans="1:26">
      <c r="A1173" s="44">
        <v>43769</v>
      </c>
      <c r="B1173" s="42">
        <v>3037.56</v>
      </c>
      <c r="C1173" s="46">
        <f t="shared" si="21"/>
        <v>-3.0274515138039699E-3</v>
      </c>
      <c r="D1173" s="43"/>
      <c r="E1173" s="44" t="s">
        <v>2877</v>
      </c>
      <c r="F1173" s="42">
        <v>2.08</v>
      </c>
      <c r="G1173" s="42">
        <f t="shared" si="22"/>
        <v>2.0799999999999999E-2</v>
      </c>
      <c r="H1173" s="43"/>
      <c r="I1173" s="43"/>
      <c r="J1173" s="75">
        <f t="shared" si="23"/>
        <v>-2.3827451513803968E-2</v>
      </c>
      <c r="K1173" s="43"/>
      <c r="L1173" s="43"/>
      <c r="M1173" s="43"/>
      <c r="N1173" s="43"/>
      <c r="O1173" s="43"/>
      <c r="P1173" s="43"/>
      <c r="Q1173" s="43"/>
      <c r="R1173" s="43"/>
      <c r="S1173" s="43"/>
      <c r="T1173" s="43"/>
      <c r="U1173" s="43"/>
      <c r="V1173" s="43"/>
      <c r="W1173" s="43"/>
      <c r="X1173" s="43"/>
      <c r="Y1173" s="43"/>
      <c r="Z1173" s="43"/>
    </row>
    <row r="1174" spans="1:26">
      <c r="A1174" s="44">
        <v>43768</v>
      </c>
      <c r="B1174" s="42">
        <v>3046.77</v>
      </c>
      <c r="C1174" s="46">
        <f t="shared" si="21"/>
        <v>3.2480476180495634E-3</v>
      </c>
      <c r="D1174" s="43"/>
      <c r="E1174" s="44" t="s">
        <v>2880</v>
      </c>
      <c r="F1174" s="42">
        <v>2.17</v>
      </c>
      <c r="G1174" s="42">
        <f t="shared" si="22"/>
        <v>2.1700000000000001E-2</v>
      </c>
      <c r="H1174" s="43"/>
      <c r="I1174" s="43"/>
      <c r="J1174" s="75">
        <f t="shared" si="23"/>
        <v>-1.8451952381950437E-2</v>
      </c>
      <c r="K1174" s="43"/>
      <c r="L1174" s="43"/>
      <c r="M1174" s="43"/>
      <c r="N1174" s="43"/>
      <c r="O1174" s="43"/>
      <c r="P1174" s="43"/>
      <c r="Q1174" s="43"/>
      <c r="R1174" s="43"/>
      <c r="S1174" s="43"/>
      <c r="T1174" s="43"/>
      <c r="U1174" s="43"/>
      <c r="V1174" s="43"/>
      <c r="W1174" s="43"/>
      <c r="X1174" s="43"/>
      <c r="Y1174" s="43"/>
      <c r="Z1174" s="43"/>
    </row>
    <row r="1175" spans="1:26">
      <c r="A1175" s="44">
        <v>43767</v>
      </c>
      <c r="B1175" s="42">
        <v>3036.89</v>
      </c>
      <c r="C1175" s="46">
        <f t="shared" si="21"/>
        <v>-8.3274228806782234E-4</v>
      </c>
      <c r="D1175" s="43"/>
      <c r="E1175" s="44" t="s">
        <v>2883</v>
      </c>
      <c r="F1175" s="42">
        <v>2.2400000000000002</v>
      </c>
      <c r="G1175" s="42">
        <f t="shared" si="22"/>
        <v>2.2400000000000003E-2</v>
      </c>
      <c r="H1175" s="43"/>
      <c r="I1175" s="43"/>
      <c r="J1175" s="75">
        <f t="shared" si="23"/>
        <v>-2.3232742288067827E-2</v>
      </c>
      <c r="K1175" s="43"/>
      <c r="L1175" s="43"/>
      <c r="M1175" s="43"/>
      <c r="N1175" s="43"/>
      <c r="O1175" s="43"/>
      <c r="P1175" s="43"/>
      <c r="Q1175" s="43"/>
      <c r="R1175" s="43"/>
      <c r="S1175" s="43"/>
      <c r="T1175" s="43"/>
      <c r="U1175" s="43"/>
      <c r="V1175" s="43"/>
      <c r="W1175" s="43"/>
      <c r="X1175" s="43"/>
      <c r="Y1175" s="43"/>
      <c r="Z1175" s="43"/>
    </row>
    <row r="1176" spans="1:26">
      <c r="A1176" s="44">
        <v>43766</v>
      </c>
      <c r="B1176" s="42">
        <v>3039.42</v>
      </c>
      <c r="C1176" s="46">
        <f t="shared" si="21"/>
        <v>5.5658617746479786E-3</v>
      </c>
      <c r="D1176" s="43"/>
      <c r="E1176" s="44" t="s">
        <v>2886</v>
      </c>
      <c r="F1176" s="42">
        <v>2.25</v>
      </c>
      <c r="G1176" s="42">
        <f t="shared" si="22"/>
        <v>2.2499999999999999E-2</v>
      </c>
      <c r="H1176" s="43"/>
      <c r="I1176" s="43"/>
      <c r="J1176" s="75">
        <f t="shared" si="23"/>
        <v>-1.693413822535202E-2</v>
      </c>
      <c r="K1176" s="43"/>
      <c r="L1176" s="43"/>
      <c r="M1176" s="43"/>
      <c r="N1176" s="43"/>
      <c r="O1176" s="43"/>
      <c r="P1176" s="43"/>
      <c r="Q1176" s="43"/>
      <c r="R1176" s="43"/>
      <c r="S1176" s="43"/>
      <c r="T1176" s="43"/>
      <c r="U1176" s="43"/>
      <c r="V1176" s="43"/>
      <c r="W1176" s="43"/>
      <c r="X1176" s="43"/>
      <c r="Y1176" s="43"/>
      <c r="Z1176" s="43"/>
    </row>
    <row r="1177" spans="1:26">
      <c r="A1177" s="44">
        <v>43763</v>
      </c>
      <c r="B1177" s="42">
        <v>3022.55</v>
      </c>
      <c r="C1177" s="46">
        <f t="shared" si="21"/>
        <v>4.0644263323678705E-3</v>
      </c>
      <c r="D1177" s="43"/>
      <c r="E1177" s="44" t="s">
        <v>2888</v>
      </c>
      <c r="F1177" s="42">
        <v>2.19</v>
      </c>
      <c r="G1177" s="42">
        <f t="shared" si="22"/>
        <v>2.1899999999999999E-2</v>
      </c>
      <c r="H1177" s="43"/>
      <c r="I1177" s="43"/>
      <c r="J1177" s="75">
        <f t="shared" si="23"/>
        <v>-1.7835573667632131E-2</v>
      </c>
      <c r="K1177" s="43"/>
      <c r="L1177" s="43"/>
      <c r="M1177" s="43"/>
      <c r="N1177" s="43"/>
      <c r="O1177" s="43"/>
      <c r="P1177" s="43"/>
      <c r="Q1177" s="43"/>
      <c r="R1177" s="43"/>
      <c r="S1177" s="43"/>
      <c r="T1177" s="43"/>
      <c r="U1177" s="43"/>
      <c r="V1177" s="43"/>
      <c r="W1177" s="43"/>
      <c r="X1177" s="43"/>
      <c r="Y1177" s="43"/>
      <c r="Z1177" s="43"/>
    </row>
    <row r="1178" spans="1:26">
      <c r="A1178" s="44">
        <v>43762</v>
      </c>
      <c r="B1178" s="42">
        <v>3010.29</v>
      </c>
      <c r="C1178" s="46">
        <f t="shared" si="21"/>
        <v>1.9185981834693214E-3</v>
      </c>
      <c r="D1178" s="43"/>
      <c r="E1178" s="44" t="s">
        <v>2891</v>
      </c>
      <c r="F1178" s="42">
        <v>2.17</v>
      </c>
      <c r="G1178" s="42">
        <f t="shared" si="22"/>
        <v>2.1700000000000001E-2</v>
      </c>
      <c r="H1178" s="43"/>
      <c r="I1178" s="43"/>
      <c r="J1178" s="75">
        <f t="shared" si="23"/>
        <v>-1.978140181653068E-2</v>
      </c>
      <c r="K1178" s="43"/>
      <c r="L1178" s="43"/>
      <c r="M1178" s="43"/>
      <c r="N1178" s="43"/>
      <c r="O1178" s="43"/>
      <c r="P1178" s="43"/>
      <c r="Q1178" s="43"/>
      <c r="R1178" s="43"/>
      <c r="S1178" s="43"/>
      <c r="T1178" s="43"/>
      <c r="U1178" s="43"/>
      <c r="V1178" s="43"/>
      <c r="W1178" s="43"/>
      <c r="X1178" s="43"/>
      <c r="Y1178" s="43"/>
      <c r="Z1178" s="43"/>
    </row>
    <row r="1179" spans="1:26">
      <c r="A1179" s="44">
        <v>43761</v>
      </c>
      <c r="B1179" s="42">
        <v>3004.52</v>
      </c>
      <c r="C1179" s="46">
        <f t="shared" si="21"/>
        <v>2.8430935856431803E-3</v>
      </c>
      <c r="D1179" s="43"/>
      <c r="E1179" s="44" t="s">
        <v>2894</v>
      </c>
      <c r="F1179" s="42">
        <v>2.16</v>
      </c>
      <c r="G1179" s="42">
        <f t="shared" si="22"/>
        <v>2.1600000000000001E-2</v>
      </c>
      <c r="H1179" s="43"/>
      <c r="I1179" s="43"/>
      <c r="J1179" s="75">
        <f t="shared" si="23"/>
        <v>-1.875690641435682E-2</v>
      </c>
      <c r="K1179" s="43"/>
      <c r="L1179" s="43"/>
      <c r="M1179" s="43"/>
      <c r="N1179" s="43"/>
      <c r="O1179" s="43"/>
      <c r="P1179" s="43"/>
      <c r="Q1179" s="43"/>
      <c r="R1179" s="43"/>
      <c r="S1179" s="43"/>
      <c r="T1179" s="43"/>
      <c r="U1179" s="43"/>
      <c r="V1179" s="43"/>
      <c r="W1179" s="43"/>
      <c r="X1179" s="43"/>
      <c r="Y1179" s="43"/>
      <c r="Z1179" s="43"/>
    </row>
    <row r="1180" spans="1:26">
      <c r="A1180" s="44">
        <v>43760</v>
      </c>
      <c r="B1180" s="42">
        <v>2995.99</v>
      </c>
      <c r="C1180" s="46">
        <f t="shared" si="21"/>
        <v>-3.5750557426104746E-3</v>
      </c>
      <c r="D1180" s="43"/>
      <c r="E1180" s="44" t="s">
        <v>2897</v>
      </c>
      <c r="F1180" s="42">
        <v>2.16</v>
      </c>
      <c r="G1180" s="42">
        <f t="shared" si="22"/>
        <v>2.1600000000000001E-2</v>
      </c>
      <c r="H1180" s="43"/>
      <c r="I1180" s="43"/>
      <c r="J1180" s="75">
        <f t="shared" si="23"/>
        <v>-2.5175055742610475E-2</v>
      </c>
      <c r="K1180" s="43"/>
      <c r="L1180" s="43"/>
      <c r="M1180" s="43"/>
      <c r="N1180" s="43"/>
      <c r="O1180" s="43"/>
      <c r="P1180" s="43"/>
      <c r="Q1180" s="43"/>
      <c r="R1180" s="43"/>
      <c r="S1180" s="43"/>
      <c r="T1180" s="43"/>
      <c r="U1180" s="43"/>
      <c r="V1180" s="43"/>
      <c r="W1180" s="43"/>
      <c r="X1180" s="43"/>
      <c r="Y1180" s="43"/>
      <c r="Z1180" s="43"/>
    </row>
    <row r="1181" spans="1:26">
      <c r="A1181" s="44">
        <v>43759</v>
      </c>
      <c r="B1181" s="42">
        <v>3006.72</v>
      </c>
      <c r="C1181" s="46">
        <f t="shared" si="21"/>
        <v>6.8481074978751595E-3</v>
      </c>
      <c r="D1181" s="43"/>
      <c r="E1181" s="44" t="s">
        <v>2900</v>
      </c>
      <c r="F1181" s="42">
        <v>2.19</v>
      </c>
      <c r="G1181" s="42">
        <f t="shared" si="22"/>
        <v>2.1899999999999999E-2</v>
      </c>
      <c r="H1181" s="43"/>
      <c r="I1181" s="43"/>
      <c r="J1181" s="75">
        <f t="shared" si="23"/>
        <v>-1.5051892502124839E-2</v>
      </c>
      <c r="K1181" s="43"/>
      <c r="L1181" s="43"/>
      <c r="M1181" s="43"/>
      <c r="N1181" s="43"/>
      <c r="O1181" s="43"/>
      <c r="P1181" s="43"/>
      <c r="Q1181" s="43"/>
      <c r="R1181" s="43"/>
      <c r="S1181" s="43"/>
      <c r="T1181" s="43"/>
      <c r="U1181" s="43"/>
      <c r="V1181" s="43"/>
      <c r="W1181" s="43"/>
      <c r="X1181" s="43"/>
      <c r="Y1181" s="43"/>
      <c r="Z1181" s="43"/>
    </row>
    <row r="1182" spans="1:26">
      <c r="A1182" s="44">
        <v>43756</v>
      </c>
      <c r="B1182" s="42">
        <v>2986.2</v>
      </c>
      <c r="C1182" s="46">
        <f t="shared" si="21"/>
        <v>-3.927045645713622E-3</v>
      </c>
      <c r="D1182" s="43"/>
      <c r="E1182" s="44" t="s">
        <v>2902</v>
      </c>
      <c r="F1182" s="42">
        <v>2.15</v>
      </c>
      <c r="G1182" s="42">
        <f t="shared" si="22"/>
        <v>2.1499999999999998E-2</v>
      </c>
      <c r="H1182" s="43"/>
      <c r="I1182" s="43"/>
      <c r="J1182" s="75">
        <f t="shared" si="23"/>
        <v>-2.542704564571362E-2</v>
      </c>
      <c r="K1182" s="43"/>
      <c r="L1182" s="43"/>
      <c r="M1182" s="43"/>
      <c r="N1182" s="43"/>
      <c r="O1182" s="43"/>
      <c r="P1182" s="43"/>
      <c r="Q1182" s="43"/>
      <c r="R1182" s="43"/>
      <c r="S1182" s="43"/>
      <c r="T1182" s="43"/>
      <c r="U1182" s="43"/>
      <c r="V1182" s="43"/>
      <c r="W1182" s="43"/>
      <c r="X1182" s="43"/>
      <c r="Y1182" s="43"/>
      <c r="Z1182" s="43"/>
    </row>
    <row r="1183" spans="1:26">
      <c r="A1183" s="44">
        <v>43755</v>
      </c>
      <c r="B1183" s="42">
        <v>2997.95</v>
      </c>
      <c r="C1183" s="46">
        <f t="shared" si="21"/>
        <v>2.759018658342625E-3</v>
      </c>
      <c r="D1183" s="43"/>
      <c r="E1183" s="44" t="s">
        <v>2905</v>
      </c>
      <c r="F1183" s="42">
        <v>2.14</v>
      </c>
      <c r="G1183" s="42">
        <f t="shared" si="22"/>
        <v>2.1400000000000002E-2</v>
      </c>
      <c r="H1183" s="43"/>
      <c r="I1183" s="43"/>
      <c r="J1183" s="75">
        <f t="shared" si="23"/>
        <v>-1.8640981341657377E-2</v>
      </c>
      <c r="K1183" s="43"/>
      <c r="L1183" s="43"/>
      <c r="M1183" s="43"/>
      <c r="N1183" s="43"/>
      <c r="O1183" s="43"/>
      <c r="P1183" s="43"/>
      <c r="Q1183" s="43"/>
      <c r="R1183" s="43"/>
      <c r="S1183" s="43"/>
      <c r="T1183" s="43"/>
      <c r="U1183" s="43"/>
      <c r="V1183" s="43"/>
      <c r="W1183" s="43"/>
      <c r="X1183" s="43"/>
      <c r="Y1183" s="43"/>
      <c r="Z1183" s="43"/>
    </row>
    <row r="1184" spans="1:26">
      <c r="A1184" s="44">
        <v>43754</v>
      </c>
      <c r="B1184" s="42">
        <v>2989.69</v>
      </c>
      <c r="C1184" s="46">
        <f t="shared" si="21"/>
        <v>-2.0015477739079852E-3</v>
      </c>
      <c r="D1184" s="43"/>
      <c r="E1184" s="44" t="s">
        <v>2908</v>
      </c>
      <c r="F1184" s="42">
        <v>2.14</v>
      </c>
      <c r="G1184" s="42">
        <f t="shared" si="22"/>
        <v>2.1400000000000002E-2</v>
      </c>
      <c r="H1184" s="43"/>
      <c r="I1184" s="43"/>
      <c r="J1184" s="75">
        <f t="shared" si="23"/>
        <v>-2.3401547773907988E-2</v>
      </c>
      <c r="K1184" s="43"/>
      <c r="L1184" s="43"/>
      <c r="M1184" s="43"/>
      <c r="N1184" s="43"/>
      <c r="O1184" s="43"/>
      <c r="P1184" s="43"/>
      <c r="Q1184" s="43"/>
      <c r="R1184" s="43"/>
      <c r="S1184" s="43"/>
      <c r="T1184" s="43"/>
      <c r="U1184" s="43"/>
      <c r="V1184" s="43"/>
      <c r="W1184" s="43"/>
      <c r="X1184" s="43"/>
      <c r="Y1184" s="43"/>
      <c r="Z1184" s="43"/>
    </row>
    <row r="1185" spans="1:26">
      <c r="A1185" s="44">
        <v>43753</v>
      </c>
      <c r="B1185" s="42">
        <v>2995.68</v>
      </c>
      <c r="C1185" s="46">
        <f t="shared" si="21"/>
        <v>9.906435272235942E-3</v>
      </c>
      <c r="D1185" s="43"/>
      <c r="E1185" s="44" t="s">
        <v>2911</v>
      </c>
      <c r="F1185" s="42">
        <v>2.14</v>
      </c>
      <c r="G1185" s="42">
        <f t="shared" si="22"/>
        <v>2.1400000000000002E-2</v>
      </c>
      <c r="H1185" s="43"/>
      <c r="I1185" s="43"/>
      <c r="J1185" s="75">
        <f t="shared" si="23"/>
        <v>-1.149356472776406E-2</v>
      </c>
      <c r="K1185" s="43"/>
      <c r="L1185" s="43"/>
      <c r="M1185" s="43"/>
      <c r="N1185" s="43"/>
      <c r="O1185" s="43"/>
      <c r="P1185" s="43"/>
      <c r="Q1185" s="43"/>
      <c r="R1185" s="43"/>
      <c r="S1185" s="43"/>
      <c r="T1185" s="43"/>
      <c r="U1185" s="43"/>
      <c r="V1185" s="43"/>
      <c r="W1185" s="43"/>
      <c r="X1185" s="43"/>
      <c r="Y1185" s="43"/>
      <c r="Z1185" s="43"/>
    </row>
    <row r="1186" spans="1:26">
      <c r="A1186" s="72">
        <v>43752</v>
      </c>
      <c r="B1186" s="73">
        <v>2966.15</v>
      </c>
      <c r="C1186" s="74">
        <f t="shared" si="21"/>
        <v>-1.3880421740668583E-3</v>
      </c>
      <c r="D1186" s="43"/>
      <c r="E1186" s="44"/>
      <c r="F1186" s="42"/>
      <c r="G1186" s="42"/>
      <c r="H1186" s="43"/>
      <c r="I1186" s="43"/>
      <c r="J1186" s="42"/>
      <c r="K1186" s="43"/>
      <c r="L1186" s="43"/>
      <c r="M1186" s="43"/>
      <c r="N1186" s="43"/>
      <c r="O1186" s="43"/>
      <c r="P1186" s="43"/>
      <c r="Q1186" s="43"/>
      <c r="R1186" s="43"/>
      <c r="S1186" s="43"/>
      <c r="T1186" s="43"/>
      <c r="U1186" s="43"/>
      <c r="V1186" s="43"/>
      <c r="W1186" s="43"/>
      <c r="X1186" s="43"/>
      <c r="Y1186" s="43"/>
      <c r="Z1186" s="43"/>
    </row>
    <row r="1187" spans="1:26">
      <c r="A1187" s="44">
        <v>43749</v>
      </c>
      <c r="B1187" s="42">
        <v>2970.27</v>
      </c>
      <c r="C1187" s="46">
        <f t="shared" si="21"/>
        <v>1.0879533213144676E-2</v>
      </c>
      <c r="D1187" s="43"/>
      <c r="E1187" s="44">
        <v>43779</v>
      </c>
      <c r="F1187" s="42">
        <v>2.13</v>
      </c>
      <c r="G1187" s="42">
        <f t="shared" ref="G1187:G1259" si="24">F1187/100</f>
        <v>2.1299999999999999E-2</v>
      </c>
      <c r="H1187" s="43"/>
      <c r="I1187" s="43"/>
      <c r="J1187" s="75">
        <f t="shared" ref="J1187:J1259" si="25">C1187-G1187</f>
        <v>-1.0420466786855324E-2</v>
      </c>
      <c r="K1187" s="43"/>
      <c r="L1187" s="43"/>
      <c r="M1187" s="43"/>
      <c r="N1187" s="43"/>
      <c r="O1187" s="43"/>
      <c r="P1187" s="43"/>
      <c r="Q1187" s="43"/>
      <c r="R1187" s="43"/>
      <c r="S1187" s="43"/>
      <c r="T1187" s="43"/>
      <c r="U1187" s="43"/>
      <c r="V1187" s="43"/>
      <c r="W1187" s="43"/>
      <c r="X1187" s="43"/>
      <c r="Y1187" s="43"/>
      <c r="Z1187" s="43"/>
    </row>
    <row r="1188" spans="1:26">
      <c r="A1188" s="44">
        <v>43748</v>
      </c>
      <c r="B1188" s="42">
        <v>2938.13</v>
      </c>
      <c r="C1188" s="46">
        <f t="shared" si="21"/>
        <v>6.3952088460510412E-3</v>
      </c>
      <c r="D1188" s="43"/>
      <c r="E1188" s="44">
        <v>43748</v>
      </c>
      <c r="F1188" s="42">
        <v>2.0499999999999998</v>
      </c>
      <c r="G1188" s="42">
        <f t="shared" si="24"/>
        <v>2.0499999999999997E-2</v>
      </c>
      <c r="H1188" s="43"/>
      <c r="I1188" s="43"/>
      <c r="J1188" s="75">
        <f t="shared" si="25"/>
        <v>-1.4104791153948956E-2</v>
      </c>
      <c r="K1188" s="43"/>
      <c r="L1188" s="43"/>
      <c r="M1188" s="43"/>
      <c r="N1188" s="43"/>
      <c r="O1188" s="43"/>
      <c r="P1188" s="43"/>
      <c r="Q1188" s="43"/>
      <c r="R1188" s="43"/>
      <c r="S1188" s="43"/>
      <c r="T1188" s="43"/>
      <c r="U1188" s="43"/>
      <c r="V1188" s="43"/>
      <c r="W1188" s="43"/>
      <c r="X1188" s="43"/>
      <c r="Y1188" s="43"/>
      <c r="Z1188" s="43"/>
    </row>
    <row r="1189" spans="1:26">
      <c r="A1189" s="44">
        <v>43747</v>
      </c>
      <c r="B1189" s="42">
        <v>2919.4</v>
      </c>
      <c r="C1189" s="46">
        <f t="shared" si="21"/>
        <v>9.063350218850439E-3</v>
      </c>
      <c r="D1189" s="43"/>
      <c r="E1189" s="44">
        <v>43718</v>
      </c>
      <c r="F1189" s="42">
        <v>1.98</v>
      </c>
      <c r="G1189" s="42">
        <f t="shared" si="24"/>
        <v>1.9799999999999998E-2</v>
      </c>
      <c r="H1189" s="43"/>
      <c r="I1189" s="43"/>
      <c r="J1189" s="75">
        <f t="shared" si="25"/>
        <v>-1.0736649781149559E-2</v>
      </c>
      <c r="K1189" s="43"/>
      <c r="L1189" s="43"/>
      <c r="M1189" s="43"/>
      <c r="N1189" s="43"/>
      <c r="O1189" s="43"/>
      <c r="P1189" s="43"/>
      <c r="Q1189" s="43"/>
      <c r="R1189" s="43"/>
      <c r="S1189" s="43"/>
      <c r="T1189" s="43"/>
      <c r="U1189" s="43"/>
      <c r="V1189" s="43"/>
      <c r="W1189" s="43"/>
      <c r="X1189" s="43"/>
      <c r="Y1189" s="43"/>
      <c r="Z1189" s="43"/>
    </row>
    <row r="1190" spans="1:26">
      <c r="A1190" s="44">
        <v>43746</v>
      </c>
      <c r="B1190" s="42">
        <v>2893.06</v>
      </c>
      <c r="C1190" s="46">
        <f t="shared" si="21"/>
        <v>-1.5683166513284146E-2</v>
      </c>
      <c r="D1190" s="43"/>
      <c r="E1190" s="44">
        <v>43687</v>
      </c>
      <c r="F1190" s="42">
        <v>1.94</v>
      </c>
      <c r="G1190" s="42">
        <f t="shared" si="24"/>
        <v>1.9400000000000001E-2</v>
      </c>
      <c r="H1190" s="43"/>
      <c r="I1190" s="43"/>
      <c r="J1190" s="75">
        <f t="shared" si="25"/>
        <v>-3.508316651328415E-2</v>
      </c>
      <c r="K1190" s="43"/>
      <c r="L1190" s="43"/>
      <c r="M1190" s="43"/>
      <c r="N1190" s="43"/>
      <c r="O1190" s="43"/>
      <c r="P1190" s="43"/>
      <c r="Q1190" s="43"/>
      <c r="R1190" s="43"/>
      <c r="S1190" s="43"/>
      <c r="T1190" s="43"/>
      <c r="U1190" s="43"/>
      <c r="V1190" s="43"/>
      <c r="W1190" s="43"/>
      <c r="X1190" s="43"/>
      <c r="Y1190" s="43"/>
      <c r="Z1190" s="43"/>
    </row>
    <row r="1191" spans="1:26">
      <c r="A1191" s="44">
        <v>43745</v>
      </c>
      <c r="B1191" s="42">
        <v>2938.79</v>
      </c>
      <c r="C1191" s="46">
        <f t="shared" si="21"/>
        <v>-4.4883622575893614E-3</v>
      </c>
      <c r="D1191" s="43"/>
      <c r="E1191" s="44">
        <v>43656</v>
      </c>
      <c r="F1191" s="42">
        <v>1.94</v>
      </c>
      <c r="G1191" s="42">
        <f t="shared" si="24"/>
        <v>1.9400000000000001E-2</v>
      </c>
      <c r="H1191" s="43"/>
      <c r="I1191" s="43"/>
      <c r="J1191" s="75">
        <f t="shared" si="25"/>
        <v>-2.3888362257589363E-2</v>
      </c>
      <c r="K1191" s="43"/>
      <c r="L1191" s="43"/>
      <c r="M1191" s="43"/>
      <c r="N1191" s="43"/>
      <c r="O1191" s="43"/>
      <c r="P1191" s="43"/>
      <c r="Q1191" s="43"/>
      <c r="R1191" s="43"/>
      <c r="S1191" s="43"/>
      <c r="T1191" s="43"/>
      <c r="U1191" s="43"/>
      <c r="V1191" s="43"/>
      <c r="W1191" s="43"/>
      <c r="X1191" s="43"/>
      <c r="Y1191" s="43"/>
      <c r="Z1191" s="43"/>
    </row>
    <row r="1192" spans="1:26">
      <c r="A1192" s="44">
        <v>43742</v>
      </c>
      <c r="B1192" s="42">
        <v>2952.01</v>
      </c>
      <c r="C1192" s="46">
        <f t="shared" si="21"/>
        <v>1.41167416692291E-2</v>
      </c>
      <c r="D1192" s="43"/>
      <c r="E1192" s="44">
        <v>43565</v>
      </c>
      <c r="F1192" s="42">
        <v>1.91</v>
      </c>
      <c r="G1192" s="42">
        <f t="shared" si="24"/>
        <v>1.9099999999999999E-2</v>
      </c>
      <c r="H1192" s="43"/>
      <c r="I1192" s="43"/>
      <c r="J1192" s="75">
        <f t="shared" si="25"/>
        <v>-4.9832583307708993E-3</v>
      </c>
      <c r="K1192" s="43"/>
      <c r="L1192" s="43"/>
      <c r="M1192" s="43"/>
      <c r="N1192" s="43"/>
      <c r="O1192" s="43"/>
      <c r="P1192" s="43"/>
      <c r="Q1192" s="43"/>
      <c r="R1192" s="43"/>
      <c r="S1192" s="43"/>
      <c r="T1192" s="43"/>
      <c r="U1192" s="43"/>
      <c r="V1192" s="43"/>
      <c r="W1192" s="43"/>
      <c r="X1192" s="43"/>
      <c r="Y1192" s="43"/>
      <c r="Z1192" s="43"/>
    </row>
    <row r="1193" spans="1:26">
      <c r="A1193" s="44">
        <v>43741</v>
      </c>
      <c r="B1193" s="42">
        <v>2910.63</v>
      </c>
      <c r="C1193" s="46">
        <f t="shared" si="21"/>
        <v>7.9403822367327143E-3</v>
      </c>
      <c r="D1193" s="43"/>
      <c r="E1193" s="44">
        <v>43534</v>
      </c>
      <c r="F1193" s="42">
        <v>1.94</v>
      </c>
      <c r="G1193" s="42">
        <f t="shared" si="24"/>
        <v>1.9400000000000001E-2</v>
      </c>
      <c r="H1193" s="43"/>
      <c r="I1193" s="43"/>
      <c r="J1193" s="75">
        <f t="shared" si="25"/>
        <v>-1.1459617763267286E-2</v>
      </c>
      <c r="K1193" s="43"/>
      <c r="L1193" s="43"/>
      <c r="M1193" s="43"/>
      <c r="N1193" s="43"/>
      <c r="O1193" s="43"/>
      <c r="P1193" s="43"/>
      <c r="Q1193" s="43"/>
      <c r="R1193" s="43"/>
      <c r="S1193" s="43"/>
      <c r="T1193" s="43"/>
      <c r="U1193" s="43"/>
      <c r="V1193" s="43"/>
      <c r="W1193" s="43"/>
      <c r="X1193" s="43"/>
      <c r="Y1193" s="43"/>
      <c r="Z1193" s="43"/>
    </row>
    <row r="1194" spans="1:26">
      <c r="A1194" s="44">
        <v>43740</v>
      </c>
      <c r="B1194" s="42">
        <v>2887.61</v>
      </c>
      <c r="C1194" s="46">
        <f t="shared" si="21"/>
        <v>-1.806544138860686E-2</v>
      </c>
      <c r="D1194" s="43"/>
      <c r="E1194" s="44">
        <v>43506</v>
      </c>
      <c r="F1194" s="42">
        <v>1.99</v>
      </c>
      <c r="G1194" s="42">
        <f t="shared" si="24"/>
        <v>1.9900000000000001E-2</v>
      </c>
      <c r="H1194" s="43"/>
      <c r="I1194" s="43"/>
      <c r="J1194" s="75">
        <f t="shared" si="25"/>
        <v>-3.7965441388606858E-2</v>
      </c>
      <c r="K1194" s="43"/>
      <c r="L1194" s="43"/>
      <c r="M1194" s="43"/>
      <c r="N1194" s="43"/>
      <c r="O1194" s="43"/>
      <c r="P1194" s="43"/>
      <c r="Q1194" s="43"/>
      <c r="R1194" s="43"/>
      <c r="S1194" s="43"/>
      <c r="T1194" s="43"/>
      <c r="U1194" s="43"/>
      <c r="V1194" s="43"/>
      <c r="W1194" s="43"/>
      <c r="X1194" s="43"/>
      <c r="Y1194" s="43"/>
      <c r="Z1194" s="43"/>
    </row>
    <row r="1195" spans="1:26">
      <c r="A1195" s="44">
        <v>43739</v>
      </c>
      <c r="B1195" s="42">
        <v>2940.25</v>
      </c>
      <c r="C1195" s="46">
        <f t="shared" si="21"/>
        <v>-1.2334130226057026E-2</v>
      </c>
      <c r="D1195" s="43"/>
      <c r="E1195" s="44">
        <v>43475</v>
      </c>
      <c r="F1195" s="42">
        <v>2.02</v>
      </c>
      <c r="G1195" s="42">
        <f t="shared" si="24"/>
        <v>2.0199999999999999E-2</v>
      </c>
      <c r="H1195" s="43"/>
      <c r="I1195" s="43"/>
      <c r="J1195" s="75">
        <f t="shared" si="25"/>
        <v>-3.2534130226057029E-2</v>
      </c>
      <c r="K1195" s="43"/>
      <c r="L1195" s="43"/>
      <c r="M1195" s="43"/>
      <c r="N1195" s="43"/>
      <c r="O1195" s="43"/>
      <c r="P1195" s="43"/>
      <c r="Q1195" s="43"/>
      <c r="R1195" s="43"/>
      <c r="S1195" s="43"/>
      <c r="T1195" s="43"/>
      <c r="U1195" s="43"/>
      <c r="V1195" s="43"/>
      <c r="W1195" s="43"/>
      <c r="X1195" s="43"/>
      <c r="Y1195" s="43"/>
      <c r="Z1195" s="43"/>
    </row>
    <row r="1196" spans="1:26">
      <c r="A1196" s="44">
        <v>43738</v>
      </c>
      <c r="B1196" s="42">
        <v>2976.74</v>
      </c>
      <c r="C1196" s="46">
        <f t="shared" si="21"/>
        <v>5.0349266847075358E-3</v>
      </c>
      <c r="D1196" s="43"/>
      <c r="E1196" s="44" t="s">
        <v>2934</v>
      </c>
      <c r="F1196" s="42">
        <v>2.0299999999999998</v>
      </c>
      <c r="G1196" s="42">
        <f t="shared" si="24"/>
        <v>2.0299999999999999E-2</v>
      </c>
      <c r="H1196" s="43"/>
      <c r="I1196" s="43"/>
      <c r="J1196" s="75">
        <f t="shared" si="25"/>
        <v>-1.5265073315292463E-2</v>
      </c>
      <c r="K1196" s="43"/>
      <c r="L1196" s="43"/>
      <c r="M1196" s="43"/>
      <c r="N1196" s="43"/>
      <c r="O1196" s="43"/>
      <c r="P1196" s="43"/>
      <c r="Q1196" s="43"/>
      <c r="R1196" s="43"/>
      <c r="S1196" s="43"/>
      <c r="T1196" s="43"/>
      <c r="U1196" s="43"/>
      <c r="V1196" s="43"/>
      <c r="W1196" s="43"/>
      <c r="X1196" s="43"/>
      <c r="Y1196" s="43"/>
      <c r="Z1196" s="43"/>
    </row>
    <row r="1197" spans="1:26">
      <c r="A1197" s="44">
        <v>43735</v>
      </c>
      <c r="B1197" s="42">
        <v>2961.79</v>
      </c>
      <c r="C1197" s="46">
        <f t="shared" si="21"/>
        <v>-5.3305084118475841E-3</v>
      </c>
      <c r="D1197" s="43"/>
      <c r="E1197" s="44" t="s">
        <v>2937</v>
      </c>
      <c r="F1197" s="42">
        <v>2.04</v>
      </c>
      <c r="G1197" s="42">
        <f t="shared" si="24"/>
        <v>2.0400000000000001E-2</v>
      </c>
      <c r="H1197" s="43"/>
      <c r="I1197" s="43"/>
      <c r="J1197" s="75">
        <f t="shared" si="25"/>
        <v>-2.5730508411847586E-2</v>
      </c>
      <c r="K1197" s="43"/>
      <c r="L1197" s="43"/>
      <c r="M1197" s="43"/>
      <c r="N1197" s="43"/>
      <c r="O1197" s="43"/>
      <c r="P1197" s="43"/>
      <c r="Q1197" s="43"/>
      <c r="R1197" s="43"/>
      <c r="S1197" s="43"/>
      <c r="T1197" s="43"/>
      <c r="U1197" s="43"/>
      <c r="V1197" s="43"/>
      <c r="W1197" s="43"/>
      <c r="X1197" s="43"/>
      <c r="Y1197" s="43"/>
      <c r="Z1197" s="43"/>
    </row>
    <row r="1198" spans="1:26">
      <c r="A1198" s="44">
        <v>43734</v>
      </c>
      <c r="B1198" s="42">
        <v>2977.62</v>
      </c>
      <c r="C1198" s="46">
        <f t="shared" si="21"/>
        <v>-2.4318711052058748E-3</v>
      </c>
      <c r="D1198" s="43"/>
      <c r="E1198" s="44" t="s">
        <v>2940</v>
      </c>
      <c r="F1198" s="42">
        <v>2.0499999999999998</v>
      </c>
      <c r="G1198" s="42">
        <f t="shared" si="24"/>
        <v>2.0499999999999997E-2</v>
      </c>
      <c r="H1198" s="43"/>
      <c r="I1198" s="43"/>
      <c r="J1198" s="75">
        <f t="shared" si="25"/>
        <v>-2.2931871105205871E-2</v>
      </c>
      <c r="K1198" s="43"/>
      <c r="L1198" s="43"/>
      <c r="M1198" s="43"/>
      <c r="N1198" s="43"/>
      <c r="O1198" s="43"/>
      <c r="P1198" s="43"/>
      <c r="Q1198" s="43"/>
      <c r="R1198" s="43"/>
      <c r="S1198" s="43"/>
      <c r="T1198" s="43"/>
      <c r="U1198" s="43"/>
      <c r="V1198" s="43"/>
      <c r="W1198" s="43"/>
      <c r="X1198" s="43"/>
      <c r="Y1198" s="43"/>
      <c r="Z1198" s="43"/>
    </row>
    <row r="1199" spans="1:26">
      <c r="A1199" s="44">
        <v>43733</v>
      </c>
      <c r="B1199" s="42">
        <v>2984.87</v>
      </c>
      <c r="C1199" s="46">
        <f t="shared" si="21"/>
        <v>6.1396789000371316E-3</v>
      </c>
      <c r="D1199" s="43"/>
      <c r="E1199" s="44" t="s">
        <v>2943</v>
      </c>
      <c r="F1199" s="42">
        <v>2.08</v>
      </c>
      <c r="G1199" s="42">
        <f t="shared" si="24"/>
        <v>2.0799999999999999E-2</v>
      </c>
      <c r="H1199" s="43"/>
      <c r="I1199" s="43"/>
      <c r="J1199" s="75">
        <f t="shared" si="25"/>
        <v>-1.4660321099962868E-2</v>
      </c>
      <c r="K1199" s="43"/>
      <c r="L1199" s="43"/>
      <c r="M1199" s="43"/>
      <c r="N1199" s="43"/>
      <c r="O1199" s="43"/>
      <c r="P1199" s="43"/>
      <c r="Q1199" s="43"/>
      <c r="R1199" s="43"/>
      <c r="S1199" s="43"/>
      <c r="T1199" s="43"/>
      <c r="U1199" s="43"/>
      <c r="V1199" s="43"/>
      <c r="W1199" s="43"/>
      <c r="X1199" s="43"/>
      <c r="Y1199" s="43"/>
      <c r="Z1199" s="43"/>
    </row>
    <row r="1200" spans="1:26">
      <c r="A1200" s="44">
        <v>43732</v>
      </c>
      <c r="B1200" s="42">
        <v>2966.6</v>
      </c>
      <c r="C1200" s="46">
        <f t="shared" si="21"/>
        <v>-8.4520120896715845E-3</v>
      </c>
      <c r="D1200" s="43"/>
      <c r="E1200" s="44" t="s">
        <v>2946</v>
      </c>
      <c r="F1200" s="42">
        <v>2</v>
      </c>
      <c r="G1200" s="42">
        <f t="shared" si="24"/>
        <v>0.02</v>
      </c>
      <c r="H1200" s="43"/>
      <c r="I1200" s="43"/>
      <c r="J1200" s="75">
        <f t="shared" si="25"/>
        <v>-2.8452012089671585E-2</v>
      </c>
      <c r="K1200" s="43"/>
      <c r="L1200" s="43"/>
      <c r="M1200" s="43"/>
      <c r="N1200" s="43"/>
      <c r="O1200" s="43"/>
      <c r="P1200" s="43"/>
      <c r="Q1200" s="43"/>
      <c r="R1200" s="43"/>
      <c r="S1200" s="43"/>
      <c r="T1200" s="43"/>
      <c r="U1200" s="43"/>
      <c r="V1200" s="43"/>
      <c r="W1200" s="43"/>
      <c r="X1200" s="43"/>
      <c r="Y1200" s="43"/>
      <c r="Z1200" s="43"/>
    </row>
    <row r="1201" spans="1:26">
      <c r="A1201" s="44">
        <v>43731</v>
      </c>
      <c r="B1201" s="42">
        <v>2991.78</v>
      </c>
      <c r="C1201" s="46">
        <f t="shared" si="21"/>
        <v>-9.6927563433914354E-5</v>
      </c>
      <c r="D1201" s="43"/>
      <c r="E1201" s="44" t="s">
        <v>2949</v>
      </c>
      <c r="F1201" s="42">
        <v>2.0699999999999998</v>
      </c>
      <c r="G1201" s="42">
        <f t="shared" si="24"/>
        <v>2.07E-2</v>
      </c>
      <c r="H1201" s="43"/>
      <c r="I1201" s="43"/>
      <c r="J1201" s="75">
        <f t="shared" si="25"/>
        <v>-2.0796927563433914E-2</v>
      </c>
      <c r="K1201" s="43"/>
      <c r="L1201" s="43"/>
      <c r="M1201" s="43"/>
      <c r="N1201" s="43"/>
      <c r="O1201" s="43"/>
      <c r="P1201" s="43"/>
      <c r="Q1201" s="43"/>
      <c r="R1201" s="43"/>
      <c r="S1201" s="43"/>
      <c r="T1201" s="43"/>
      <c r="U1201" s="43"/>
      <c r="V1201" s="43"/>
      <c r="W1201" s="43"/>
      <c r="X1201" s="43"/>
      <c r="Y1201" s="43"/>
      <c r="Z1201" s="43"/>
    </row>
    <row r="1202" spans="1:26">
      <c r="A1202" s="44">
        <v>43728</v>
      </c>
      <c r="B1202" s="42">
        <v>2992.07</v>
      </c>
      <c r="C1202" s="46">
        <f t="shared" si="21"/>
        <v>-4.9076089603009186E-3</v>
      </c>
      <c r="D1202" s="43"/>
      <c r="E1202" s="44" t="s">
        <v>2952</v>
      </c>
      <c r="F1202" s="42">
        <v>2.08</v>
      </c>
      <c r="G1202" s="42">
        <f t="shared" si="24"/>
        <v>2.0799999999999999E-2</v>
      </c>
      <c r="H1202" s="43"/>
      <c r="I1202" s="43"/>
      <c r="J1202" s="75">
        <f t="shared" si="25"/>
        <v>-2.5707608960300918E-2</v>
      </c>
      <c r="K1202" s="43"/>
      <c r="L1202" s="43"/>
      <c r="M1202" s="43"/>
      <c r="N1202" s="43"/>
      <c r="O1202" s="43"/>
      <c r="P1202" s="43"/>
      <c r="Q1202" s="43"/>
      <c r="R1202" s="43"/>
      <c r="S1202" s="43"/>
      <c r="T1202" s="43"/>
      <c r="U1202" s="43"/>
      <c r="V1202" s="43"/>
      <c r="W1202" s="43"/>
      <c r="X1202" s="43"/>
      <c r="Y1202" s="43"/>
      <c r="Z1202" s="43"/>
    </row>
    <row r="1203" spans="1:26">
      <c r="A1203" s="44">
        <v>43727</v>
      </c>
      <c r="B1203" s="42">
        <v>3006.79</v>
      </c>
      <c r="C1203" s="46">
        <f t="shared" si="21"/>
        <v>1.9955034655944141E-5</v>
      </c>
      <c r="D1203" s="43"/>
      <c r="E1203" s="44" t="s">
        <v>2955</v>
      </c>
      <c r="F1203" s="42">
        <v>2.13</v>
      </c>
      <c r="G1203" s="42">
        <f t="shared" si="24"/>
        <v>2.1299999999999999E-2</v>
      </c>
      <c r="H1203" s="43"/>
      <c r="I1203" s="43"/>
      <c r="J1203" s="75">
        <f t="shared" si="25"/>
        <v>-2.1280044965344056E-2</v>
      </c>
      <c r="K1203" s="43"/>
      <c r="L1203" s="43"/>
      <c r="M1203" s="43"/>
      <c r="N1203" s="43"/>
      <c r="O1203" s="43"/>
      <c r="P1203" s="43"/>
      <c r="Q1203" s="43"/>
      <c r="R1203" s="43"/>
      <c r="S1203" s="43"/>
      <c r="T1203" s="43"/>
      <c r="U1203" s="43"/>
      <c r="V1203" s="43"/>
      <c r="W1203" s="43"/>
      <c r="X1203" s="43"/>
      <c r="Y1203" s="43"/>
      <c r="Z1203" s="43"/>
    </row>
    <row r="1204" spans="1:26">
      <c r="A1204" s="44">
        <v>43726</v>
      </c>
      <c r="B1204" s="42">
        <v>3006.73</v>
      </c>
      <c r="C1204" s="46">
        <f t="shared" si="21"/>
        <v>3.4262353493549175E-4</v>
      </c>
      <c r="D1204" s="43"/>
      <c r="E1204" s="44" t="s">
        <v>2958</v>
      </c>
      <c r="F1204" s="42">
        <v>2.15</v>
      </c>
      <c r="G1204" s="42">
        <f t="shared" si="24"/>
        <v>2.1499999999999998E-2</v>
      </c>
      <c r="H1204" s="43"/>
      <c r="I1204" s="43"/>
      <c r="J1204" s="75">
        <f t="shared" si="25"/>
        <v>-2.1157376465064506E-2</v>
      </c>
      <c r="K1204" s="43"/>
      <c r="L1204" s="43"/>
      <c r="M1204" s="43"/>
      <c r="N1204" s="43"/>
      <c r="O1204" s="43"/>
      <c r="P1204" s="43"/>
      <c r="Q1204" s="43"/>
      <c r="R1204" s="43"/>
      <c r="S1204" s="43"/>
      <c r="T1204" s="43"/>
      <c r="U1204" s="43"/>
      <c r="V1204" s="43"/>
      <c r="W1204" s="43"/>
      <c r="X1204" s="43"/>
      <c r="Y1204" s="43"/>
      <c r="Z1204" s="43"/>
    </row>
    <row r="1205" spans="1:26">
      <c r="A1205" s="44">
        <v>43725</v>
      </c>
      <c r="B1205" s="42">
        <v>3005.7</v>
      </c>
      <c r="C1205" s="46">
        <f t="shared" si="21"/>
        <v>2.5784285879443072E-3</v>
      </c>
      <c r="D1205" s="43"/>
      <c r="E1205" s="44" t="s">
        <v>2961</v>
      </c>
      <c r="F1205" s="42">
        <v>2.17</v>
      </c>
      <c r="G1205" s="42">
        <f t="shared" si="24"/>
        <v>2.1700000000000001E-2</v>
      </c>
      <c r="H1205" s="43"/>
      <c r="I1205" s="43"/>
      <c r="J1205" s="75">
        <f t="shared" si="25"/>
        <v>-1.9121571412055692E-2</v>
      </c>
      <c r="K1205" s="43"/>
      <c r="L1205" s="43"/>
      <c r="M1205" s="43"/>
      <c r="N1205" s="43"/>
      <c r="O1205" s="43"/>
      <c r="P1205" s="43"/>
      <c r="Q1205" s="43"/>
      <c r="R1205" s="43"/>
      <c r="S1205" s="43"/>
      <c r="T1205" s="43"/>
      <c r="U1205" s="43"/>
      <c r="V1205" s="43"/>
      <c r="W1205" s="43"/>
      <c r="X1205" s="43"/>
      <c r="Y1205" s="43"/>
      <c r="Z1205" s="43"/>
    </row>
    <row r="1206" spans="1:26">
      <c r="A1206" s="44">
        <v>43724</v>
      </c>
      <c r="B1206" s="42">
        <v>2997.96</v>
      </c>
      <c r="C1206" s="46">
        <f t="shared" si="21"/>
        <v>-3.1405356059661417E-3</v>
      </c>
      <c r="D1206" s="43"/>
      <c r="E1206" s="44" t="s">
        <v>2963</v>
      </c>
      <c r="F1206" s="42">
        <v>2.2000000000000002</v>
      </c>
      <c r="G1206" s="42">
        <f t="shared" si="24"/>
        <v>2.2000000000000002E-2</v>
      </c>
      <c r="H1206" s="43"/>
      <c r="I1206" s="43"/>
      <c r="J1206" s="75">
        <f t="shared" si="25"/>
        <v>-2.5140535605966144E-2</v>
      </c>
      <c r="K1206" s="43"/>
      <c r="L1206" s="43"/>
      <c r="M1206" s="43"/>
      <c r="N1206" s="43"/>
      <c r="O1206" s="43"/>
      <c r="P1206" s="43"/>
      <c r="Q1206" s="43"/>
      <c r="R1206" s="43"/>
      <c r="S1206" s="43"/>
      <c r="T1206" s="43"/>
      <c r="U1206" s="43"/>
      <c r="V1206" s="43"/>
      <c r="W1206" s="43"/>
      <c r="X1206" s="43"/>
      <c r="Y1206" s="43"/>
      <c r="Z1206" s="43"/>
    </row>
    <row r="1207" spans="1:26">
      <c r="A1207" s="44">
        <v>43721</v>
      </c>
      <c r="B1207" s="42">
        <v>3007.39</v>
      </c>
      <c r="C1207" s="46">
        <f t="shared" si="21"/>
        <v>-7.2461844366199951E-4</v>
      </c>
      <c r="D1207" s="43"/>
      <c r="E1207" s="44" t="s">
        <v>2965</v>
      </c>
      <c r="F1207" s="42">
        <v>2.27</v>
      </c>
      <c r="G1207" s="42">
        <f t="shared" si="24"/>
        <v>2.2700000000000001E-2</v>
      </c>
      <c r="H1207" s="43"/>
      <c r="I1207" s="43"/>
      <c r="J1207" s="75">
        <f t="shared" si="25"/>
        <v>-2.3424618443662001E-2</v>
      </c>
      <c r="K1207" s="43"/>
      <c r="L1207" s="43"/>
      <c r="M1207" s="43"/>
      <c r="N1207" s="43"/>
      <c r="O1207" s="43"/>
      <c r="P1207" s="43"/>
      <c r="Q1207" s="43"/>
      <c r="R1207" s="43"/>
      <c r="S1207" s="43"/>
      <c r="T1207" s="43"/>
      <c r="U1207" s="43"/>
      <c r="V1207" s="43"/>
      <c r="W1207" s="43"/>
      <c r="X1207" s="43"/>
      <c r="Y1207" s="43"/>
      <c r="Z1207" s="43"/>
    </row>
    <row r="1208" spans="1:26">
      <c r="A1208" s="44">
        <v>43720</v>
      </c>
      <c r="B1208" s="42">
        <v>3009.57</v>
      </c>
      <c r="C1208" s="46">
        <f t="shared" si="21"/>
        <v>2.8749707848360149E-3</v>
      </c>
      <c r="D1208" s="43"/>
      <c r="E1208" s="44">
        <v>43808</v>
      </c>
      <c r="F1208" s="42">
        <v>2.16</v>
      </c>
      <c r="G1208" s="42">
        <f t="shared" si="24"/>
        <v>2.1600000000000001E-2</v>
      </c>
      <c r="H1208" s="43"/>
      <c r="I1208" s="43"/>
      <c r="J1208" s="75">
        <f t="shared" si="25"/>
        <v>-1.8725029215163988E-2</v>
      </c>
      <c r="K1208" s="43"/>
      <c r="L1208" s="43"/>
      <c r="M1208" s="43"/>
      <c r="N1208" s="43"/>
      <c r="O1208" s="43"/>
      <c r="P1208" s="43"/>
      <c r="Q1208" s="43"/>
      <c r="R1208" s="43"/>
      <c r="S1208" s="43"/>
      <c r="T1208" s="43"/>
      <c r="U1208" s="43"/>
      <c r="V1208" s="43"/>
      <c r="W1208" s="43"/>
      <c r="X1208" s="43"/>
      <c r="Y1208" s="43"/>
      <c r="Z1208" s="43"/>
    </row>
    <row r="1209" spans="1:26">
      <c r="A1209" s="44">
        <v>43719</v>
      </c>
      <c r="B1209" s="42">
        <v>3000.93</v>
      </c>
      <c r="C1209" s="46">
        <f t="shared" si="21"/>
        <v>7.2036590507942328E-3</v>
      </c>
      <c r="D1209" s="43"/>
      <c r="E1209" s="44">
        <v>43778</v>
      </c>
      <c r="F1209" s="42">
        <v>2.11</v>
      </c>
      <c r="G1209" s="42">
        <f t="shared" si="24"/>
        <v>2.1099999999999997E-2</v>
      </c>
      <c r="H1209" s="43"/>
      <c r="I1209" s="43"/>
      <c r="J1209" s="75">
        <f t="shared" si="25"/>
        <v>-1.3896340949205764E-2</v>
      </c>
      <c r="K1209" s="43"/>
      <c r="L1209" s="43"/>
      <c r="M1209" s="43"/>
      <c r="N1209" s="43"/>
      <c r="O1209" s="43"/>
      <c r="P1209" s="43"/>
      <c r="Q1209" s="43"/>
      <c r="R1209" s="43"/>
      <c r="S1209" s="43"/>
      <c r="T1209" s="43"/>
      <c r="U1209" s="43"/>
      <c r="V1209" s="43"/>
      <c r="W1209" s="43"/>
      <c r="X1209" s="43"/>
      <c r="Y1209" s="43"/>
      <c r="Z1209" s="43"/>
    </row>
    <row r="1210" spans="1:26">
      <c r="A1210" s="44">
        <v>43718</v>
      </c>
      <c r="B1210" s="42">
        <v>2979.39</v>
      </c>
      <c r="C1210" s="46">
        <f t="shared" si="21"/>
        <v>3.2226552944139824E-4</v>
      </c>
      <c r="D1210" s="43"/>
      <c r="E1210" s="44">
        <v>43747</v>
      </c>
      <c r="F1210" s="42">
        <v>2.09</v>
      </c>
      <c r="G1210" s="42">
        <f t="shared" si="24"/>
        <v>2.0899999999999998E-2</v>
      </c>
      <c r="H1210" s="43"/>
      <c r="I1210" s="43"/>
      <c r="J1210" s="75">
        <f t="shared" si="25"/>
        <v>-2.0577734470558599E-2</v>
      </c>
      <c r="K1210" s="43"/>
      <c r="L1210" s="43"/>
      <c r="M1210" s="43"/>
      <c r="N1210" s="43"/>
      <c r="O1210" s="43"/>
      <c r="P1210" s="43"/>
      <c r="Q1210" s="43"/>
      <c r="R1210" s="43"/>
      <c r="S1210" s="43"/>
      <c r="T1210" s="43"/>
      <c r="U1210" s="43"/>
      <c r="V1210" s="43"/>
      <c r="W1210" s="43"/>
      <c r="X1210" s="43"/>
      <c r="Y1210" s="43"/>
      <c r="Z1210" s="43"/>
    </row>
    <row r="1211" spans="1:26">
      <c r="A1211" s="44">
        <v>43717</v>
      </c>
      <c r="B1211" s="42">
        <v>2978.43</v>
      </c>
      <c r="C1211" s="46">
        <f t="shared" si="21"/>
        <v>-9.4004841318652159E-5</v>
      </c>
      <c r="D1211" s="43"/>
      <c r="E1211" s="44">
        <v>43717</v>
      </c>
      <c r="F1211" s="42">
        <v>2</v>
      </c>
      <c r="G1211" s="42">
        <f t="shared" si="24"/>
        <v>0.02</v>
      </c>
      <c r="H1211" s="43"/>
      <c r="I1211" s="43"/>
      <c r="J1211" s="75">
        <f t="shared" si="25"/>
        <v>-2.0094004841318652E-2</v>
      </c>
      <c r="K1211" s="43"/>
      <c r="L1211" s="43"/>
      <c r="M1211" s="43"/>
      <c r="N1211" s="43"/>
      <c r="O1211" s="43"/>
      <c r="P1211" s="43"/>
      <c r="Q1211" s="43"/>
      <c r="R1211" s="43"/>
      <c r="S1211" s="43"/>
      <c r="T1211" s="43"/>
      <c r="U1211" s="43"/>
      <c r="V1211" s="43"/>
      <c r="W1211" s="43"/>
      <c r="X1211" s="43"/>
      <c r="Y1211" s="43"/>
      <c r="Z1211" s="43"/>
    </row>
    <row r="1212" spans="1:26">
      <c r="A1212" s="44">
        <v>43714</v>
      </c>
      <c r="B1212" s="42">
        <v>2978.71</v>
      </c>
      <c r="C1212" s="46">
        <f t="shared" si="21"/>
        <v>9.1020391827530893E-4</v>
      </c>
      <c r="D1212" s="43"/>
      <c r="E1212" s="44">
        <v>43625</v>
      </c>
      <c r="F1212" s="42">
        <v>1.92</v>
      </c>
      <c r="G1212" s="42">
        <f t="shared" si="24"/>
        <v>1.9199999999999998E-2</v>
      </c>
      <c r="H1212" s="43"/>
      <c r="I1212" s="43"/>
      <c r="J1212" s="75">
        <f t="shared" si="25"/>
        <v>-1.828979608172469E-2</v>
      </c>
      <c r="K1212" s="43"/>
      <c r="L1212" s="43"/>
      <c r="M1212" s="43"/>
      <c r="N1212" s="43"/>
      <c r="O1212" s="43"/>
      <c r="P1212" s="43"/>
      <c r="Q1212" s="43"/>
      <c r="R1212" s="43"/>
      <c r="S1212" s="43"/>
      <c r="T1212" s="43"/>
      <c r="U1212" s="43"/>
      <c r="V1212" s="43"/>
      <c r="W1212" s="43"/>
      <c r="X1212" s="43"/>
      <c r="Y1212" s="43"/>
      <c r="Z1212" s="43"/>
    </row>
    <row r="1213" spans="1:26">
      <c r="A1213" s="44">
        <v>43713</v>
      </c>
      <c r="B1213" s="42">
        <v>2976</v>
      </c>
      <c r="C1213" s="46">
        <f t="shared" si="21"/>
        <v>1.2925922894213253E-2</v>
      </c>
      <c r="D1213" s="43"/>
      <c r="E1213" s="44">
        <v>43594</v>
      </c>
      <c r="F1213" s="42">
        <v>1.96</v>
      </c>
      <c r="G1213" s="42">
        <f t="shared" si="24"/>
        <v>1.9599999999999999E-2</v>
      </c>
      <c r="H1213" s="43"/>
      <c r="I1213" s="43"/>
      <c r="J1213" s="75">
        <f t="shared" si="25"/>
        <v>-6.6740771057867462E-3</v>
      </c>
      <c r="K1213" s="43"/>
      <c r="L1213" s="43"/>
      <c r="M1213" s="43"/>
      <c r="N1213" s="43"/>
      <c r="O1213" s="43"/>
      <c r="P1213" s="43"/>
      <c r="Q1213" s="43"/>
      <c r="R1213" s="43"/>
      <c r="S1213" s="43"/>
      <c r="T1213" s="43"/>
      <c r="U1213" s="43"/>
      <c r="V1213" s="43"/>
      <c r="W1213" s="43"/>
      <c r="X1213" s="43"/>
      <c r="Y1213" s="43"/>
      <c r="Z1213" s="43"/>
    </row>
    <row r="1214" spans="1:26">
      <c r="A1214" s="44">
        <v>43712</v>
      </c>
      <c r="B1214" s="42">
        <v>2937.78</v>
      </c>
      <c r="C1214" s="46">
        <f t="shared" si="21"/>
        <v>1.0783722026351545E-2</v>
      </c>
      <c r="D1214" s="43"/>
      <c r="E1214" s="44">
        <v>43564</v>
      </c>
      <c r="F1214" s="42">
        <v>1.87</v>
      </c>
      <c r="G1214" s="42">
        <f t="shared" si="24"/>
        <v>1.8700000000000001E-2</v>
      </c>
      <c r="H1214" s="43"/>
      <c r="I1214" s="43"/>
      <c r="J1214" s="75">
        <f t="shared" si="25"/>
        <v>-7.9162779736484563E-3</v>
      </c>
      <c r="K1214" s="43"/>
      <c r="L1214" s="43"/>
      <c r="M1214" s="43"/>
      <c r="N1214" s="43"/>
      <c r="O1214" s="43"/>
      <c r="P1214" s="43"/>
      <c r="Q1214" s="43"/>
      <c r="R1214" s="43"/>
      <c r="S1214" s="43"/>
      <c r="T1214" s="43"/>
      <c r="U1214" s="43"/>
      <c r="V1214" s="43"/>
      <c r="W1214" s="43"/>
      <c r="X1214" s="43"/>
      <c r="Y1214" s="43"/>
      <c r="Z1214" s="43"/>
    </row>
    <row r="1215" spans="1:26">
      <c r="A1215" s="44">
        <v>43711</v>
      </c>
      <c r="B1215" s="42">
        <v>2906.27</v>
      </c>
      <c r="C1215" s="46">
        <f t="shared" si="21"/>
        <v>-6.9230294011075758E-3</v>
      </c>
      <c r="D1215" s="43"/>
      <c r="E1215" s="44">
        <v>43533</v>
      </c>
      <c r="F1215" s="42">
        <v>1.85</v>
      </c>
      <c r="G1215" s="42">
        <f t="shared" si="24"/>
        <v>1.8500000000000003E-2</v>
      </c>
      <c r="H1215" s="43"/>
      <c r="I1215" s="43"/>
      <c r="J1215" s="75">
        <f t="shared" si="25"/>
        <v>-2.5423029401107577E-2</v>
      </c>
      <c r="K1215" s="43"/>
      <c r="L1215" s="43"/>
      <c r="M1215" s="43"/>
      <c r="N1215" s="43"/>
      <c r="O1215" s="43"/>
      <c r="P1215" s="43"/>
      <c r="Q1215" s="43"/>
      <c r="R1215" s="43"/>
      <c r="S1215" s="43"/>
      <c r="T1215" s="43"/>
      <c r="U1215" s="43"/>
      <c r="V1215" s="43"/>
      <c r="W1215" s="43"/>
      <c r="X1215" s="43"/>
      <c r="Y1215" s="43"/>
      <c r="Z1215" s="43"/>
    </row>
    <row r="1216" spans="1:26">
      <c r="A1216" s="44">
        <v>43707</v>
      </c>
      <c r="B1216" s="42">
        <v>2926.46</v>
      </c>
      <c r="C1216" s="46">
        <f t="shared" si="21"/>
        <v>6.4262082115234761E-4</v>
      </c>
      <c r="D1216" s="43"/>
      <c r="E1216" s="44" t="s">
        <v>2984</v>
      </c>
      <c r="F1216" s="42">
        <v>1.87</v>
      </c>
      <c r="G1216" s="42">
        <f t="shared" si="24"/>
        <v>1.8700000000000001E-2</v>
      </c>
      <c r="H1216" s="43"/>
      <c r="I1216" s="43"/>
      <c r="J1216" s="75">
        <f t="shared" si="25"/>
        <v>-1.8057379178847654E-2</v>
      </c>
      <c r="K1216" s="43"/>
      <c r="L1216" s="43"/>
      <c r="M1216" s="43"/>
      <c r="N1216" s="43"/>
      <c r="O1216" s="43"/>
      <c r="P1216" s="43"/>
      <c r="Q1216" s="43"/>
      <c r="R1216" s="43"/>
      <c r="S1216" s="43"/>
      <c r="T1216" s="43"/>
      <c r="U1216" s="43"/>
      <c r="V1216" s="43"/>
      <c r="W1216" s="43"/>
      <c r="X1216" s="43"/>
      <c r="Y1216" s="43"/>
      <c r="Z1216" s="43"/>
    </row>
    <row r="1217" spans="1:26">
      <c r="A1217" s="44">
        <v>43706</v>
      </c>
      <c r="B1217" s="42">
        <v>2924.58</v>
      </c>
      <c r="C1217" s="46">
        <f t="shared" si="21"/>
        <v>1.260743543874108E-2</v>
      </c>
      <c r="D1217" s="43"/>
      <c r="E1217" s="44" t="s">
        <v>2987</v>
      </c>
      <c r="F1217" s="42">
        <v>1.87</v>
      </c>
      <c r="G1217" s="42">
        <f t="shared" si="24"/>
        <v>1.8700000000000001E-2</v>
      </c>
      <c r="H1217" s="43"/>
      <c r="I1217" s="43"/>
      <c r="J1217" s="75">
        <f t="shared" si="25"/>
        <v>-6.0925645612589212E-3</v>
      </c>
      <c r="K1217" s="43"/>
      <c r="L1217" s="43"/>
      <c r="M1217" s="43"/>
      <c r="N1217" s="43"/>
      <c r="O1217" s="43"/>
      <c r="P1217" s="43"/>
      <c r="Q1217" s="43"/>
      <c r="R1217" s="43"/>
      <c r="S1217" s="43"/>
      <c r="T1217" s="43"/>
      <c r="U1217" s="43"/>
      <c r="V1217" s="43"/>
      <c r="W1217" s="43"/>
      <c r="X1217" s="43"/>
      <c r="Y1217" s="43"/>
      <c r="Z1217" s="43"/>
    </row>
    <row r="1218" spans="1:26">
      <c r="A1218" s="44">
        <v>43705</v>
      </c>
      <c r="B1218" s="42">
        <v>2887.94</v>
      </c>
      <c r="C1218" s="46">
        <f t="shared" si="21"/>
        <v>6.52414118680143E-3</v>
      </c>
      <c r="D1218" s="43"/>
      <c r="E1218" s="44" t="s">
        <v>2990</v>
      </c>
      <c r="F1218" s="42">
        <v>1.85</v>
      </c>
      <c r="G1218" s="42">
        <f t="shared" si="24"/>
        <v>1.8500000000000003E-2</v>
      </c>
      <c r="H1218" s="43"/>
      <c r="I1218" s="43"/>
      <c r="J1218" s="75">
        <f t="shared" si="25"/>
        <v>-1.1975858813198573E-2</v>
      </c>
      <c r="K1218" s="43"/>
      <c r="L1218" s="43"/>
      <c r="M1218" s="43"/>
      <c r="N1218" s="43"/>
      <c r="O1218" s="43"/>
      <c r="P1218" s="43"/>
      <c r="Q1218" s="43"/>
      <c r="R1218" s="43"/>
      <c r="S1218" s="43"/>
      <c r="T1218" s="43"/>
      <c r="U1218" s="43"/>
      <c r="V1218" s="43"/>
      <c r="W1218" s="43"/>
      <c r="X1218" s="43"/>
      <c r="Y1218" s="43"/>
      <c r="Z1218" s="43"/>
    </row>
    <row r="1219" spans="1:26">
      <c r="A1219" s="44">
        <v>43704</v>
      </c>
      <c r="B1219" s="42">
        <v>2869.16</v>
      </c>
      <c r="C1219" s="46">
        <f t="shared" si="21"/>
        <v>-3.2083318806849889E-3</v>
      </c>
      <c r="D1219" s="43"/>
      <c r="E1219" s="44" t="s">
        <v>2993</v>
      </c>
      <c r="F1219" s="42">
        <v>1.86</v>
      </c>
      <c r="G1219" s="42">
        <f t="shared" si="24"/>
        <v>1.8600000000000002E-2</v>
      </c>
      <c r="H1219" s="43"/>
      <c r="I1219" s="43"/>
      <c r="J1219" s="75">
        <f t="shared" si="25"/>
        <v>-2.180833188068499E-2</v>
      </c>
      <c r="K1219" s="43"/>
      <c r="L1219" s="43"/>
      <c r="M1219" s="43"/>
      <c r="N1219" s="43"/>
      <c r="O1219" s="43"/>
      <c r="P1219" s="43"/>
      <c r="Q1219" s="43"/>
      <c r="R1219" s="43"/>
      <c r="S1219" s="43"/>
      <c r="T1219" s="43"/>
      <c r="U1219" s="43"/>
      <c r="V1219" s="43"/>
      <c r="W1219" s="43"/>
      <c r="X1219" s="43"/>
      <c r="Y1219" s="43"/>
      <c r="Z1219" s="43"/>
    </row>
    <row r="1220" spans="1:26">
      <c r="A1220" s="44">
        <v>43703</v>
      </c>
      <c r="B1220" s="42">
        <v>2878.38</v>
      </c>
      <c r="C1220" s="46">
        <f t="shared" si="21"/>
        <v>1.0923191173948981E-2</v>
      </c>
      <c r="D1220" s="43"/>
      <c r="E1220" s="44" t="s">
        <v>2996</v>
      </c>
      <c r="F1220" s="42">
        <v>1.94</v>
      </c>
      <c r="G1220" s="42">
        <f t="shared" si="24"/>
        <v>1.9400000000000001E-2</v>
      </c>
      <c r="H1220" s="43"/>
      <c r="I1220" s="43"/>
      <c r="J1220" s="75">
        <f t="shared" si="25"/>
        <v>-8.4768088260510199E-3</v>
      </c>
      <c r="K1220" s="43"/>
      <c r="L1220" s="43"/>
      <c r="M1220" s="43"/>
      <c r="N1220" s="43"/>
      <c r="O1220" s="43"/>
      <c r="P1220" s="43"/>
      <c r="Q1220" s="43"/>
      <c r="R1220" s="43"/>
      <c r="S1220" s="43"/>
      <c r="T1220" s="43"/>
      <c r="U1220" s="43"/>
      <c r="V1220" s="43"/>
      <c r="W1220" s="43"/>
      <c r="X1220" s="43"/>
      <c r="Y1220" s="43"/>
      <c r="Z1220" s="43"/>
    </row>
    <row r="1221" spans="1:26">
      <c r="A1221" s="44">
        <v>43700</v>
      </c>
      <c r="B1221" s="42">
        <v>2847.11</v>
      </c>
      <c r="C1221" s="46">
        <f t="shared" si="21"/>
        <v>-2.6288935558066755E-2</v>
      </c>
      <c r="D1221" s="43"/>
      <c r="E1221" s="44" t="s">
        <v>2999</v>
      </c>
      <c r="F1221" s="42">
        <v>1.92</v>
      </c>
      <c r="G1221" s="42">
        <f t="shared" si="24"/>
        <v>1.9199999999999998E-2</v>
      </c>
      <c r="H1221" s="43"/>
      <c r="I1221" s="43"/>
      <c r="J1221" s="75">
        <f t="shared" si="25"/>
        <v>-4.5488935558066754E-2</v>
      </c>
      <c r="K1221" s="43"/>
      <c r="L1221" s="43"/>
      <c r="M1221" s="43"/>
      <c r="N1221" s="43"/>
      <c r="O1221" s="43"/>
      <c r="P1221" s="43"/>
      <c r="Q1221" s="43"/>
      <c r="R1221" s="43"/>
      <c r="S1221" s="43"/>
      <c r="T1221" s="43"/>
      <c r="U1221" s="43"/>
      <c r="V1221" s="43"/>
      <c r="W1221" s="43"/>
      <c r="X1221" s="43"/>
      <c r="Y1221" s="43"/>
      <c r="Z1221" s="43"/>
    </row>
    <row r="1222" spans="1:26">
      <c r="A1222" s="44">
        <v>43699</v>
      </c>
      <c r="B1222" s="42">
        <v>2922.95</v>
      </c>
      <c r="C1222" s="46">
        <f t="shared" si="21"/>
        <v>-5.0620962947638712E-4</v>
      </c>
      <c r="D1222" s="43"/>
      <c r="E1222" s="44" t="s">
        <v>3001</v>
      </c>
      <c r="F1222" s="42">
        <v>2</v>
      </c>
      <c r="G1222" s="42">
        <f t="shared" si="24"/>
        <v>0.02</v>
      </c>
      <c r="H1222" s="43"/>
      <c r="I1222" s="43"/>
      <c r="J1222" s="75">
        <f t="shared" si="25"/>
        <v>-2.0506209629476389E-2</v>
      </c>
      <c r="K1222" s="43"/>
      <c r="L1222" s="43"/>
      <c r="M1222" s="43"/>
      <c r="N1222" s="43"/>
      <c r="O1222" s="43"/>
      <c r="P1222" s="43"/>
      <c r="Q1222" s="43"/>
      <c r="R1222" s="43"/>
      <c r="S1222" s="43"/>
      <c r="T1222" s="43"/>
      <c r="U1222" s="43"/>
      <c r="V1222" s="43"/>
      <c r="W1222" s="43"/>
      <c r="X1222" s="43"/>
      <c r="Y1222" s="43"/>
      <c r="Z1222" s="43"/>
    </row>
    <row r="1223" spans="1:26">
      <c r="A1223" s="44">
        <v>43698</v>
      </c>
      <c r="B1223" s="42">
        <v>2924.43</v>
      </c>
      <c r="C1223" s="46">
        <f t="shared" si="21"/>
        <v>8.2130062994995642E-3</v>
      </c>
      <c r="D1223" s="43"/>
      <c r="E1223" s="44" t="s">
        <v>3004</v>
      </c>
      <c r="F1223" s="42">
        <v>1.97</v>
      </c>
      <c r="G1223" s="42">
        <f t="shared" si="24"/>
        <v>1.9699999999999999E-2</v>
      </c>
      <c r="H1223" s="43"/>
      <c r="I1223" s="43"/>
      <c r="J1223" s="75">
        <f t="shared" si="25"/>
        <v>-1.1486993700500435E-2</v>
      </c>
      <c r="K1223" s="43"/>
      <c r="L1223" s="43"/>
      <c r="M1223" s="43"/>
      <c r="N1223" s="43"/>
      <c r="O1223" s="43"/>
      <c r="P1223" s="43"/>
      <c r="Q1223" s="43"/>
      <c r="R1223" s="43"/>
      <c r="S1223" s="43"/>
      <c r="T1223" s="43"/>
      <c r="U1223" s="43"/>
      <c r="V1223" s="43"/>
      <c r="W1223" s="43"/>
      <c r="X1223" s="43"/>
      <c r="Y1223" s="43"/>
      <c r="Z1223" s="43"/>
    </row>
    <row r="1224" spans="1:26">
      <c r="A1224" s="44">
        <v>43697</v>
      </c>
      <c r="B1224" s="42">
        <v>2900.51</v>
      </c>
      <c r="C1224" s="46">
        <f t="shared" si="21"/>
        <v>-7.9462520811493E-3</v>
      </c>
      <c r="D1224" s="43"/>
      <c r="E1224" s="44" t="s">
        <v>3007</v>
      </c>
      <c r="F1224" s="42">
        <v>1.94</v>
      </c>
      <c r="G1224" s="42">
        <f t="shared" si="24"/>
        <v>1.9400000000000001E-2</v>
      </c>
      <c r="H1224" s="43"/>
      <c r="I1224" s="43"/>
      <c r="J1224" s="75">
        <f t="shared" si="25"/>
        <v>-2.7346252081149301E-2</v>
      </c>
      <c r="K1224" s="43"/>
      <c r="L1224" s="43"/>
      <c r="M1224" s="43"/>
      <c r="N1224" s="43"/>
      <c r="O1224" s="43"/>
      <c r="P1224" s="43"/>
      <c r="Q1224" s="43"/>
      <c r="R1224" s="43"/>
      <c r="S1224" s="43"/>
      <c r="T1224" s="43"/>
      <c r="U1224" s="43"/>
      <c r="V1224" s="43"/>
      <c r="W1224" s="43"/>
      <c r="X1224" s="43"/>
      <c r="Y1224" s="43"/>
      <c r="Z1224" s="43"/>
    </row>
    <row r="1225" spans="1:26">
      <c r="A1225" s="44">
        <v>43696</v>
      </c>
      <c r="B1225" s="42">
        <v>2923.65</v>
      </c>
      <c r="C1225" s="46">
        <f t="shared" si="21"/>
        <v>1.2033185301994735E-2</v>
      </c>
      <c r="D1225" s="43"/>
      <c r="E1225" s="44" t="s">
        <v>3010</v>
      </c>
      <c r="F1225" s="42">
        <v>1.98</v>
      </c>
      <c r="G1225" s="42">
        <f t="shared" si="24"/>
        <v>1.9799999999999998E-2</v>
      </c>
      <c r="H1225" s="43"/>
      <c r="I1225" s="43"/>
      <c r="J1225" s="75">
        <f t="shared" si="25"/>
        <v>-7.7668146980052633E-3</v>
      </c>
      <c r="K1225" s="43"/>
      <c r="L1225" s="43"/>
      <c r="M1225" s="43"/>
      <c r="N1225" s="43"/>
      <c r="O1225" s="43"/>
      <c r="P1225" s="43"/>
      <c r="Q1225" s="43"/>
      <c r="R1225" s="43"/>
      <c r="S1225" s="43"/>
      <c r="T1225" s="43"/>
      <c r="U1225" s="43"/>
      <c r="V1225" s="43"/>
      <c r="W1225" s="43"/>
      <c r="X1225" s="43"/>
      <c r="Y1225" s="43"/>
      <c r="Z1225" s="43"/>
    </row>
    <row r="1226" spans="1:26">
      <c r="A1226" s="44">
        <v>43693</v>
      </c>
      <c r="B1226" s="42">
        <v>2888.68</v>
      </c>
      <c r="C1226" s="46">
        <f t="shared" si="21"/>
        <v>1.4323116131046663E-2</v>
      </c>
      <c r="D1226" s="43"/>
      <c r="E1226" s="44" t="s">
        <v>3013</v>
      </c>
      <c r="F1226" s="42">
        <v>1.91</v>
      </c>
      <c r="G1226" s="42">
        <f t="shared" si="24"/>
        <v>1.9099999999999999E-2</v>
      </c>
      <c r="H1226" s="43"/>
      <c r="I1226" s="43"/>
      <c r="J1226" s="75">
        <f t="shared" si="25"/>
        <v>-4.7768838689533355E-3</v>
      </c>
      <c r="K1226" s="43"/>
      <c r="L1226" s="43"/>
      <c r="M1226" s="43"/>
      <c r="N1226" s="43"/>
      <c r="O1226" s="43"/>
      <c r="P1226" s="43"/>
      <c r="Q1226" s="43"/>
      <c r="R1226" s="43"/>
      <c r="S1226" s="43"/>
      <c r="T1226" s="43"/>
      <c r="U1226" s="43"/>
      <c r="V1226" s="43"/>
      <c r="W1226" s="43"/>
      <c r="X1226" s="43"/>
      <c r="Y1226" s="43"/>
      <c r="Z1226" s="43"/>
    </row>
    <row r="1227" spans="1:26">
      <c r="A1227" s="44">
        <v>43692</v>
      </c>
      <c r="B1227" s="42">
        <v>2847.6</v>
      </c>
      <c r="C1227" s="46">
        <f t="shared" si="21"/>
        <v>2.461236782690441E-3</v>
      </c>
      <c r="D1227" s="43"/>
      <c r="E1227" s="44" t="s">
        <v>3016</v>
      </c>
      <c r="F1227" s="42">
        <v>1.88</v>
      </c>
      <c r="G1227" s="42">
        <f t="shared" si="24"/>
        <v>1.8799999999999997E-2</v>
      </c>
      <c r="H1227" s="43"/>
      <c r="I1227" s="43"/>
      <c r="J1227" s="75">
        <f t="shared" si="25"/>
        <v>-1.6338763217309555E-2</v>
      </c>
      <c r="K1227" s="43"/>
      <c r="L1227" s="43"/>
      <c r="M1227" s="43"/>
      <c r="N1227" s="43"/>
      <c r="O1227" s="43"/>
      <c r="P1227" s="43"/>
      <c r="Q1227" s="43"/>
      <c r="R1227" s="43"/>
      <c r="S1227" s="43"/>
      <c r="T1227" s="43"/>
      <c r="U1227" s="43"/>
      <c r="V1227" s="43"/>
      <c r="W1227" s="43"/>
      <c r="X1227" s="43"/>
      <c r="Y1227" s="43"/>
      <c r="Z1227" s="43"/>
    </row>
    <row r="1228" spans="1:26">
      <c r="A1228" s="44">
        <v>43691</v>
      </c>
      <c r="B1228" s="42">
        <v>2840.6</v>
      </c>
      <c r="C1228" s="46">
        <f t="shared" si="21"/>
        <v>-2.9730363473091367E-2</v>
      </c>
      <c r="D1228" s="43"/>
      <c r="E1228" s="44" t="s">
        <v>3018</v>
      </c>
      <c r="F1228" s="42">
        <v>1.93</v>
      </c>
      <c r="G1228" s="42">
        <f t="shared" si="24"/>
        <v>1.9299999999999998E-2</v>
      </c>
      <c r="H1228" s="43"/>
      <c r="I1228" s="43"/>
      <c r="J1228" s="75">
        <f t="shared" si="25"/>
        <v>-4.9030363473091365E-2</v>
      </c>
      <c r="K1228" s="43"/>
      <c r="L1228" s="43"/>
      <c r="M1228" s="43"/>
      <c r="N1228" s="43"/>
      <c r="O1228" s="43"/>
      <c r="P1228" s="43"/>
      <c r="Q1228" s="43"/>
      <c r="R1228" s="43"/>
      <c r="S1228" s="43"/>
      <c r="T1228" s="43"/>
      <c r="U1228" s="43"/>
      <c r="V1228" s="43"/>
      <c r="W1228" s="43"/>
      <c r="X1228" s="43"/>
      <c r="Y1228" s="43"/>
      <c r="Z1228" s="43"/>
    </row>
    <row r="1229" spans="1:26">
      <c r="A1229" s="44">
        <v>43690</v>
      </c>
      <c r="B1229" s="42">
        <v>2926.32</v>
      </c>
      <c r="C1229" s="46">
        <f t="shared" si="21"/>
        <v>1.4654130432155564E-2</v>
      </c>
      <c r="D1229" s="43"/>
      <c r="E1229" s="44" t="s">
        <v>3021</v>
      </c>
      <c r="F1229" s="42">
        <v>2.0299999999999998</v>
      </c>
      <c r="G1229" s="42">
        <f t="shared" si="24"/>
        <v>2.0299999999999999E-2</v>
      </c>
      <c r="H1229" s="43"/>
      <c r="I1229" s="43"/>
      <c r="J1229" s="75">
        <f t="shared" si="25"/>
        <v>-5.6458695678444342E-3</v>
      </c>
      <c r="K1229" s="43"/>
      <c r="L1229" s="43"/>
      <c r="M1229" s="43"/>
      <c r="N1229" s="43"/>
      <c r="O1229" s="43"/>
      <c r="P1229" s="43"/>
      <c r="Q1229" s="43"/>
      <c r="R1229" s="43"/>
      <c r="S1229" s="43"/>
      <c r="T1229" s="43"/>
      <c r="U1229" s="43"/>
      <c r="V1229" s="43"/>
      <c r="W1229" s="43"/>
      <c r="X1229" s="43"/>
      <c r="Y1229" s="43"/>
      <c r="Z1229" s="43"/>
    </row>
    <row r="1230" spans="1:26">
      <c r="A1230" s="44">
        <v>43689</v>
      </c>
      <c r="B1230" s="42">
        <v>2883.75</v>
      </c>
      <c r="C1230" s="46">
        <f t="shared" si="21"/>
        <v>-1.2029650100344293E-2</v>
      </c>
      <c r="D1230" s="43"/>
      <c r="E1230" s="44">
        <v>43807</v>
      </c>
      <c r="F1230" s="42">
        <v>2.0099999999999998</v>
      </c>
      <c r="G1230" s="42">
        <f t="shared" si="24"/>
        <v>2.0099999999999996E-2</v>
      </c>
      <c r="H1230" s="43"/>
      <c r="I1230" s="43"/>
      <c r="J1230" s="75">
        <f t="shared" si="25"/>
        <v>-3.2129650100344291E-2</v>
      </c>
      <c r="K1230" s="43"/>
      <c r="L1230" s="43"/>
      <c r="M1230" s="43"/>
      <c r="N1230" s="43"/>
      <c r="O1230" s="43"/>
      <c r="P1230" s="43"/>
      <c r="Q1230" s="43"/>
      <c r="R1230" s="43"/>
      <c r="S1230" s="43"/>
      <c r="T1230" s="43"/>
      <c r="U1230" s="43"/>
      <c r="V1230" s="43"/>
      <c r="W1230" s="43"/>
      <c r="X1230" s="43"/>
      <c r="Y1230" s="43"/>
      <c r="Z1230" s="43"/>
    </row>
    <row r="1231" spans="1:26">
      <c r="A1231" s="44">
        <v>43686</v>
      </c>
      <c r="B1231" s="42">
        <v>2918.65</v>
      </c>
      <c r="C1231" s="46">
        <f t="shared" si="21"/>
        <v>-6.6385297600620738E-3</v>
      </c>
      <c r="D1231" s="43"/>
      <c r="E1231" s="44">
        <v>43716</v>
      </c>
      <c r="F1231" s="42">
        <v>2.13</v>
      </c>
      <c r="G1231" s="42">
        <f t="shared" si="24"/>
        <v>2.1299999999999999E-2</v>
      </c>
      <c r="H1231" s="43"/>
      <c r="I1231" s="43"/>
      <c r="J1231" s="75">
        <f t="shared" si="25"/>
        <v>-2.7938529760062072E-2</v>
      </c>
      <c r="K1231" s="43"/>
      <c r="L1231" s="43"/>
      <c r="M1231" s="43"/>
      <c r="N1231" s="43"/>
      <c r="O1231" s="43"/>
      <c r="P1231" s="43"/>
      <c r="Q1231" s="43"/>
      <c r="R1231" s="43"/>
      <c r="S1231" s="43"/>
      <c r="T1231" s="43"/>
      <c r="U1231" s="43"/>
      <c r="V1231" s="43"/>
      <c r="W1231" s="43"/>
      <c r="X1231" s="43"/>
      <c r="Y1231" s="43"/>
      <c r="Z1231" s="43"/>
    </row>
    <row r="1232" spans="1:26">
      <c r="A1232" s="44">
        <v>43685</v>
      </c>
      <c r="B1232" s="42">
        <v>2938.09</v>
      </c>
      <c r="C1232" s="46">
        <f t="shared" si="21"/>
        <v>1.8588425780336086E-2</v>
      </c>
      <c r="D1232" s="43"/>
      <c r="E1232" s="44">
        <v>43685</v>
      </c>
      <c r="F1232" s="42">
        <v>2.11</v>
      </c>
      <c r="G1232" s="42">
        <f t="shared" si="24"/>
        <v>2.1099999999999997E-2</v>
      </c>
      <c r="H1232" s="43"/>
      <c r="I1232" s="43"/>
      <c r="J1232" s="75">
        <f t="shared" si="25"/>
        <v>-2.5115742196639111E-3</v>
      </c>
      <c r="K1232" s="43"/>
      <c r="L1232" s="43"/>
      <c r="M1232" s="43"/>
      <c r="N1232" s="43"/>
      <c r="O1232" s="43"/>
      <c r="P1232" s="43"/>
      <c r="Q1232" s="43"/>
      <c r="R1232" s="43"/>
      <c r="S1232" s="43"/>
      <c r="T1232" s="43"/>
      <c r="U1232" s="43"/>
      <c r="V1232" s="43"/>
      <c r="W1232" s="43"/>
      <c r="X1232" s="43"/>
      <c r="Y1232" s="43"/>
      <c r="Z1232" s="43"/>
    </row>
    <row r="1233" spans="1:26">
      <c r="A1233" s="44">
        <v>43684</v>
      </c>
      <c r="B1233" s="42">
        <v>2883.98</v>
      </c>
      <c r="C1233" s="46">
        <f t="shared" si="21"/>
        <v>7.6659588370266651E-4</v>
      </c>
      <c r="D1233" s="43"/>
      <c r="E1233" s="44">
        <v>43654</v>
      </c>
      <c r="F1233" s="42">
        <v>2.1</v>
      </c>
      <c r="G1233" s="42">
        <f t="shared" si="24"/>
        <v>2.1000000000000001E-2</v>
      </c>
      <c r="H1233" s="43"/>
      <c r="I1233" s="43"/>
      <c r="J1233" s="75">
        <f t="shared" si="25"/>
        <v>-2.0233404116297336E-2</v>
      </c>
      <c r="K1233" s="43"/>
      <c r="L1233" s="43"/>
      <c r="M1233" s="43"/>
      <c r="N1233" s="43"/>
      <c r="O1233" s="43"/>
      <c r="P1233" s="43"/>
      <c r="Q1233" s="43"/>
      <c r="R1233" s="43"/>
      <c r="S1233" s="43"/>
      <c r="T1233" s="43"/>
      <c r="U1233" s="43"/>
      <c r="V1233" s="43"/>
      <c r="W1233" s="43"/>
      <c r="X1233" s="43"/>
      <c r="Y1233" s="43"/>
      <c r="Z1233" s="43"/>
    </row>
    <row r="1234" spans="1:26">
      <c r="A1234" s="44">
        <v>43683</v>
      </c>
      <c r="B1234" s="42">
        <v>2881.77</v>
      </c>
      <c r="C1234" s="46">
        <f t="shared" si="21"/>
        <v>1.2933013700777157E-2</v>
      </c>
      <c r="D1234" s="43"/>
      <c r="E1234" s="44">
        <v>43624</v>
      </c>
      <c r="F1234" s="42">
        <v>2.13</v>
      </c>
      <c r="G1234" s="42">
        <f t="shared" si="24"/>
        <v>2.1299999999999999E-2</v>
      </c>
      <c r="H1234" s="43"/>
      <c r="I1234" s="43"/>
      <c r="J1234" s="75">
        <f t="shared" si="25"/>
        <v>-8.3669862992228426E-3</v>
      </c>
      <c r="K1234" s="43"/>
      <c r="L1234" s="43"/>
      <c r="M1234" s="43"/>
      <c r="N1234" s="43"/>
      <c r="O1234" s="43"/>
      <c r="P1234" s="43"/>
      <c r="Q1234" s="43"/>
      <c r="R1234" s="43"/>
      <c r="S1234" s="43"/>
      <c r="T1234" s="43"/>
      <c r="U1234" s="43"/>
      <c r="V1234" s="43"/>
      <c r="W1234" s="43"/>
      <c r="X1234" s="43"/>
      <c r="Y1234" s="43"/>
      <c r="Z1234" s="43"/>
    </row>
    <row r="1235" spans="1:26">
      <c r="A1235" s="44">
        <v>43682</v>
      </c>
      <c r="B1235" s="42">
        <v>2844.74</v>
      </c>
      <c r="C1235" s="46">
        <f t="shared" si="21"/>
        <v>-3.0230162083586681E-2</v>
      </c>
      <c r="D1235" s="43"/>
      <c r="E1235" s="44">
        <v>43593</v>
      </c>
      <c r="F1235" s="42">
        <v>2.17</v>
      </c>
      <c r="G1235" s="42">
        <f t="shared" si="24"/>
        <v>2.1700000000000001E-2</v>
      </c>
      <c r="H1235" s="43"/>
      <c r="I1235" s="43"/>
      <c r="J1235" s="75">
        <f t="shared" si="25"/>
        <v>-5.1930162083586681E-2</v>
      </c>
      <c r="K1235" s="43"/>
      <c r="L1235" s="43"/>
      <c r="M1235" s="43"/>
      <c r="N1235" s="43"/>
      <c r="O1235" s="43"/>
      <c r="P1235" s="43"/>
      <c r="Q1235" s="43"/>
      <c r="R1235" s="43"/>
      <c r="S1235" s="43"/>
      <c r="T1235" s="43"/>
      <c r="U1235" s="43"/>
      <c r="V1235" s="43"/>
      <c r="W1235" s="43"/>
      <c r="X1235" s="43"/>
      <c r="Y1235" s="43"/>
      <c r="Z1235" s="43"/>
    </row>
    <row r="1236" spans="1:26">
      <c r="A1236" s="44">
        <v>43679</v>
      </c>
      <c r="B1236" s="42">
        <v>2932.05</v>
      </c>
      <c r="C1236" s="46">
        <f t="shared" si="21"/>
        <v>-7.3093853544549392E-3</v>
      </c>
      <c r="D1236" s="43"/>
      <c r="E1236" s="44">
        <v>43504</v>
      </c>
      <c r="F1236" s="42">
        <v>2.27</v>
      </c>
      <c r="G1236" s="42">
        <f t="shared" si="24"/>
        <v>2.2700000000000001E-2</v>
      </c>
      <c r="H1236" s="43"/>
      <c r="I1236" s="43"/>
      <c r="J1236" s="75">
        <f t="shared" si="25"/>
        <v>-3.0009385354454941E-2</v>
      </c>
      <c r="K1236" s="43"/>
      <c r="L1236" s="43"/>
      <c r="M1236" s="43"/>
      <c r="N1236" s="43"/>
      <c r="O1236" s="43"/>
      <c r="P1236" s="43"/>
      <c r="Q1236" s="43"/>
      <c r="R1236" s="43"/>
      <c r="S1236" s="43"/>
      <c r="T1236" s="43"/>
      <c r="U1236" s="43"/>
      <c r="V1236" s="43"/>
      <c r="W1236" s="43"/>
      <c r="X1236" s="43"/>
      <c r="Y1236" s="43"/>
      <c r="Z1236" s="43"/>
    </row>
    <row r="1237" spans="1:26">
      <c r="A1237" s="44">
        <v>43678</v>
      </c>
      <c r="B1237" s="42">
        <v>2953.56</v>
      </c>
      <c r="C1237" s="46">
        <f t="shared" si="21"/>
        <v>-9.0395867268047228E-3</v>
      </c>
      <c r="D1237" s="43"/>
      <c r="E1237" s="44">
        <v>43473</v>
      </c>
      <c r="F1237" s="42">
        <v>2.31</v>
      </c>
      <c r="G1237" s="42">
        <f t="shared" si="24"/>
        <v>2.3099999999999999E-2</v>
      </c>
      <c r="H1237" s="43"/>
      <c r="I1237" s="43"/>
      <c r="J1237" s="75">
        <f t="shared" si="25"/>
        <v>-3.2139586726804725E-2</v>
      </c>
      <c r="K1237" s="43"/>
      <c r="L1237" s="43"/>
      <c r="M1237" s="43"/>
      <c r="N1237" s="43"/>
      <c r="O1237" s="43"/>
      <c r="P1237" s="43"/>
      <c r="Q1237" s="43"/>
      <c r="R1237" s="43"/>
      <c r="S1237" s="43"/>
      <c r="T1237" s="43"/>
      <c r="U1237" s="43"/>
      <c r="V1237" s="43"/>
      <c r="W1237" s="43"/>
      <c r="X1237" s="43"/>
      <c r="Y1237" s="43"/>
      <c r="Z1237" s="43"/>
    </row>
    <row r="1238" spans="1:26">
      <c r="A1238" s="44">
        <v>43677</v>
      </c>
      <c r="B1238" s="42">
        <v>2980.38</v>
      </c>
      <c r="C1238" s="46">
        <f t="shared" si="21"/>
        <v>-1.0945190319276599E-2</v>
      </c>
      <c r="D1238" s="43"/>
      <c r="E1238" s="44" t="s">
        <v>3038</v>
      </c>
      <c r="F1238" s="42">
        <v>2.41</v>
      </c>
      <c r="G1238" s="42">
        <f t="shared" si="24"/>
        <v>2.41E-2</v>
      </c>
      <c r="H1238" s="43"/>
      <c r="I1238" s="43"/>
      <c r="J1238" s="75">
        <f t="shared" si="25"/>
        <v>-3.5045190319276595E-2</v>
      </c>
      <c r="K1238" s="43"/>
      <c r="L1238" s="43"/>
      <c r="M1238" s="43"/>
      <c r="N1238" s="43"/>
      <c r="O1238" s="43"/>
      <c r="P1238" s="43"/>
      <c r="Q1238" s="43"/>
      <c r="R1238" s="43"/>
      <c r="S1238" s="43"/>
      <c r="T1238" s="43"/>
      <c r="U1238" s="43"/>
      <c r="V1238" s="43"/>
      <c r="W1238" s="43"/>
      <c r="X1238" s="43"/>
      <c r="Y1238" s="43"/>
      <c r="Z1238" s="43"/>
    </row>
    <row r="1239" spans="1:26">
      <c r="A1239" s="44">
        <v>43676</v>
      </c>
      <c r="B1239" s="42">
        <v>3013.18</v>
      </c>
      <c r="C1239" s="46">
        <f t="shared" si="21"/>
        <v>-2.5819723830935032E-3</v>
      </c>
      <c r="D1239" s="43"/>
      <c r="E1239" s="44" t="s">
        <v>3041</v>
      </c>
      <c r="F1239" s="42">
        <v>2.46</v>
      </c>
      <c r="G1239" s="42">
        <f t="shared" si="24"/>
        <v>2.46E-2</v>
      </c>
      <c r="H1239" s="43"/>
      <c r="I1239" s="43"/>
      <c r="J1239" s="75">
        <f t="shared" si="25"/>
        <v>-2.7181972383093504E-2</v>
      </c>
      <c r="K1239" s="43"/>
      <c r="L1239" s="43"/>
      <c r="M1239" s="43"/>
      <c r="N1239" s="43"/>
      <c r="O1239" s="43"/>
      <c r="P1239" s="43"/>
      <c r="Q1239" s="43"/>
      <c r="R1239" s="43"/>
      <c r="S1239" s="43"/>
      <c r="T1239" s="43"/>
      <c r="U1239" s="43"/>
      <c r="V1239" s="43"/>
      <c r="W1239" s="43"/>
      <c r="X1239" s="43"/>
      <c r="Y1239" s="43"/>
      <c r="Z1239" s="43"/>
    </row>
    <row r="1240" spans="1:26">
      <c r="A1240" s="44">
        <v>43675</v>
      </c>
      <c r="B1240" s="42">
        <v>3020.97</v>
      </c>
      <c r="C1240" s="46">
        <f t="shared" si="21"/>
        <v>-1.6173767299502979E-3</v>
      </c>
      <c r="D1240" s="43"/>
      <c r="E1240" s="44" t="s">
        <v>3043</v>
      </c>
      <c r="F1240" s="42">
        <v>2.4700000000000002</v>
      </c>
      <c r="G1240" s="42">
        <f t="shared" si="24"/>
        <v>2.4700000000000003E-2</v>
      </c>
      <c r="H1240" s="43"/>
      <c r="I1240" s="43"/>
      <c r="J1240" s="75">
        <f t="shared" si="25"/>
        <v>-2.6317376729950302E-2</v>
      </c>
      <c r="K1240" s="43"/>
      <c r="L1240" s="43"/>
      <c r="M1240" s="43"/>
      <c r="N1240" s="43"/>
      <c r="O1240" s="43"/>
      <c r="P1240" s="43"/>
      <c r="Q1240" s="43"/>
      <c r="R1240" s="43"/>
      <c r="S1240" s="43"/>
      <c r="T1240" s="43"/>
      <c r="U1240" s="43"/>
      <c r="V1240" s="43"/>
      <c r="W1240" s="43"/>
      <c r="X1240" s="43"/>
      <c r="Y1240" s="43"/>
      <c r="Z1240" s="43"/>
    </row>
    <row r="1241" spans="1:26">
      <c r="A1241" s="44">
        <v>43672</v>
      </c>
      <c r="B1241" s="42">
        <v>3025.86</v>
      </c>
      <c r="C1241" s="46">
        <f t="shared" si="21"/>
        <v>7.3604742596646913E-3</v>
      </c>
      <c r="D1241" s="43"/>
      <c r="E1241" s="44" t="s">
        <v>3046</v>
      </c>
      <c r="F1241" s="42">
        <v>2.48</v>
      </c>
      <c r="G1241" s="42">
        <f t="shared" si="24"/>
        <v>2.4799999999999999E-2</v>
      </c>
      <c r="H1241" s="43"/>
      <c r="I1241" s="43"/>
      <c r="J1241" s="75">
        <f t="shared" si="25"/>
        <v>-1.7439525740335308E-2</v>
      </c>
      <c r="K1241" s="43"/>
      <c r="L1241" s="43"/>
      <c r="M1241" s="43"/>
      <c r="N1241" s="43"/>
      <c r="O1241" s="43"/>
      <c r="P1241" s="43"/>
      <c r="Q1241" s="43"/>
      <c r="R1241" s="43"/>
      <c r="S1241" s="43"/>
      <c r="T1241" s="43"/>
      <c r="U1241" s="43"/>
      <c r="V1241" s="43"/>
      <c r="W1241" s="43"/>
      <c r="X1241" s="43"/>
      <c r="Y1241" s="43"/>
      <c r="Z1241" s="43"/>
    </row>
    <row r="1242" spans="1:26">
      <c r="A1242" s="44">
        <v>43671</v>
      </c>
      <c r="B1242" s="42">
        <v>3003.67</v>
      </c>
      <c r="C1242" s="46">
        <f t="shared" si="21"/>
        <v>-5.276251069020221E-3</v>
      </c>
      <c r="D1242" s="43"/>
      <c r="E1242" s="44" t="s">
        <v>3048</v>
      </c>
      <c r="F1242" s="42">
        <v>2.48</v>
      </c>
      <c r="G1242" s="42">
        <f t="shared" si="24"/>
        <v>2.4799999999999999E-2</v>
      </c>
      <c r="H1242" s="43"/>
      <c r="I1242" s="43"/>
      <c r="J1242" s="75">
        <f t="shared" si="25"/>
        <v>-3.0076251069020218E-2</v>
      </c>
      <c r="K1242" s="43"/>
      <c r="L1242" s="43"/>
      <c r="M1242" s="43"/>
      <c r="N1242" s="43"/>
      <c r="O1242" s="43"/>
      <c r="P1242" s="43"/>
      <c r="Q1242" s="43"/>
      <c r="R1242" s="43"/>
      <c r="S1242" s="43"/>
      <c r="T1242" s="43"/>
      <c r="U1242" s="43"/>
      <c r="V1242" s="43"/>
      <c r="W1242" s="43"/>
      <c r="X1242" s="43"/>
      <c r="Y1242" s="43"/>
      <c r="Z1242" s="43"/>
    </row>
    <row r="1243" spans="1:26">
      <c r="A1243" s="44">
        <v>43670</v>
      </c>
      <c r="B1243" s="42">
        <v>3019.56</v>
      </c>
      <c r="C1243" s="46">
        <f t="shared" si="21"/>
        <v>4.6771636608934396E-3</v>
      </c>
      <c r="D1243" s="43"/>
      <c r="E1243" s="44" t="s">
        <v>3051</v>
      </c>
      <c r="F1243" s="42">
        <v>2.46</v>
      </c>
      <c r="G1243" s="42">
        <f t="shared" si="24"/>
        <v>2.46E-2</v>
      </c>
      <c r="H1243" s="43"/>
      <c r="I1243" s="43"/>
      <c r="J1243" s="75">
        <f t="shared" si="25"/>
        <v>-1.9922836339106562E-2</v>
      </c>
      <c r="K1243" s="43"/>
      <c r="L1243" s="43"/>
      <c r="M1243" s="43"/>
      <c r="N1243" s="43"/>
      <c r="O1243" s="43"/>
      <c r="P1243" s="43"/>
      <c r="Q1243" s="43"/>
      <c r="R1243" s="43"/>
      <c r="S1243" s="43"/>
      <c r="T1243" s="43"/>
      <c r="U1243" s="43"/>
      <c r="V1243" s="43"/>
      <c r="W1243" s="43"/>
      <c r="X1243" s="43"/>
      <c r="Y1243" s="43"/>
      <c r="Z1243" s="43"/>
    </row>
    <row r="1244" spans="1:26">
      <c r="A1244" s="44">
        <v>43669</v>
      </c>
      <c r="B1244" s="42">
        <v>3005.47</v>
      </c>
      <c r="C1244" s="46">
        <f t="shared" si="21"/>
        <v>6.8241647017276323E-3</v>
      </c>
      <c r="D1244" s="43"/>
      <c r="E1244" s="44" t="s">
        <v>3054</v>
      </c>
      <c r="F1244" s="42">
        <v>2.4900000000000002</v>
      </c>
      <c r="G1244" s="42">
        <f t="shared" si="24"/>
        <v>2.4900000000000002E-2</v>
      </c>
      <c r="H1244" s="43"/>
      <c r="I1244" s="43"/>
      <c r="J1244" s="75">
        <f t="shared" si="25"/>
        <v>-1.8075835298272371E-2</v>
      </c>
      <c r="K1244" s="43"/>
      <c r="L1244" s="43"/>
      <c r="M1244" s="43"/>
      <c r="N1244" s="43"/>
      <c r="O1244" s="43"/>
      <c r="P1244" s="43"/>
      <c r="Q1244" s="43"/>
      <c r="R1244" s="43"/>
      <c r="S1244" s="43"/>
      <c r="T1244" s="43"/>
      <c r="U1244" s="43"/>
      <c r="V1244" s="43"/>
      <c r="W1244" s="43"/>
      <c r="X1244" s="43"/>
      <c r="Y1244" s="43"/>
      <c r="Z1244" s="43"/>
    </row>
    <row r="1245" spans="1:26">
      <c r="A1245" s="44">
        <v>43668</v>
      </c>
      <c r="B1245" s="42">
        <v>2985.03</v>
      </c>
      <c r="C1245" s="46">
        <f t="shared" si="21"/>
        <v>2.8247279603128136E-3</v>
      </c>
      <c r="D1245" s="43"/>
      <c r="E1245" s="44" t="s">
        <v>3057</v>
      </c>
      <c r="F1245" s="42">
        <v>2.46</v>
      </c>
      <c r="G1245" s="42">
        <f t="shared" si="24"/>
        <v>2.46E-2</v>
      </c>
      <c r="H1245" s="43"/>
      <c r="I1245" s="43"/>
      <c r="J1245" s="75">
        <f t="shared" si="25"/>
        <v>-2.1775272039687186E-2</v>
      </c>
      <c r="K1245" s="43"/>
      <c r="L1245" s="43"/>
      <c r="M1245" s="43"/>
      <c r="N1245" s="43"/>
      <c r="O1245" s="43"/>
      <c r="P1245" s="43"/>
      <c r="Q1245" s="43"/>
      <c r="R1245" s="43"/>
      <c r="S1245" s="43"/>
      <c r="T1245" s="43"/>
      <c r="U1245" s="43"/>
      <c r="V1245" s="43"/>
      <c r="W1245" s="43"/>
      <c r="X1245" s="43"/>
      <c r="Y1245" s="43"/>
      <c r="Z1245" s="43"/>
    </row>
    <row r="1246" spans="1:26">
      <c r="A1246" s="44">
        <v>43665</v>
      </c>
      <c r="B1246" s="42">
        <v>2976.61</v>
      </c>
      <c r="C1246" s="46">
        <f t="shared" si="21"/>
        <v>-6.1958896877547841E-3</v>
      </c>
      <c r="D1246" s="43"/>
      <c r="E1246" s="44" t="s">
        <v>3060</v>
      </c>
      <c r="F1246" s="42">
        <v>2.4500000000000002</v>
      </c>
      <c r="G1246" s="42">
        <f t="shared" si="24"/>
        <v>2.4500000000000001E-2</v>
      </c>
      <c r="H1246" s="43"/>
      <c r="I1246" s="43"/>
      <c r="J1246" s="75">
        <f t="shared" si="25"/>
        <v>-3.0695889687754784E-2</v>
      </c>
      <c r="K1246" s="43"/>
      <c r="L1246" s="43"/>
      <c r="M1246" s="43"/>
      <c r="N1246" s="43"/>
      <c r="O1246" s="43"/>
      <c r="P1246" s="43"/>
      <c r="Q1246" s="43"/>
      <c r="R1246" s="43"/>
      <c r="S1246" s="43"/>
      <c r="T1246" s="43"/>
      <c r="U1246" s="43"/>
      <c r="V1246" s="43"/>
      <c r="W1246" s="43"/>
      <c r="X1246" s="43"/>
      <c r="Y1246" s="43"/>
      <c r="Z1246" s="43"/>
    </row>
    <row r="1247" spans="1:26">
      <c r="A1247" s="44">
        <v>43664</v>
      </c>
      <c r="B1247" s="42">
        <v>2995.11</v>
      </c>
      <c r="C1247" s="46">
        <f t="shared" si="21"/>
        <v>3.5755356654507981E-3</v>
      </c>
      <c r="D1247" s="43"/>
      <c r="E1247" s="44" t="s">
        <v>3063</v>
      </c>
      <c r="F1247" s="42">
        <v>2.44</v>
      </c>
      <c r="G1247" s="42">
        <f t="shared" si="24"/>
        <v>2.4399999999999998E-2</v>
      </c>
      <c r="H1247" s="43"/>
      <c r="I1247" s="43"/>
      <c r="J1247" s="75">
        <f t="shared" si="25"/>
        <v>-2.0824464334549202E-2</v>
      </c>
      <c r="K1247" s="43"/>
      <c r="L1247" s="43"/>
      <c r="M1247" s="43"/>
      <c r="N1247" s="43"/>
      <c r="O1247" s="43"/>
      <c r="P1247" s="43"/>
      <c r="Q1247" s="43"/>
      <c r="R1247" s="43"/>
      <c r="S1247" s="43"/>
      <c r="T1247" s="43"/>
      <c r="U1247" s="43"/>
      <c r="V1247" s="43"/>
      <c r="W1247" s="43"/>
      <c r="X1247" s="43"/>
      <c r="Y1247" s="43"/>
      <c r="Z1247" s="43"/>
    </row>
    <row r="1248" spans="1:26">
      <c r="A1248" s="44">
        <v>43663</v>
      </c>
      <c r="B1248" s="42">
        <v>2984.42</v>
      </c>
      <c r="C1248" s="46">
        <f t="shared" si="21"/>
        <v>-6.5526262851549463E-3</v>
      </c>
      <c r="D1248" s="43"/>
      <c r="E1248" s="44" t="s">
        <v>3066</v>
      </c>
      <c r="F1248" s="42">
        <v>2.4500000000000002</v>
      </c>
      <c r="G1248" s="42">
        <f t="shared" si="24"/>
        <v>2.4500000000000001E-2</v>
      </c>
      <c r="H1248" s="43"/>
      <c r="I1248" s="43"/>
      <c r="J1248" s="75">
        <f t="shared" si="25"/>
        <v>-3.1052626285154948E-2</v>
      </c>
      <c r="K1248" s="43"/>
      <c r="L1248" s="43"/>
      <c r="M1248" s="43"/>
      <c r="N1248" s="43"/>
      <c r="O1248" s="43"/>
      <c r="P1248" s="43"/>
      <c r="Q1248" s="43"/>
      <c r="R1248" s="43"/>
      <c r="S1248" s="43"/>
      <c r="T1248" s="43"/>
      <c r="U1248" s="43"/>
      <c r="V1248" s="43"/>
      <c r="W1248" s="43"/>
      <c r="X1248" s="43"/>
      <c r="Y1248" s="43"/>
      <c r="Z1248" s="43"/>
    </row>
    <row r="1249" spans="1:26">
      <c r="A1249" s="44">
        <v>43662</v>
      </c>
      <c r="B1249" s="42">
        <v>3004.04</v>
      </c>
      <c r="C1249" s="46">
        <f t="shared" si="21"/>
        <v>-3.4095813595054242E-3</v>
      </c>
      <c r="D1249" s="43"/>
      <c r="E1249" s="44" t="s">
        <v>3068</v>
      </c>
      <c r="F1249" s="42">
        <v>2.52</v>
      </c>
      <c r="G1249" s="42">
        <f t="shared" si="24"/>
        <v>2.52E-2</v>
      </c>
      <c r="H1249" s="43"/>
      <c r="I1249" s="43"/>
      <c r="J1249" s="75">
        <f t="shared" si="25"/>
        <v>-2.8609581359505424E-2</v>
      </c>
      <c r="K1249" s="43"/>
      <c r="L1249" s="43"/>
      <c r="M1249" s="43"/>
      <c r="N1249" s="43"/>
      <c r="O1249" s="43"/>
      <c r="P1249" s="43"/>
      <c r="Q1249" s="43"/>
      <c r="R1249" s="43"/>
      <c r="S1249" s="43"/>
      <c r="T1249" s="43"/>
      <c r="U1249" s="43"/>
      <c r="V1249" s="43"/>
      <c r="W1249" s="43"/>
      <c r="X1249" s="43"/>
      <c r="Y1249" s="43"/>
      <c r="Z1249" s="43"/>
    </row>
    <row r="1250" spans="1:26">
      <c r="A1250" s="44">
        <v>43661</v>
      </c>
      <c r="B1250" s="42">
        <v>3014.3</v>
      </c>
      <c r="C1250" s="46">
        <f t="shared" si="21"/>
        <v>1.7584401022740885E-4</v>
      </c>
      <c r="D1250" s="43"/>
      <c r="E1250" s="44" t="s">
        <v>3070</v>
      </c>
      <c r="F1250" s="42">
        <v>2.4900000000000002</v>
      </c>
      <c r="G1250" s="42">
        <f t="shared" si="24"/>
        <v>2.4900000000000002E-2</v>
      </c>
      <c r="H1250" s="43"/>
      <c r="I1250" s="43"/>
      <c r="J1250" s="75">
        <f t="shared" si="25"/>
        <v>-2.4724155989772595E-2</v>
      </c>
      <c r="K1250" s="43"/>
      <c r="L1250" s="43"/>
      <c r="M1250" s="43"/>
      <c r="N1250" s="43"/>
      <c r="O1250" s="43"/>
      <c r="P1250" s="43"/>
      <c r="Q1250" s="43"/>
      <c r="R1250" s="43"/>
      <c r="S1250" s="43"/>
      <c r="T1250" s="43"/>
      <c r="U1250" s="43"/>
      <c r="V1250" s="43"/>
      <c r="W1250" s="43"/>
      <c r="X1250" s="43"/>
      <c r="Y1250" s="43"/>
      <c r="Z1250" s="43"/>
    </row>
    <row r="1251" spans="1:26">
      <c r="A1251" s="44">
        <v>43658</v>
      </c>
      <c r="B1251" s="42">
        <v>3013.77</v>
      </c>
      <c r="C1251" s="46">
        <f t="shared" si="21"/>
        <v>4.6094985236418001E-3</v>
      </c>
      <c r="D1251" s="43"/>
      <c r="E1251" s="44">
        <v>43806</v>
      </c>
      <c r="F1251" s="42">
        <v>2.52</v>
      </c>
      <c r="G1251" s="42">
        <f t="shared" si="24"/>
        <v>2.52E-2</v>
      </c>
      <c r="H1251" s="43"/>
      <c r="I1251" s="43"/>
      <c r="J1251" s="75">
        <f t="shared" si="25"/>
        <v>-2.05905014763582E-2</v>
      </c>
      <c r="K1251" s="43"/>
      <c r="L1251" s="43"/>
      <c r="M1251" s="43"/>
      <c r="N1251" s="43"/>
      <c r="O1251" s="43"/>
      <c r="P1251" s="43"/>
      <c r="Q1251" s="43"/>
      <c r="R1251" s="43"/>
      <c r="S1251" s="43"/>
      <c r="T1251" s="43"/>
      <c r="U1251" s="43"/>
      <c r="V1251" s="43"/>
      <c r="W1251" s="43"/>
      <c r="X1251" s="43"/>
      <c r="Y1251" s="43"/>
      <c r="Z1251" s="43"/>
    </row>
    <row r="1252" spans="1:26">
      <c r="A1252" s="44">
        <v>43657</v>
      </c>
      <c r="B1252" s="42">
        <v>2999.91</v>
      </c>
      <c r="C1252" s="46">
        <f t="shared" si="21"/>
        <v>2.2826717159195975E-3</v>
      </c>
      <c r="D1252" s="43"/>
      <c r="E1252" s="44">
        <v>43776</v>
      </c>
      <c r="F1252" s="42">
        <v>2.52</v>
      </c>
      <c r="G1252" s="42">
        <f t="shared" si="24"/>
        <v>2.52E-2</v>
      </c>
      <c r="H1252" s="43"/>
      <c r="I1252" s="43"/>
      <c r="J1252" s="75">
        <f t="shared" si="25"/>
        <v>-2.2917328284080402E-2</v>
      </c>
      <c r="K1252" s="43"/>
      <c r="L1252" s="43"/>
      <c r="M1252" s="43"/>
      <c r="N1252" s="43"/>
      <c r="O1252" s="43"/>
      <c r="P1252" s="43"/>
      <c r="Q1252" s="43"/>
      <c r="R1252" s="43"/>
      <c r="S1252" s="43"/>
      <c r="T1252" s="43"/>
      <c r="U1252" s="43"/>
      <c r="V1252" s="43"/>
      <c r="W1252" s="43"/>
      <c r="X1252" s="43"/>
      <c r="Y1252" s="43"/>
      <c r="Z1252" s="43"/>
    </row>
    <row r="1253" spans="1:26">
      <c r="A1253" s="44">
        <v>43656</v>
      </c>
      <c r="B1253" s="42">
        <v>2993.07</v>
      </c>
      <c r="C1253" s="46">
        <f t="shared" si="21"/>
        <v>4.5004847673177414E-3</v>
      </c>
      <c r="D1253" s="43"/>
      <c r="E1253" s="44">
        <v>43745</v>
      </c>
      <c r="F1253" s="42">
        <v>2.46</v>
      </c>
      <c r="G1253" s="42">
        <f t="shared" si="24"/>
        <v>2.46E-2</v>
      </c>
      <c r="H1253" s="43"/>
      <c r="I1253" s="43"/>
      <c r="J1253" s="75">
        <f t="shared" si="25"/>
        <v>-2.0099515232682261E-2</v>
      </c>
      <c r="K1253" s="43"/>
      <c r="L1253" s="43"/>
      <c r="M1253" s="43"/>
      <c r="N1253" s="43"/>
      <c r="O1253" s="43"/>
      <c r="P1253" s="43"/>
      <c r="Q1253" s="43"/>
      <c r="R1253" s="43"/>
      <c r="S1253" s="43"/>
      <c r="T1253" s="43"/>
      <c r="U1253" s="43"/>
      <c r="V1253" s="43"/>
      <c r="W1253" s="43"/>
      <c r="X1253" s="43"/>
      <c r="Y1253" s="43"/>
      <c r="Z1253" s="43"/>
    </row>
    <row r="1254" spans="1:26">
      <c r="A1254" s="44">
        <v>43655</v>
      </c>
      <c r="B1254" s="42">
        <v>2979.63</v>
      </c>
      <c r="C1254" s="46">
        <f t="shared" si="21"/>
        <v>1.2358159804265049E-3</v>
      </c>
      <c r="D1254" s="43"/>
      <c r="E1254" s="44">
        <v>43715</v>
      </c>
      <c r="F1254" s="42">
        <v>2.4300000000000002</v>
      </c>
      <c r="G1254" s="42">
        <f t="shared" si="24"/>
        <v>2.4300000000000002E-2</v>
      </c>
      <c r="H1254" s="43"/>
      <c r="I1254" s="43"/>
      <c r="J1254" s="75">
        <f t="shared" si="25"/>
        <v>-2.3064184019573497E-2</v>
      </c>
      <c r="K1254" s="43"/>
      <c r="L1254" s="43"/>
      <c r="M1254" s="43"/>
      <c r="N1254" s="43"/>
      <c r="O1254" s="43"/>
      <c r="P1254" s="43"/>
      <c r="Q1254" s="43"/>
      <c r="R1254" s="43"/>
      <c r="S1254" s="43"/>
      <c r="T1254" s="43"/>
      <c r="U1254" s="43"/>
      <c r="V1254" s="43"/>
      <c r="W1254" s="43"/>
      <c r="X1254" s="43"/>
      <c r="Y1254" s="43"/>
      <c r="Z1254" s="43"/>
    </row>
    <row r="1255" spans="1:26">
      <c r="A1255" s="44">
        <v>43654</v>
      </c>
      <c r="B1255" s="42">
        <v>2975.95</v>
      </c>
      <c r="C1255" s="46">
        <f t="shared" si="21"/>
        <v>-4.8471859933760311E-3</v>
      </c>
      <c r="D1255" s="43"/>
      <c r="E1255" s="44">
        <v>43684</v>
      </c>
      <c r="F1255" s="42">
        <v>2.42</v>
      </c>
      <c r="G1255" s="42">
        <f t="shared" si="24"/>
        <v>2.4199999999999999E-2</v>
      </c>
      <c r="H1255" s="43"/>
      <c r="I1255" s="43"/>
      <c r="J1255" s="75">
        <f t="shared" si="25"/>
        <v>-2.904718599337603E-2</v>
      </c>
      <c r="K1255" s="43"/>
      <c r="L1255" s="43"/>
      <c r="M1255" s="43"/>
      <c r="N1255" s="43"/>
      <c r="O1255" s="43"/>
      <c r="P1255" s="43"/>
      <c r="Q1255" s="43"/>
      <c r="R1255" s="43"/>
      <c r="S1255" s="43"/>
      <c r="T1255" s="43"/>
      <c r="U1255" s="43"/>
      <c r="V1255" s="43"/>
      <c r="W1255" s="43"/>
      <c r="X1255" s="43"/>
      <c r="Y1255" s="43"/>
      <c r="Z1255" s="43"/>
    </row>
    <row r="1256" spans="1:26">
      <c r="A1256" s="44">
        <v>43651</v>
      </c>
      <c r="B1256" s="42">
        <v>2990.41</v>
      </c>
      <c r="C1256" s="46">
        <f t="shared" si="21"/>
        <v>-1.8074819954691978E-3</v>
      </c>
      <c r="D1256" s="43"/>
      <c r="E1256" s="44">
        <v>43592</v>
      </c>
      <c r="F1256" s="42">
        <v>2.4300000000000002</v>
      </c>
      <c r="G1256" s="42">
        <f t="shared" si="24"/>
        <v>2.4300000000000002E-2</v>
      </c>
      <c r="H1256" s="43"/>
      <c r="I1256" s="43"/>
      <c r="J1256" s="75">
        <f t="shared" si="25"/>
        <v>-2.6107481995469198E-2</v>
      </c>
      <c r="K1256" s="43"/>
      <c r="L1256" s="43"/>
      <c r="M1256" s="43"/>
      <c r="N1256" s="43"/>
      <c r="O1256" s="43"/>
      <c r="P1256" s="43"/>
      <c r="Q1256" s="43"/>
      <c r="R1256" s="43"/>
      <c r="S1256" s="43"/>
      <c r="T1256" s="43"/>
      <c r="U1256" s="43"/>
      <c r="V1256" s="43"/>
      <c r="W1256" s="43"/>
      <c r="X1256" s="43"/>
      <c r="Y1256" s="43"/>
      <c r="Z1256" s="43"/>
    </row>
    <row r="1257" spans="1:26">
      <c r="A1257" s="44">
        <v>43649</v>
      </c>
      <c r="B1257" s="42">
        <v>2995.82</v>
      </c>
      <c r="C1257" s="46">
        <f t="shared" si="21"/>
        <v>7.6430761271929189E-3</v>
      </c>
      <c r="D1257" s="43"/>
      <c r="E1257" s="44">
        <v>43531</v>
      </c>
      <c r="F1257" s="42">
        <v>2.35</v>
      </c>
      <c r="G1257" s="42">
        <f t="shared" si="24"/>
        <v>2.35E-2</v>
      </c>
      <c r="H1257" s="43"/>
      <c r="I1257" s="43"/>
      <c r="J1257" s="75">
        <f t="shared" si="25"/>
        <v>-1.5856923872807082E-2</v>
      </c>
      <c r="K1257" s="43"/>
      <c r="L1257" s="43"/>
      <c r="M1257" s="43"/>
      <c r="N1257" s="43"/>
      <c r="O1257" s="43"/>
      <c r="P1257" s="43"/>
      <c r="Q1257" s="43"/>
      <c r="R1257" s="43"/>
      <c r="S1257" s="43"/>
      <c r="T1257" s="43"/>
      <c r="U1257" s="43"/>
      <c r="V1257" s="43"/>
      <c r="W1257" s="43"/>
      <c r="X1257" s="43"/>
      <c r="Y1257" s="43"/>
      <c r="Z1257" s="43"/>
    </row>
    <row r="1258" spans="1:26">
      <c r="A1258" s="44">
        <v>43648</v>
      </c>
      <c r="B1258" s="42">
        <v>2973.01</v>
      </c>
      <c r="C1258" s="46">
        <f t="shared" si="21"/>
        <v>2.9238703472561083E-3</v>
      </c>
      <c r="D1258" s="43"/>
      <c r="E1258" s="44">
        <v>43503</v>
      </c>
      <c r="F1258" s="42">
        <v>2.39</v>
      </c>
      <c r="G1258" s="42">
        <f t="shared" si="24"/>
        <v>2.3900000000000001E-2</v>
      </c>
      <c r="H1258" s="43"/>
      <c r="I1258" s="43"/>
      <c r="J1258" s="75">
        <f t="shared" si="25"/>
        <v>-2.0976129652743893E-2</v>
      </c>
      <c r="K1258" s="43"/>
      <c r="L1258" s="43"/>
      <c r="M1258" s="43"/>
      <c r="N1258" s="43"/>
      <c r="O1258" s="43"/>
      <c r="P1258" s="43"/>
      <c r="Q1258" s="43"/>
      <c r="R1258" s="43"/>
      <c r="S1258" s="43"/>
      <c r="T1258" s="43"/>
      <c r="U1258" s="43"/>
      <c r="V1258" s="43"/>
      <c r="W1258" s="43"/>
      <c r="X1258" s="43"/>
      <c r="Y1258" s="43"/>
      <c r="Z1258" s="43"/>
    </row>
    <row r="1259" spans="1:26">
      <c r="A1259" s="44">
        <v>43647</v>
      </c>
      <c r="B1259" s="42">
        <v>2964.33</v>
      </c>
      <c r="C1259" s="42"/>
      <c r="D1259" s="43"/>
      <c r="E1259" s="44">
        <v>43472</v>
      </c>
      <c r="F1259" s="42">
        <v>2.44</v>
      </c>
      <c r="G1259" s="42">
        <f t="shared" si="24"/>
        <v>2.4399999999999998E-2</v>
      </c>
      <c r="H1259" s="43"/>
      <c r="I1259" s="43"/>
      <c r="J1259" s="75">
        <f t="shared" si="25"/>
        <v>-2.4399999999999998E-2</v>
      </c>
      <c r="K1259" s="43"/>
      <c r="L1259" s="43"/>
      <c r="M1259" s="43"/>
      <c r="N1259" s="43"/>
      <c r="O1259" s="43"/>
      <c r="P1259" s="43"/>
      <c r="Q1259" s="43"/>
      <c r="R1259" s="43"/>
      <c r="S1259" s="43"/>
      <c r="T1259" s="43"/>
      <c r="U1259" s="43"/>
      <c r="V1259" s="43"/>
      <c r="W1259" s="43"/>
      <c r="X1259" s="43"/>
      <c r="Y1259" s="43"/>
      <c r="Z1259" s="43"/>
    </row>
    <row r="1260" spans="1:26">
      <c r="A1260" s="76"/>
      <c r="B1260" s="43"/>
      <c r="C1260" s="43"/>
      <c r="D1260" s="43"/>
      <c r="E1260" s="47" t="s">
        <v>3147</v>
      </c>
      <c r="F1260" s="43"/>
      <c r="G1260" s="43"/>
      <c r="H1260" s="43"/>
      <c r="I1260" s="43"/>
      <c r="J1260" s="43"/>
      <c r="K1260" s="43"/>
      <c r="L1260" s="43"/>
      <c r="M1260" s="43"/>
      <c r="N1260" s="43"/>
      <c r="O1260" s="43"/>
      <c r="P1260" s="43"/>
      <c r="Q1260" s="43"/>
      <c r="R1260" s="43"/>
      <c r="S1260" s="43"/>
      <c r="T1260" s="43"/>
      <c r="U1260" s="43"/>
      <c r="V1260" s="43"/>
      <c r="W1260" s="43"/>
      <c r="X1260" s="43"/>
      <c r="Y1260" s="43"/>
      <c r="Z1260" s="43"/>
    </row>
  </sheetData>
  <hyperlinks>
    <hyperlink ref="E1260"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250"/>
  <sheetViews>
    <sheetView workbookViewId="0"/>
  </sheetViews>
  <sheetFormatPr defaultColWidth="12.6640625" defaultRowHeight="15" customHeight="1"/>
  <cols>
    <col min="1" max="1" width="14.33203125" customWidth="1"/>
    <col min="2" max="2" width="17.33203125" customWidth="1"/>
    <col min="3" max="3" width="14.33203125" customWidth="1"/>
    <col min="4" max="4" width="26" customWidth="1"/>
    <col min="5" max="6" width="14.33203125" customWidth="1"/>
    <col min="7" max="7" width="29.44140625" customWidth="1"/>
    <col min="8" max="26" width="14.33203125" customWidth="1"/>
  </cols>
  <sheetData>
    <row r="1" spans="1:26">
      <c r="A1" s="44" t="s">
        <v>3201</v>
      </c>
      <c r="B1" s="42" t="s">
        <v>3207</v>
      </c>
      <c r="C1" s="42" t="s">
        <v>3203</v>
      </c>
      <c r="D1" s="42" t="s">
        <v>3208</v>
      </c>
      <c r="E1" s="42" t="s">
        <v>3204</v>
      </c>
      <c r="F1" s="42" t="s">
        <v>3205</v>
      </c>
      <c r="G1" s="42" t="s">
        <v>3206</v>
      </c>
      <c r="H1" s="77" t="s">
        <v>3209</v>
      </c>
      <c r="I1" s="78" t="s">
        <v>3210</v>
      </c>
      <c r="J1" s="77" t="s">
        <v>3211</v>
      </c>
      <c r="K1" s="78" t="s">
        <v>3212</v>
      </c>
      <c r="L1" s="43"/>
      <c r="M1" s="43"/>
      <c r="N1" s="43"/>
      <c r="O1" s="43"/>
      <c r="P1" s="43"/>
      <c r="Q1" s="43"/>
      <c r="R1" s="43"/>
      <c r="S1" s="43"/>
      <c r="T1" s="43"/>
      <c r="U1" s="43"/>
      <c r="V1" s="43"/>
      <c r="W1" s="43"/>
      <c r="X1" s="43"/>
      <c r="Y1" s="43"/>
      <c r="Z1" s="43"/>
    </row>
    <row r="2" spans="1:26">
      <c r="A2" s="44">
        <v>45471</v>
      </c>
      <c r="B2" s="45">
        <v>5460.48</v>
      </c>
      <c r="C2" s="45">
        <f t="shared" ref="C2:C256" si="0">LN(B2/B3)</f>
        <v>-4.0919885121458088E-3</v>
      </c>
      <c r="D2" s="45">
        <v>4.58</v>
      </c>
      <c r="E2" s="45">
        <f t="shared" ref="E2:E256" si="1">D2/100</f>
        <v>4.58E-2</v>
      </c>
      <c r="F2" s="45">
        <f t="shared" ref="F2:F256" si="2">(1+E2)^(1/252)-1</f>
        <v>1.7772270657090417E-4</v>
      </c>
      <c r="G2" s="45">
        <f t="shared" ref="G2:G256" si="3">C2-F2</f>
        <v>-4.269711218716713E-3</v>
      </c>
      <c r="H2" s="79"/>
      <c r="I2" s="79"/>
      <c r="J2" s="45">
        <f t="shared" ref="J2:J256" si="4">H2-F2</f>
        <v>-1.7772270657090417E-4</v>
      </c>
      <c r="K2" s="45">
        <f t="shared" ref="K2:K256" si="5">I2-F2</f>
        <v>-1.7772270657090417E-4</v>
      </c>
      <c r="L2" s="43"/>
      <c r="M2" s="43"/>
      <c r="N2" s="43"/>
      <c r="O2" s="43"/>
      <c r="P2" s="43"/>
      <c r="Q2" s="43"/>
      <c r="R2" s="43"/>
      <c r="S2" s="43"/>
      <c r="T2" s="43"/>
      <c r="U2" s="43"/>
      <c r="V2" s="43"/>
      <c r="W2" s="43"/>
      <c r="X2" s="43"/>
      <c r="Y2" s="43"/>
      <c r="Z2" s="43"/>
    </row>
    <row r="3" spans="1:26">
      <c r="A3" s="44">
        <v>45470</v>
      </c>
      <c r="B3" s="45">
        <v>5482.87</v>
      </c>
      <c r="C3" s="45">
        <f t="shared" si="0"/>
        <v>9.068706560974762E-4</v>
      </c>
      <c r="D3" s="45">
        <v>4.5</v>
      </c>
      <c r="E3" s="45">
        <f t="shared" si="1"/>
        <v>4.4999999999999998E-2</v>
      </c>
      <c r="F3" s="45">
        <f t="shared" si="2"/>
        <v>1.7468543594945096E-4</v>
      </c>
      <c r="G3" s="45">
        <f t="shared" si="3"/>
        <v>7.3218522014802524E-4</v>
      </c>
      <c r="H3" s="79">
        <v>2.74333542E-3</v>
      </c>
      <c r="I3" s="79">
        <v>-1.7076834990000001E-2</v>
      </c>
      <c r="J3" s="45">
        <f t="shared" si="4"/>
        <v>2.5686499840505491E-3</v>
      </c>
      <c r="K3" s="45">
        <f t="shared" si="5"/>
        <v>-1.7251520425949452E-2</v>
      </c>
      <c r="L3" s="43"/>
      <c r="M3" s="43"/>
      <c r="N3" s="43"/>
      <c r="O3" s="43"/>
      <c r="P3" s="43"/>
      <c r="Q3" s="43"/>
      <c r="R3" s="43"/>
      <c r="S3" s="43"/>
      <c r="T3" s="43"/>
      <c r="U3" s="43"/>
      <c r="V3" s="43"/>
      <c r="W3" s="43"/>
      <c r="X3" s="43"/>
      <c r="Y3" s="43"/>
      <c r="Z3" s="43"/>
    </row>
    <row r="4" spans="1:26">
      <c r="A4" s="44">
        <v>45469</v>
      </c>
      <c r="B4" s="45">
        <v>5477.9</v>
      </c>
      <c r="C4" s="45">
        <f t="shared" si="0"/>
        <v>1.5711783413408377E-3</v>
      </c>
      <c r="D4" s="45">
        <v>4.5199999999999996</v>
      </c>
      <c r="E4" s="45">
        <f t="shared" si="1"/>
        <v>4.5199999999999997E-2</v>
      </c>
      <c r="F4" s="45">
        <f t="shared" si="2"/>
        <v>1.7544497067034648E-4</v>
      </c>
      <c r="G4" s="45">
        <f t="shared" si="3"/>
        <v>1.3957333706704912E-3</v>
      </c>
      <c r="H4" s="79">
        <v>-2.2216364820000001E-2</v>
      </c>
      <c r="I4" s="79">
        <v>-2.2317684560000002E-3</v>
      </c>
      <c r="J4" s="45">
        <f t="shared" si="4"/>
        <v>-2.2391809790670347E-2</v>
      </c>
      <c r="K4" s="45">
        <f t="shared" si="5"/>
        <v>-2.4072134266703467E-3</v>
      </c>
      <c r="L4" s="43"/>
      <c r="M4" s="43"/>
      <c r="N4" s="43"/>
      <c r="O4" s="43"/>
      <c r="P4" s="43"/>
      <c r="Q4" s="43"/>
      <c r="R4" s="43"/>
      <c r="S4" s="43"/>
      <c r="T4" s="43"/>
      <c r="U4" s="43"/>
      <c r="V4" s="43"/>
      <c r="W4" s="43"/>
      <c r="X4" s="43"/>
      <c r="Y4" s="43"/>
      <c r="Z4" s="43"/>
    </row>
    <row r="5" spans="1:26">
      <c r="A5" s="44">
        <v>45468</v>
      </c>
      <c r="B5" s="45">
        <v>5469.3</v>
      </c>
      <c r="C5" s="45">
        <f t="shared" si="0"/>
        <v>3.9259309005764296E-3</v>
      </c>
      <c r="D5" s="45">
        <v>4.43</v>
      </c>
      <c r="E5" s="45">
        <f t="shared" si="1"/>
        <v>4.4299999999999999E-2</v>
      </c>
      <c r="F5" s="45">
        <f t="shared" si="2"/>
        <v>1.7202592374410131E-4</v>
      </c>
      <c r="G5" s="45">
        <f t="shared" si="3"/>
        <v>3.7539049768323283E-3</v>
      </c>
      <c r="H5" s="79">
        <v>-1.923136193E-2</v>
      </c>
      <c r="I5" s="79">
        <v>2.0485231810000002E-3</v>
      </c>
      <c r="J5" s="45">
        <f t="shared" si="4"/>
        <v>-1.9403387853744101E-2</v>
      </c>
      <c r="K5" s="45">
        <f t="shared" si="5"/>
        <v>1.8764972572558988E-3</v>
      </c>
      <c r="L5" s="43"/>
      <c r="M5" s="43"/>
      <c r="N5" s="43"/>
      <c r="O5" s="43"/>
      <c r="P5" s="43"/>
      <c r="Q5" s="43"/>
      <c r="R5" s="43"/>
      <c r="S5" s="43"/>
      <c r="T5" s="43"/>
      <c r="U5" s="43"/>
      <c r="V5" s="43"/>
      <c r="W5" s="43"/>
      <c r="X5" s="43"/>
      <c r="Y5" s="43"/>
      <c r="Z5" s="43"/>
    </row>
    <row r="6" spans="1:26">
      <c r="A6" s="44">
        <v>45467</v>
      </c>
      <c r="B6" s="45">
        <v>5447.87</v>
      </c>
      <c r="C6" s="45">
        <f t="shared" si="0"/>
        <v>-3.0698792218004059E-3</v>
      </c>
      <c r="D6" s="45">
        <v>4.45</v>
      </c>
      <c r="E6" s="45">
        <f t="shared" si="1"/>
        <v>4.4500000000000005E-2</v>
      </c>
      <c r="F6" s="45">
        <f t="shared" si="2"/>
        <v>1.7278596551562053E-4</v>
      </c>
      <c r="G6" s="45">
        <f t="shared" si="3"/>
        <v>-3.2426651873160264E-3</v>
      </c>
      <c r="H6" s="79">
        <v>2.2587069769999999E-2</v>
      </c>
      <c r="I6" s="79">
        <v>7.9099895230000002E-3</v>
      </c>
      <c r="J6" s="45">
        <f t="shared" si="4"/>
        <v>2.2414283804484379E-2</v>
      </c>
      <c r="K6" s="45">
        <f t="shared" si="5"/>
        <v>7.7372035574843796E-3</v>
      </c>
      <c r="L6" s="43"/>
      <c r="M6" s="43"/>
      <c r="N6" s="43"/>
      <c r="O6" s="43"/>
      <c r="P6" s="43"/>
      <c r="Q6" s="43"/>
      <c r="R6" s="43"/>
      <c r="S6" s="43"/>
      <c r="T6" s="43"/>
      <c r="U6" s="43"/>
      <c r="V6" s="43"/>
      <c r="W6" s="43"/>
      <c r="X6" s="43"/>
      <c r="Y6" s="43"/>
      <c r="Z6" s="43"/>
    </row>
    <row r="7" spans="1:26">
      <c r="A7" s="44">
        <v>45464</v>
      </c>
      <c r="B7" s="45">
        <v>5464.62</v>
      </c>
      <c r="C7" s="45">
        <f t="shared" si="0"/>
        <v>-1.5633874377691908E-3</v>
      </c>
      <c r="D7" s="45">
        <v>4.46</v>
      </c>
      <c r="E7" s="45">
        <f t="shared" si="1"/>
        <v>4.4600000000000001E-2</v>
      </c>
      <c r="F7" s="45">
        <f t="shared" si="2"/>
        <v>1.7316593204519393E-4</v>
      </c>
      <c r="G7" s="45">
        <f t="shared" si="3"/>
        <v>-1.7365533698143847E-3</v>
      </c>
      <c r="H7" s="79">
        <v>-1.428354712E-2</v>
      </c>
      <c r="I7" s="79">
        <v>-6.5669699700000002E-3</v>
      </c>
      <c r="J7" s="45">
        <f t="shared" si="4"/>
        <v>-1.4456713052045194E-2</v>
      </c>
      <c r="K7" s="45">
        <f t="shared" si="5"/>
        <v>-6.7401359020451941E-3</v>
      </c>
      <c r="L7" s="43"/>
      <c r="M7" s="43"/>
      <c r="N7" s="43"/>
      <c r="O7" s="43"/>
      <c r="P7" s="43"/>
      <c r="Q7" s="43"/>
      <c r="R7" s="43"/>
      <c r="S7" s="43"/>
      <c r="T7" s="43"/>
      <c r="U7" s="43"/>
      <c r="V7" s="43"/>
      <c r="W7" s="43"/>
      <c r="X7" s="43"/>
      <c r="Y7" s="43"/>
      <c r="Z7" s="43"/>
    </row>
    <row r="8" spans="1:26">
      <c r="A8" s="44">
        <v>45463</v>
      </c>
      <c r="B8" s="45">
        <v>5473.17</v>
      </c>
      <c r="C8" s="45">
        <f t="shared" si="0"/>
        <v>-2.5291522760688338E-3</v>
      </c>
      <c r="D8" s="45">
        <v>4.46</v>
      </c>
      <c r="E8" s="45">
        <f t="shared" si="1"/>
        <v>4.4600000000000001E-2</v>
      </c>
      <c r="F8" s="45">
        <f t="shared" si="2"/>
        <v>1.7316593204519393E-4</v>
      </c>
      <c r="G8" s="45">
        <f t="shared" si="3"/>
        <v>-2.7023182081140277E-3</v>
      </c>
      <c r="H8" s="79">
        <v>-1.4736725450000001E-3</v>
      </c>
      <c r="I8" s="79">
        <v>3.9271250069999996E-3</v>
      </c>
      <c r="J8" s="45">
        <f t="shared" si="4"/>
        <v>-1.646838477045194E-3</v>
      </c>
      <c r="K8" s="45">
        <f t="shared" si="5"/>
        <v>3.7539590749548057E-3</v>
      </c>
      <c r="L8" s="43"/>
      <c r="M8" s="43"/>
      <c r="N8" s="43"/>
      <c r="O8" s="43"/>
      <c r="P8" s="43"/>
      <c r="Q8" s="43"/>
      <c r="R8" s="43"/>
      <c r="S8" s="43"/>
      <c r="T8" s="43"/>
      <c r="U8" s="43"/>
      <c r="V8" s="43"/>
      <c r="W8" s="43"/>
      <c r="X8" s="43"/>
      <c r="Y8" s="43"/>
      <c r="Z8" s="43"/>
    </row>
    <row r="9" spans="1:26">
      <c r="A9" s="44">
        <v>45461</v>
      </c>
      <c r="B9" s="45">
        <v>5487.03</v>
      </c>
      <c r="C9" s="45">
        <f t="shared" si="0"/>
        <v>2.5181897678469146E-3</v>
      </c>
      <c r="D9" s="45">
        <v>4.43</v>
      </c>
      <c r="E9" s="45">
        <f t="shared" si="1"/>
        <v>4.4299999999999999E-2</v>
      </c>
      <c r="F9" s="45">
        <f t="shared" si="2"/>
        <v>1.7202592374410131E-4</v>
      </c>
      <c r="G9" s="45">
        <f t="shared" si="3"/>
        <v>2.3461638441028133E-3</v>
      </c>
      <c r="H9" s="79">
        <v>-7.4582599699999997E-3</v>
      </c>
      <c r="I9" s="79">
        <v>-1.219695069E-2</v>
      </c>
      <c r="J9" s="45">
        <f t="shared" si="4"/>
        <v>-7.630285893744101E-3</v>
      </c>
      <c r="K9" s="45">
        <f t="shared" si="5"/>
        <v>-1.2368976613744101E-2</v>
      </c>
      <c r="L9" s="43"/>
      <c r="M9" s="43"/>
      <c r="N9" s="43"/>
      <c r="O9" s="43"/>
      <c r="P9" s="43"/>
      <c r="Q9" s="43"/>
      <c r="R9" s="43"/>
      <c r="S9" s="43"/>
      <c r="T9" s="43"/>
      <c r="U9" s="43"/>
      <c r="V9" s="43"/>
      <c r="W9" s="43"/>
      <c r="X9" s="43"/>
      <c r="Y9" s="43"/>
      <c r="Z9" s="43"/>
    </row>
    <row r="10" spans="1:26">
      <c r="A10" s="44">
        <v>45460</v>
      </c>
      <c r="B10" s="45">
        <v>5473.23</v>
      </c>
      <c r="C10" s="45">
        <f t="shared" si="0"/>
        <v>7.6351859201040807E-3</v>
      </c>
      <c r="D10" s="45">
        <v>4.4800000000000004</v>
      </c>
      <c r="E10" s="45">
        <f t="shared" si="1"/>
        <v>4.4800000000000006E-2</v>
      </c>
      <c r="F10" s="45">
        <f t="shared" si="2"/>
        <v>1.7392575642616315E-4</v>
      </c>
      <c r="G10" s="45">
        <f t="shared" si="3"/>
        <v>7.4612601636779175E-3</v>
      </c>
      <c r="H10" s="79">
        <v>1.924333533E-2</v>
      </c>
      <c r="I10" s="79">
        <v>-8.4628481740000004E-3</v>
      </c>
      <c r="J10" s="45">
        <f t="shared" si="4"/>
        <v>1.9069409573573837E-2</v>
      </c>
      <c r="K10" s="45">
        <f t="shared" si="5"/>
        <v>-8.6367739304261636E-3</v>
      </c>
      <c r="L10" s="43"/>
      <c r="M10" s="43"/>
      <c r="N10" s="43"/>
      <c r="O10" s="43"/>
      <c r="P10" s="43"/>
      <c r="Q10" s="43"/>
      <c r="R10" s="43"/>
      <c r="S10" s="43"/>
      <c r="T10" s="43"/>
      <c r="U10" s="43"/>
      <c r="V10" s="43"/>
      <c r="W10" s="43"/>
      <c r="X10" s="43"/>
      <c r="Y10" s="43"/>
      <c r="Z10" s="43"/>
    </row>
    <row r="11" spans="1:26">
      <c r="A11" s="44">
        <v>45457</v>
      </c>
      <c r="B11" s="45">
        <v>5431.6</v>
      </c>
      <c r="C11" s="45">
        <f t="shared" si="0"/>
        <v>-3.9391312700216223E-4</v>
      </c>
      <c r="D11" s="45">
        <v>4.42</v>
      </c>
      <c r="E11" s="45">
        <f t="shared" si="1"/>
        <v>4.4199999999999996E-2</v>
      </c>
      <c r="F11" s="45">
        <f t="shared" si="2"/>
        <v>1.7164584848816666E-4</v>
      </c>
      <c r="G11" s="45">
        <f t="shared" si="3"/>
        <v>-5.6555897549032889E-4</v>
      </c>
      <c r="H11" s="79">
        <v>-6.2981707369999997E-3</v>
      </c>
      <c r="I11" s="79">
        <v>-2.8887839060000001E-3</v>
      </c>
      <c r="J11" s="45">
        <f t="shared" si="4"/>
        <v>-6.4698165854881664E-3</v>
      </c>
      <c r="K11" s="45">
        <f t="shared" si="5"/>
        <v>-3.0604297544881667E-3</v>
      </c>
      <c r="L11" s="43"/>
      <c r="M11" s="43"/>
      <c r="N11" s="43"/>
      <c r="O11" s="43"/>
      <c r="P11" s="43"/>
      <c r="Q11" s="43"/>
      <c r="R11" s="43"/>
      <c r="S11" s="43"/>
      <c r="T11" s="43"/>
      <c r="U11" s="43"/>
      <c r="V11" s="43"/>
      <c r="W11" s="43"/>
      <c r="X11" s="43"/>
      <c r="Y11" s="43"/>
      <c r="Z11" s="43"/>
    </row>
    <row r="12" spans="1:26">
      <c r="A12" s="44">
        <v>45456</v>
      </c>
      <c r="B12" s="45">
        <v>5433.74</v>
      </c>
      <c r="C12" s="45">
        <f t="shared" si="0"/>
        <v>2.341828672305396E-3</v>
      </c>
      <c r="D12" s="45">
        <v>4.46</v>
      </c>
      <c r="E12" s="45">
        <f t="shared" si="1"/>
        <v>4.4600000000000001E-2</v>
      </c>
      <c r="F12" s="45">
        <f t="shared" si="2"/>
        <v>1.7316593204519393E-4</v>
      </c>
      <c r="G12" s="45">
        <f t="shared" si="3"/>
        <v>2.1686627402602021E-3</v>
      </c>
      <c r="H12" s="79">
        <v>1.916420357E-2</v>
      </c>
      <c r="I12" s="79">
        <v>1.509683983E-2</v>
      </c>
      <c r="J12" s="45">
        <f t="shared" si="4"/>
        <v>1.8991037637954806E-2</v>
      </c>
      <c r="K12" s="45">
        <f t="shared" si="5"/>
        <v>1.4923673897954806E-2</v>
      </c>
      <c r="L12" s="43"/>
      <c r="M12" s="43"/>
      <c r="N12" s="43"/>
      <c r="O12" s="43"/>
      <c r="P12" s="43"/>
      <c r="Q12" s="43"/>
      <c r="R12" s="43"/>
      <c r="S12" s="43"/>
      <c r="T12" s="43"/>
      <c r="U12" s="43"/>
      <c r="V12" s="43"/>
      <c r="W12" s="43"/>
      <c r="X12" s="43"/>
      <c r="Y12" s="43"/>
      <c r="Z12" s="43"/>
    </row>
    <row r="13" spans="1:26">
      <c r="A13" s="44">
        <v>45455</v>
      </c>
      <c r="B13" s="45">
        <v>5421.03</v>
      </c>
      <c r="C13" s="45">
        <f t="shared" si="0"/>
        <v>8.4677271718827819E-3</v>
      </c>
      <c r="D13" s="45">
        <v>4.53</v>
      </c>
      <c r="E13" s="45">
        <f t="shared" si="1"/>
        <v>4.53E-2</v>
      </c>
      <c r="F13" s="45">
        <f t="shared" si="2"/>
        <v>1.7582468374710558E-4</v>
      </c>
      <c r="G13" s="45">
        <f t="shared" si="3"/>
        <v>8.2919024881356763E-3</v>
      </c>
      <c r="H13" s="79">
        <v>1.0843048690000001E-2</v>
      </c>
      <c r="I13" s="79">
        <v>7.2356785789999996E-3</v>
      </c>
      <c r="J13" s="45">
        <f t="shared" si="4"/>
        <v>1.0667224006252895E-2</v>
      </c>
      <c r="K13" s="45">
        <f t="shared" si="5"/>
        <v>7.059853895252894E-3</v>
      </c>
      <c r="L13" s="43"/>
      <c r="M13" s="43"/>
      <c r="N13" s="43"/>
      <c r="O13" s="43"/>
      <c r="P13" s="43"/>
      <c r="Q13" s="43"/>
      <c r="R13" s="43"/>
      <c r="S13" s="43"/>
      <c r="T13" s="43"/>
      <c r="U13" s="43"/>
      <c r="V13" s="43"/>
      <c r="W13" s="43"/>
      <c r="X13" s="43"/>
      <c r="Y13" s="43"/>
      <c r="Z13" s="43"/>
    </row>
    <row r="14" spans="1:26">
      <c r="A14" s="44">
        <v>45454</v>
      </c>
      <c r="B14" s="45">
        <v>5375.32</v>
      </c>
      <c r="C14" s="45">
        <f t="shared" si="0"/>
        <v>2.7067548434573357E-3</v>
      </c>
      <c r="D14" s="45">
        <v>4.59</v>
      </c>
      <c r="E14" s="45">
        <f t="shared" si="1"/>
        <v>4.5899999999999996E-2</v>
      </c>
      <c r="F14" s="45">
        <f t="shared" si="2"/>
        <v>1.7810220267189258E-4</v>
      </c>
      <c r="G14" s="45">
        <f t="shared" si="3"/>
        <v>2.5286526407854431E-3</v>
      </c>
      <c r="H14" s="79">
        <v>1.5373635760000001E-2</v>
      </c>
      <c r="I14" s="79">
        <v>-4.3290110900000003E-3</v>
      </c>
      <c r="J14" s="45">
        <f t="shared" si="4"/>
        <v>1.5195533557328108E-2</v>
      </c>
      <c r="K14" s="45">
        <f t="shared" si="5"/>
        <v>-4.5071132926718929E-3</v>
      </c>
      <c r="L14" s="43"/>
      <c r="M14" s="43"/>
      <c r="N14" s="43"/>
      <c r="O14" s="43"/>
      <c r="P14" s="43"/>
      <c r="Q14" s="43"/>
      <c r="R14" s="43"/>
      <c r="S14" s="43"/>
      <c r="T14" s="43"/>
      <c r="U14" s="43"/>
      <c r="V14" s="43"/>
      <c r="W14" s="43"/>
      <c r="X14" s="43"/>
      <c r="Y14" s="43"/>
      <c r="Z14" s="43"/>
    </row>
    <row r="15" spans="1:26">
      <c r="A15" s="44">
        <v>45453</v>
      </c>
      <c r="B15" s="45">
        <v>5360.79</v>
      </c>
      <c r="C15" s="45">
        <f t="shared" si="0"/>
        <v>2.5775665246065955E-3</v>
      </c>
      <c r="D15" s="45">
        <v>4.66</v>
      </c>
      <c r="E15" s="45">
        <f t="shared" si="1"/>
        <v>4.6600000000000003E-2</v>
      </c>
      <c r="F15" s="45">
        <f t="shared" si="2"/>
        <v>1.8075766388858661E-4</v>
      </c>
      <c r="G15" s="45">
        <f t="shared" si="3"/>
        <v>2.3968088607180089E-3</v>
      </c>
      <c r="H15" s="79">
        <v>2.4600569700000002E-2</v>
      </c>
      <c r="I15" s="79">
        <v>7.0024033309999999E-3</v>
      </c>
      <c r="J15" s="45">
        <f t="shared" si="4"/>
        <v>2.4419812036111415E-2</v>
      </c>
      <c r="K15" s="45">
        <f t="shared" si="5"/>
        <v>6.8216456671114133E-3</v>
      </c>
      <c r="L15" s="43"/>
      <c r="M15" s="43"/>
      <c r="N15" s="43"/>
      <c r="O15" s="43"/>
      <c r="P15" s="43"/>
      <c r="Q15" s="43"/>
      <c r="R15" s="43"/>
      <c r="S15" s="43"/>
      <c r="T15" s="43"/>
      <c r="U15" s="43"/>
      <c r="V15" s="43"/>
      <c r="W15" s="43"/>
      <c r="X15" s="43"/>
      <c r="Y15" s="43"/>
      <c r="Z15" s="43"/>
    </row>
    <row r="16" spans="1:26">
      <c r="A16" s="44">
        <v>45450</v>
      </c>
      <c r="B16" s="45">
        <v>5346.99</v>
      </c>
      <c r="C16" s="45">
        <f t="shared" si="0"/>
        <v>-1.1158931807150971E-3</v>
      </c>
      <c r="D16" s="45">
        <v>4.6100000000000003</v>
      </c>
      <c r="E16" s="45">
        <f t="shared" si="1"/>
        <v>4.6100000000000002E-2</v>
      </c>
      <c r="F16" s="45">
        <f t="shared" si="2"/>
        <v>1.7886108646547605E-4</v>
      </c>
      <c r="G16" s="45">
        <f t="shared" si="3"/>
        <v>-1.2947542671805732E-3</v>
      </c>
      <c r="H16" s="79">
        <v>6.3098119670000001E-4</v>
      </c>
      <c r="I16" s="79">
        <v>-2.0347740680000002E-3</v>
      </c>
      <c r="J16" s="45">
        <f t="shared" si="4"/>
        <v>4.5212011023452396E-4</v>
      </c>
      <c r="K16" s="45">
        <f t="shared" si="5"/>
        <v>-2.2136351544654763E-3</v>
      </c>
      <c r="L16" s="43"/>
      <c r="M16" s="43"/>
      <c r="N16" s="43"/>
      <c r="O16" s="43"/>
      <c r="P16" s="43"/>
      <c r="Q16" s="43"/>
      <c r="R16" s="43"/>
      <c r="S16" s="43"/>
      <c r="T16" s="43"/>
      <c r="U16" s="43"/>
      <c r="V16" s="43"/>
      <c r="W16" s="43"/>
      <c r="X16" s="43"/>
      <c r="Y16" s="43"/>
      <c r="Z16" s="43"/>
    </row>
    <row r="17" spans="1:26">
      <c r="A17" s="44">
        <v>45449</v>
      </c>
      <c r="B17" s="45">
        <v>5352.96</v>
      </c>
      <c r="C17" s="45">
        <f t="shared" si="0"/>
        <v>-1.9986943175659869E-4</v>
      </c>
      <c r="D17" s="45">
        <v>4.4800000000000004</v>
      </c>
      <c r="E17" s="45">
        <f t="shared" si="1"/>
        <v>4.4800000000000006E-2</v>
      </c>
      <c r="F17" s="45">
        <f t="shared" si="2"/>
        <v>1.7392575642616315E-4</v>
      </c>
      <c r="G17" s="45">
        <f t="shared" si="3"/>
        <v>-3.7379518818276181E-4</v>
      </c>
      <c r="H17" s="79">
        <v>6.1835338250000003E-3</v>
      </c>
      <c r="I17" s="79">
        <v>-1.9779992149999998E-3</v>
      </c>
      <c r="J17" s="45">
        <f t="shared" si="4"/>
        <v>6.0096080685738372E-3</v>
      </c>
      <c r="K17" s="45">
        <f t="shared" si="5"/>
        <v>-2.151924971426163E-3</v>
      </c>
      <c r="L17" s="43"/>
      <c r="M17" s="43"/>
      <c r="N17" s="43"/>
      <c r="O17" s="43"/>
      <c r="P17" s="43"/>
      <c r="Q17" s="43"/>
      <c r="R17" s="43"/>
      <c r="S17" s="43"/>
      <c r="T17" s="43"/>
      <c r="U17" s="43"/>
      <c r="V17" s="43"/>
      <c r="W17" s="43"/>
      <c r="X17" s="43"/>
      <c r="Y17" s="43"/>
      <c r="Z17" s="43"/>
    </row>
    <row r="18" spans="1:26">
      <c r="A18" s="44">
        <v>45448</v>
      </c>
      <c r="B18" s="45">
        <v>5354.03</v>
      </c>
      <c r="C18" s="45">
        <f t="shared" si="0"/>
        <v>1.1778026448059028E-2</v>
      </c>
      <c r="D18" s="45">
        <v>4.5</v>
      </c>
      <c r="E18" s="45">
        <f t="shared" si="1"/>
        <v>4.4999999999999998E-2</v>
      </c>
      <c r="F18" s="45">
        <f t="shared" si="2"/>
        <v>1.7468543594945096E-4</v>
      </c>
      <c r="G18" s="45">
        <f t="shared" si="3"/>
        <v>1.1603341012109577E-2</v>
      </c>
      <c r="H18" s="79">
        <v>-8.2356800899999992E-3</v>
      </c>
      <c r="I18" s="79">
        <v>3.5272332610000001E-3</v>
      </c>
      <c r="J18" s="45">
        <f t="shared" si="4"/>
        <v>-8.4103655259494502E-3</v>
      </c>
      <c r="K18" s="45">
        <f t="shared" si="5"/>
        <v>3.3525478250505491E-3</v>
      </c>
      <c r="L18" s="43"/>
      <c r="M18" s="43"/>
      <c r="N18" s="43"/>
      <c r="O18" s="43"/>
      <c r="P18" s="43"/>
      <c r="Q18" s="43"/>
      <c r="R18" s="43"/>
      <c r="S18" s="43"/>
      <c r="T18" s="43"/>
      <c r="U18" s="43"/>
      <c r="V18" s="43"/>
      <c r="W18" s="43"/>
      <c r="X18" s="43"/>
      <c r="Y18" s="43"/>
      <c r="Z18" s="43"/>
    </row>
    <row r="19" spans="1:26">
      <c r="A19" s="44">
        <v>45447</v>
      </c>
      <c r="B19" s="45">
        <v>5291.34</v>
      </c>
      <c r="C19" s="45">
        <f t="shared" si="0"/>
        <v>1.5016920495655548E-3</v>
      </c>
      <c r="D19" s="45">
        <v>4.54</v>
      </c>
      <c r="E19" s="45">
        <f t="shared" si="1"/>
        <v>4.5400000000000003E-2</v>
      </c>
      <c r="F19" s="45">
        <f t="shared" si="2"/>
        <v>1.7620436064391676E-4</v>
      </c>
      <c r="G19" s="45">
        <f t="shared" si="3"/>
        <v>1.325487688921638E-3</v>
      </c>
      <c r="H19" s="79">
        <v>-6.4998775619999997E-3</v>
      </c>
      <c r="I19" s="79">
        <v>-5.7228246660000004E-3</v>
      </c>
      <c r="J19" s="45">
        <f t="shared" si="4"/>
        <v>-6.6760819226439165E-3</v>
      </c>
      <c r="K19" s="45">
        <f t="shared" si="5"/>
        <v>-5.8990290266439172E-3</v>
      </c>
      <c r="L19" s="43"/>
      <c r="M19" s="43"/>
      <c r="N19" s="43"/>
      <c r="O19" s="43"/>
      <c r="P19" s="43"/>
      <c r="Q19" s="43"/>
      <c r="R19" s="43"/>
      <c r="S19" s="43"/>
      <c r="T19" s="43"/>
      <c r="U19" s="43"/>
      <c r="V19" s="43"/>
      <c r="W19" s="43"/>
      <c r="X19" s="43"/>
      <c r="Y19" s="43"/>
      <c r="Z19" s="43"/>
    </row>
    <row r="20" spans="1:26">
      <c r="A20" s="44">
        <v>45446</v>
      </c>
      <c r="B20" s="45">
        <v>5283.4</v>
      </c>
      <c r="C20" s="45">
        <f t="shared" si="0"/>
        <v>1.1154342969859781E-3</v>
      </c>
      <c r="D20" s="45">
        <v>4.6100000000000003</v>
      </c>
      <c r="E20" s="45">
        <f t="shared" si="1"/>
        <v>4.6100000000000002E-2</v>
      </c>
      <c r="F20" s="45">
        <f t="shared" si="2"/>
        <v>1.7886108646547605E-4</v>
      </c>
      <c r="G20" s="45">
        <f t="shared" si="3"/>
        <v>9.3657321052050208E-4</v>
      </c>
      <c r="H20" s="79">
        <v>-2.1705613799999999E-2</v>
      </c>
      <c r="I20" s="79">
        <v>1.1503624949999999E-2</v>
      </c>
      <c r="J20" s="45">
        <f t="shared" si="4"/>
        <v>-2.1884474886465475E-2</v>
      </c>
      <c r="K20" s="45">
        <f t="shared" si="5"/>
        <v>1.1324763863534523E-2</v>
      </c>
      <c r="L20" s="43"/>
      <c r="M20" s="43"/>
      <c r="N20" s="43"/>
      <c r="O20" s="43"/>
      <c r="P20" s="43"/>
      <c r="Q20" s="43"/>
      <c r="R20" s="43"/>
      <c r="S20" s="43"/>
      <c r="T20" s="43"/>
      <c r="U20" s="43"/>
      <c r="V20" s="43"/>
      <c r="W20" s="43"/>
      <c r="X20" s="43"/>
      <c r="Y20" s="43"/>
      <c r="Z20" s="43"/>
    </row>
    <row r="21" spans="1:26">
      <c r="A21" s="44">
        <v>45443</v>
      </c>
      <c r="B21" s="45">
        <v>5277.51</v>
      </c>
      <c r="C21" s="45">
        <f t="shared" si="0"/>
        <v>7.9958649115222311E-3</v>
      </c>
      <c r="D21" s="45">
        <v>4.71</v>
      </c>
      <c r="E21" s="45">
        <f t="shared" si="1"/>
        <v>4.7100000000000003E-2</v>
      </c>
      <c r="F21" s="45">
        <f t="shared" si="2"/>
        <v>1.8265333905564951E-4</v>
      </c>
      <c r="G21" s="45">
        <f t="shared" si="3"/>
        <v>7.8132115724665815E-3</v>
      </c>
      <c r="H21" s="79">
        <v>-3.8438660040000003E-2</v>
      </c>
      <c r="I21" s="79">
        <v>2.1377777149999999E-2</v>
      </c>
      <c r="J21" s="45">
        <f t="shared" si="4"/>
        <v>-3.8621313379055652E-2</v>
      </c>
      <c r="K21" s="45">
        <f t="shared" si="5"/>
        <v>2.119512381094435E-2</v>
      </c>
      <c r="L21" s="43"/>
      <c r="M21" s="43"/>
      <c r="N21" s="43"/>
      <c r="O21" s="43"/>
      <c r="P21" s="43"/>
      <c r="Q21" s="43"/>
      <c r="R21" s="43"/>
      <c r="S21" s="43"/>
      <c r="T21" s="43"/>
      <c r="U21" s="43"/>
      <c r="V21" s="43"/>
      <c r="W21" s="43"/>
      <c r="X21" s="43"/>
      <c r="Y21" s="43"/>
      <c r="Z21" s="43"/>
    </row>
    <row r="22" spans="1:26">
      <c r="A22" s="44">
        <v>45442</v>
      </c>
      <c r="B22" s="45">
        <v>5235.4799999999996</v>
      </c>
      <c r="C22" s="45">
        <f t="shared" si="0"/>
        <v>-5.9929167225422977E-3</v>
      </c>
      <c r="D22" s="45">
        <v>4.75</v>
      </c>
      <c r="E22" s="45">
        <f t="shared" si="1"/>
        <v>4.7500000000000001E-2</v>
      </c>
      <c r="F22" s="45">
        <f t="shared" si="2"/>
        <v>1.8416923014275E-4</v>
      </c>
      <c r="G22" s="45">
        <f t="shared" si="3"/>
        <v>-6.1770859526850477E-3</v>
      </c>
      <c r="H22" s="79">
        <v>-2.7744672630000002E-2</v>
      </c>
      <c r="I22" s="79">
        <v>2.1541239129999998E-3</v>
      </c>
      <c r="J22" s="45">
        <f t="shared" si="4"/>
        <v>-2.7928841860142752E-2</v>
      </c>
      <c r="K22" s="45">
        <f t="shared" si="5"/>
        <v>1.9699546828572498E-3</v>
      </c>
      <c r="L22" s="43"/>
      <c r="M22" s="43"/>
      <c r="N22" s="43"/>
      <c r="O22" s="43"/>
      <c r="P22" s="43"/>
      <c r="Q22" s="43"/>
      <c r="R22" s="43"/>
      <c r="S22" s="43"/>
      <c r="T22" s="43"/>
      <c r="U22" s="43"/>
      <c r="V22" s="43"/>
      <c r="W22" s="43"/>
      <c r="X22" s="43"/>
      <c r="Y22" s="43"/>
      <c r="Z22" s="43"/>
    </row>
    <row r="23" spans="1:26">
      <c r="A23" s="44">
        <v>45441</v>
      </c>
      <c r="B23" s="45">
        <v>5266.95</v>
      </c>
      <c r="C23" s="45">
        <f t="shared" si="0"/>
        <v>-7.3943469365055463E-3</v>
      </c>
      <c r="D23" s="45">
        <v>4.8</v>
      </c>
      <c r="E23" s="45">
        <f t="shared" si="1"/>
        <v>4.8000000000000001E-2</v>
      </c>
      <c r="F23" s="45">
        <f t="shared" si="2"/>
        <v>1.8606328341497225E-4</v>
      </c>
      <c r="G23" s="45">
        <f t="shared" si="3"/>
        <v>-7.5804102199205185E-3</v>
      </c>
      <c r="H23" s="79">
        <v>-6.3879427440000002E-3</v>
      </c>
      <c r="I23" s="79">
        <v>-3.36601239E-3</v>
      </c>
      <c r="J23" s="45">
        <f t="shared" si="4"/>
        <v>-6.5740060274149725E-3</v>
      </c>
      <c r="K23" s="45">
        <f t="shared" si="5"/>
        <v>-3.5520756734149722E-3</v>
      </c>
      <c r="L23" s="43"/>
      <c r="M23" s="43"/>
      <c r="N23" s="43"/>
      <c r="O23" s="43"/>
      <c r="P23" s="43"/>
      <c r="Q23" s="43"/>
      <c r="R23" s="43"/>
      <c r="S23" s="43"/>
      <c r="T23" s="43"/>
      <c r="U23" s="43"/>
      <c r="V23" s="43"/>
      <c r="W23" s="43"/>
      <c r="X23" s="43"/>
      <c r="Y23" s="43"/>
      <c r="Z23" s="43"/>
    </row>
    <row r="24" spans="1:26">
      <c r="A24" s="44">
        <v>45440</v>
      </c>
      <c r="B24" s="45">
        <v>5306.04</v>
      </c>
      <c r="C24" s="45">
        <f t="shared" si="0"/>
        <v>2.4880404548013993E-4</v>
      </c>
      <c r="D24" s="45">
        <v>4.7300000000000004</v>
      </c>
      <c r="E24" s="45">
        <f t="shared" si="1"/>
        <v>4.7300000000000002E-2</v>
      </c>
      <c r="F24" s="45">
        <f t="shared" si="2"/>
        <v>1.8341135668342723E-4</v>
      </c>
      <c r="G24" s="45">
        <f t="shared" si="3"/>
        <v>6.5392688796712701E-5</v>
      </c>
      <c r="H24" s="79">
        <v>1.9785492419999998E-2</v>
      </c>
      <c r="I24" s="79">
        <v>2.4424948469999999E-2</v>
      </c>
      <c r="J24" s="45">
        <f t="shared" si="4"/>
        <v>1.9602081063316571E-2</v>
      </c>
      <c r="K24" s="45">
        <f t="shared" si="5"/>
        <v>2.4241537113316572E-2</v>
      </c>
      <c r="L24" s="43"/>
      <c r="M24" s="43"/>
      <c r="N24" s="43"/>
      <c r="O24" s="43"/>
      <c r="P24" s="43"/>
      <c r="Q24" s="43"/>
      <c r="R24" s="43"/>
      <c r="S24" s="43"/>
      <c r="T24" s="43"/>
      <c r="U24" s="43"/>
      <c r="V24" s="43"/>
      <c r="W24" s="43"/>
      <c r="X24" s="43"/>
      <c r="Y24" s="43"/>
      <c r="Z24" s="43"/>
    </row>
    <row r="25" spans="1:26">
      <c r="A25" s="44">
        <v>45436</v>
      </c>
      <c r="B25" s="45">
        <v>5304.72</v>
      </c>
      <c r="C25" s="45">
        <f t="shared" si="0"/>
        <v>6.9765789150719763E-3</v>
      </c>
      <c r="D25" s="45">
        <v>4.6399999999999997</v>
      </c>
      <c r="E25" s="45">
        <f t="shared" si="1"/>
        <v>4.6399999999999997E-2</v>
      </c>
      <c r="F25" s="45">
        <f t="shared" si="2"/>
        <v>1.7999914123811855E-4</v>
      </c>
      <c r="G25" s="45">
        <f t="shared" si="3"/>
        <v>6.7965797738338577E-3</v>
      </c>
      <c r="H25" s="79">
        <v>-3.2036640669999999E-3</v>
      </c>
      <c r="I25" s="79">
        <v>6.9891133980000001E-3</v>
      </c>
      <c r="J25" s="45">
        <f t="shared" si="4"/>
        <v>-3.3836632082381185E-3</v>
      </c>
      <c r="K25" s="45">
        <f t="shared" si="5"/>
        <v>6.8091142567618815E-3</v>
      </c>
      <c r="L25" s="43"/>
      <c r="M25" s="43"/>
      <c r="N25" s="43"/>
      <c r="O25" s="43"/>
      <c r="P25" s="43"/>
      <c r="Q25" s="43"/>
      <c r="R25" s="43"/>
      <c r="S25" s="43"/>
      <c r="T25" s="43"/>
      <c r="U25" s="43"/>
      <c r="V25" s="43"/>
      <c r="W25" s="43"/>
      <c r="X25" s="43"/>
      <c r="Y25" s="43"/>
      <c r="Z25" s="43"/>
    </row>
    <row r="26" spans="1:26">
      <c r="A26" s="44">
        <v>45435</v>
      </c>
      <c r="B26" s="45">
        <v>5267.84</v>
      </c>
      <c r="C26" s="45">
        <f t="shared" si="0"/>
        <v>-7.4081767856449404E-3</v>
      </c>
      <c r="D26" s="45">
        <v>4.6500000000000004</v>
      </c>
      <c r="E26" s="45">
        <f t="shared" si="1"/>
        <v>4.6500000000000007E-2</v>
      </c>
      <c r="F26" s="45">
        <f t="shared" si="2"/>
        <v>1.803784206118042E-4</v>
      </c>
      <c r="G26" s="45">
        <f t="shared" si="3"/>
        <v>-7.5885552062567446E-3</v>
      </c>
      <c r="H26" s="79">
        <v>-1.3324685940000001E-2</v>
      </c>
      <c r="I26" s="79">
        <v>5.1458089530000001E-3</v>
      </c>
      <c r="J26" s="45">
        <f t="shared" si="4"/>
        <v>-1.3505064360611805E-2</v>
      </c>
      <c r="K26" s="45">
        <f t="shared" si="5"/>
        <v>4.9654305323881959E-3</v>
      </c>
      <c r="L26" s="43"/>
      <c r="M26" s="43"/>
      <c r="N26" s="43"/>
      <c r="O26" s="43"/>
      <c r="P26" s="43"/>
      <c r="Q26" s="43"/>
      <c r="R26" s="43"/>
      <c r="S26" s="43"/>
      <c r="T26" s="43"/>
      <c r="U26" s="43"/>
      <c r="V26" s="43"/>
      <c r="W26" s="43"/>
      <c r="X26" s="43"/>
      <c r="Y26" s="43"/>
      <c r="Z26" s="43"/>
    </row>
    <row r="27" spans="1:26">
      <c r="A27" s="44">
        <v>45434</v>
      </c>
      <c r="B27" s="45">
        <v>5307.01</v>
      </c>
      <c r="C27" s="45">
        <f t="shared" si="0"/>
        <v>-2.7097176835470336E-3</v>
      </c>
      <c r="D27" s="45">
        <v>4.6100000000000003</v>
      </c>
      <c r="E27" s="45">
        <f t="shared" si="1"/>
        <v>4.6100000000000002E-2</v>
      </c>
      <c r="F27" s="45">
        <f t="shared" si="2"/>
        <v>1.7886108646547605E-4</v>
      </c>
      <c r="G27" s="45">
        <f t="shared" si="3"/>
        <v>-2.8885787700125096E-3</v>
      </c>
      <c r="H27" s="79">
        <v>7.8536255799999996E-2</v>
      </c>
      <c r="I27" s="79">
        <v>1.483102018E-2</v>
      </c>
      <c r="J27" s="45">
        <f t="shared" si="4"/>
        <v>7.835739471353452E-2</v>
      </c>
      <c r="K27" s="45">
        <f t="shared" si="5"/>
        <v>1.4652159093534524E-2</v>
      </c>
      <c r="L27" s="43"/>
      <c r="M27" s="43"/>
      <c r="N27" s="43"/>
      <c r="O27" s="43"/>
      <c r="P27" s="43"/>
      <c r="Q27" s="43"/>
      <c r="R27" s="43"/>
      <c r="S27" s="43"/>
      <c r="T27" s="43"/>
      <c r="U27" s="43"/>
      <c r="V27" s="43"/>
      <c r="W27" s="43"/>
      <c r="X27" s="43"/>
      <c r="Y27" s="43"/>
      <c r="Z27" s="43"/>
    </row>
    <row r="28" spans="1:26">
      <c r="A28" s="44">
        <v>45433</v>
      </c>
      <c r="B28" s="45">
        <v>5321.41</v>
      </c>
      <c r="C28" s="45">
        <f t="shared" si="0"/>
        <v>2.498698327390512E-3</v>
      </c>
      <c r="D28" s="45">
        <v>4.62</v>
      </c>
      <c r="E28" s="45">
        <f t="shared" si="1"/>
        <v>4.6199999999999998E-2</v>
      </c>
      <c r="F28" s="45">
        <f t="shared" si="2"/>
        <v>1.7924047417183786E-4</v>
      </c>
      <c r="G28" s="45">
        <f t="shared" si="3"/>
        <v>2.3194578532186741E-3</v>
      </c>
      <c r="H28" s="79">
        <v>-8.0849898720000007E-3</v>
      </c>
      <c r="I28" s="79">
        <v>8.7551782319999997E-3</v>
      </c>
      <c r="J28" s="45">
        <f t="shared" si="4"/>
        <v>-8.2642303461718386E-3</v>
      </c>
      <c r="K28" s="45">
        <f t="shared" si="5"/>
        <v>8.5759377578281618E-3</v>
      </c>
      <c r="L28" s="43"/>
      <c r="M28" s="43"/>
      <c r="N28" s="43"/>
      <c r="O28" s="43"/>
      <c r="P28" s="43"/>
      <c r="Q28" s="43"/>
      <c r="R28" s="43"/>
      <c r="S28" s="43"/>
      <c r="T28" s="43"/>
      <c r="U28" s="43"/>
      <c r="V28" s="43"/>
      <c r="W28" s="43"/>
      <c r="X28" s="43"/>
      <c r="Y28" s="43"/>
      <c r="Z28" s="43"/>
    </row>
    <row r="29" spans="1:26">
      <c r="A29" s="44">
        <v>45432</v>
      </c>
      <c r="B29" s="45">
        <v>5308.13</v>
      </c>
      <c r="C29" s="45">
        <f t="shared" si="0"/>
        <v>9.159960683443537E-4</v>
      </c>
      <c r="D29" s="45">
        <v>4.6399999999999997</v>
      </c>
      <c r="E29" s="45">
        <f t="shared" si="1"/>
        <v>4.6399999999999997E-2</v>
      </c>
      <c r="F29" s="45">
        <f t="shared" si="2"/>
        <v>1.7999914123811855E-4</v>
      </c>
      <c r="G29" s="45">
        <f t="shared" si="3"/>
        <v>7.3599692710623514E-4</v>
      </c>
      <c r="H29" s="79">
        <v>9.8549493030000001E-3</v>
      </c>
      <c r="I29" s="79">
        <v>1.0196536210000001E-2</v>
      </c>
      <c r="J29" s="45">
        <f t="shared" si="4"/>
        <v>9.6749501617618815E-3</v>
      </c>
      <c r="K29" s="45">
        <f t="shared" si="5"/>
        <v>1.0016537068761882E-2</v>
      </c>
      <c r="L29" s="43"/>
      <c r="M29" s="43"/>
      <c r="N29" s="43"/>
      <c r="O29" s="43"/>
      <c r="P29" s="43"/>
      <c r="Q29" s="43"/>
      <c r="R29" s="43"/>
      <c r="S29" s="43"/>
      <c r="T29" s="43"/>
      <c r="U29" s="43"/>
      <c r="V29" s="43"/>
      <c r="W29" s="43"/>
      <c r="X29" s="43"/>
      <c r="Y29" s="43"/>
      <c r="Z29" s="43"/>
    </row>
    <row r="30" spans="1:26">
      <c r="A30" s="44">
        <v>45429</v>
      </c>
      <c r="B30" s="45">
        <v>5303.27</v>
      </c>
      <c r="C30" s="45">
        <f t="shared" si="0"/>
        <v>1.1641104408194052E-3</v>
      </c>
      <c r="D30" s="45">
        <v>4.62</v>
      </c>
      <c r="E30" s="45">
        <f t="shared" si="1"/>
        <v>4.6199999999999998E-2</v>
      </c>
      <c r="F30" s="45">
        <f t="shared" si="2"/>
        <v>1.7924047417183786E-4</v>
      </c>
      <c r="G30" s="45">
        <f t="shared" si="3"/>
        <v>9.8486996664756731E-4</v>
      </c>
      <c r="H30" s="79">
        <v>-8.9353592670000006E-3</v>
      </c>
      <c r="I30" s="79">
        <v>-1.8025021410000001E-2</v>
      </c>
      <c r="J30" s="45">
        <f t="shared" si="4"/>
        <v>-9.1145997411718385E-3</v>
      </c>
      <c r="K30" s="45">
        <f t="shared" si="5"/>
        <v>-1.8204261884171839E-2</v>
      </c>
      <c r="L30" s="43"/>
      <c r="M30" s="43"/>
      <c r="N30" s="43"/>
      <c r="O30" s="43"/>
      <c r="P30" s="43"/>
      <c r="Q30" s="43"/>
      <c r="R30" s="43"/>
      <c r="S30" s="43"/>
      <c r="T30" s="43"/>
      <c r="U30" s="43"/>
      <c r="V30" s="43"/>
      <c r="W30" s="43"/>
      <c r="X30" s="43"/>
      <c r="Y30" s="43"/>
      <c r="Z30" s="43"/>
    </row>
    <row r="31" spans="1:26">
      <c r="A31" s="44">
        <v>45428</v>
      </c>
      <c r="B31" s="45">
        <v>5297.1</v>
      </c>
      <c r="C31" s="45">
        <f t="shared" si="0"/>
        <v>-2.08387430730016E-3</v>
      </c>
      <c r="D31" s="45">
        <v>4.58</v>
      </c>
      <c r="E31" s="45">
        <f t="shared" si="1"/>
        <v>4.58E-2</v>
      </c>
      <c r="F31" s="45">
        <f t="shared" si="2"/>
        <v>1.7772270657090417E-4</v>
      </c>
      <c r="G31" s="45">
        <f t="shared" si="3"/>
        <v>-2.2615970138710642E-3</v>
      </c>
      <c r="H31" s="79">
        <v>-1.081796856E-2</v>
      </c>
      <c r="I31" s="79">
        <v>-1.5700686040000002E-2</v>
      </c>
      <c r="J31" s="45">
        <f t="shared" si="4"/>
        <v>-1.0995691266570904E-2</v>
      </c>
      <c r="K31" s="45">
        <f t="shared" si="5"/>
        <v>-1.5878408746570906E-2</v>
      </c>
      <c r="L31" s="43"/>
      <c r="M31" s="43"/>
      <c r="N31" s="43"/>
      <c r="O31" s="43"/>
      <c r="P31" s="43"/>
      <c r="Q31" s="43"/>
      <c r="R31" s="43"/>
      <c r="S31" s="43"/>
      <c r="T31" s="43"/>
      <c r="U31" s="43"/>
      <c r="V31" s="43"/>
      <c r="W31" s="43"/>
      <c r="X31" s="43"/>
      <c r="Y31" s="43"/>
      <c r="Z31" s="43"/>
    </row>
    <row r="32" spans="1:26">
      <c r="A32" s="44">
        <v>45427</v>
      </c>
      <c r="B32" s="45">
        <v>5308.15</v>
      </c>
      <c r="C32" s="45">
        <f t="shared" si="0"/>
        <v>1.1647879688045933E-2</v>
      </c>
      <c r="D32" s="45">
        <v>4.57</v>
      </c>
      <c r="E32" s="45">
        <f t="shared" si="1"/>
        <v>4.5700000000000005E-2</v>
      </c>
      <c r="F32" s="45">
        <f t="shared" si="2"/>
        <v>1.7734317432438473E-4</v>
      </c>
      <c r="G32" s="45">
        <f t="shared" si="3"/>
        <v>1.1470536513721548E-2</v>
      </c>
      <c r="H32" s="79">
        <v>-3.3174315910000002E-2</v>
      </c>
      <c r="I32" s="79">
        <v>2.622695207E-2</v>
      </c>
      <c r="J32" s="45">
        <f t="shared" si="4"/>
        <v>-3.3351659084324387E-2</v>
      </c>
      <c r="K32" s="45">
        <f t="shared" si="5"/>
        <v>2.6049608895675615E-2</v>
      </c>
      <c r="L32" s="43"/>
      <c r="M32" s="43"/>
      <c r="N32" s="43"/>
      <c r="O32" s="43"/>
      <c r="P32" s="43"/>
      <c r="Q32" s="43"/>
      <c r="R32" s="43"/>
      <c r="S32" s="43"/>
      <c r="T32" s="43"/>
      <c r="U32" s="43"/>
      <c r="V32" s="43"/>
      <c r="W32" s="43"/>
      <c r="X32" s="43"/>
      <c r="Y32" s="43"/>
      <c r="Z32" s="43"/>
    </row>
    <row r="33" spans="1:26">
      <c r="A33" s="44">
        <v>45426</v>
      </c>
      <c r="B33" s="45">
        <v>5246.68</v>
      </c>
      <c r="C33" s="45">
        <f t="shared" si="0"/>
        <v>4.8261000617198218E-3</v>
      </c>
      <c r="D33" s="45">
        <v>4.66</v>
      </c>
      <c r="E33" s="45">
        <f t="shared" si="1"/>
        <v>4.6600000000000003E-2</v>
      </c>
      <c r="F33" s="45">
        <f t="shared" si="2"/>
        <v>1.8075766388858661E-4</v>
      </c>
      <c r="G33" s="45">
        <f t="shared" si="3"/>
        <v>4.6453423978312352E-3</v>
      </c>
      <c r="H33" s="79">
        <v>2.1076950739999999E-2</v>
      </c>
      <c r="I33" s="79">
        <v>-5.1794830500000002E-3</v>
      </c>
      <c r="J33" s="45">
        <f t="shared" si="4"/>
        <v>2.0896193076111413E-2</v>
      </c>
      <c r="K33" s="45">
        <f t="shared" si="5"/>
        <v>-5.3602407138885868E-3</v>
      </c>
      <c r="L33" s="43"/>
      <c r="M33" s="43"/>
      <c r="N33" s="43"/>
      <c r="O33" s="43"/>
      <c r="P33" s="43"/>
      <c r="Q33" s="43"/>
      <c r="R33" s="43"/>
      <c r="S33" s="43"/>
      <c r="T33" s="43"/>
      <c r="U33" s="43"/>
      <c r="V33" s="43"/>
      <c r="W33" s="43"/>
      <c r="X33" s="43"/>
      <c r="Y33" s="43"/>
      <c r="Z33" s="43"/>
    </row>
    <row r="34" spans="1:26">
      <c r="A34" s="44">
        <v>45425</v>
      </c>
      <c r="B34" s="45">
        <v>5221.42</v>
      </c>
      <c r="C34" s="45">
        <f t="shared" si="0"/>
        <v>-2.4128455417182781E-4</v>
      </c>
      <c r="D34" s="45">
        <v>4.6900000000000004</v>
      </c>
      <c r="E34" s="45">
        <f t="shared" si="1"/>
        <v>4.6900000000000004E-2</v>
      </c>
      <c r="F34" s="45">
        <f t="shared" si="2"/>
        <v>1.8189517720434978E-4</v>
      </c>
      <c r="G34" s="45">
        <f t="shared" si="3"/>
        <v>-4.2317973137617759E-4</v>
      </c>
      <c r="H34" s="79">
        <v>-1.2917774280000001E-2</v>
      </c>
      <c r="I34" s="79">
        <v>-4.1966320720000002E-3</v>
      </c>
      <c r="J34" s="45">
        <f t="shared" si="4"/>
        <v>-1.309966945720435E-2</v>
      </c>
      <c r="K34" s="45">
        <f t="shared" si="5"/>
        <v>-4.37852724920435E-3</v>
      </c>
      <c r="L34" s="43"/>
      <c r="M34" s="43"/>
      <c r="N34" s="43"/>
      <c r="O34" s="43"/>
      <c r="P34" s="43"/>
      <c r="Q34" s="43"/>
      <c r="R34" s="43"/>
      <c r="S34" s="43"/>
      <c r="T34" s="43"/>
      <c r="U34" s="43"/>
      <c r="V34" s="43"/>
      <c r="W34" s="43"/>
      <c r="X34" s="43"/>
      <c r="Y34" s="43"/>
      <c r="Z34" s="43"/>
    </row>
    <row r="35" spans="1:26">
      <c r="A35" s="44">
        <v>45422</v>
      </c>
      <c r="B35" s="45">
        <v>5222.68</v>
      </c>
      <c r="C35" s="45">
        <f t="shared" si="0"/>
        <v>1.6480214063461682E-3</v>
      </c>
      <c r="D35" s="45">
        <v>4.71</v>
      </c>
      <c r="E35" s="45">
        <f t="shared" si="1"/>
        <v>4.7100000000000003E-2</v>
      </c>
      <c r="F35" s="45">
        <f t="shared" si="2"/>
        <v>1.8265333905564951E-4</v>
      </c>
      <c r="G35" s="45">
        <f t="shared" si="3"/>
        <v>1.4653680672905187E-3</v>
      </c>
      <c r="H35" s="79">
        <v>3.9221179939999997E-4</v>
      </c>
      <c r="I35" s="79">
        <v>-5.3129561209999997E-3</v>
      </c>
      <c r="J35" s="45">
        <f t="shared" si="4"/>
        <v>2.0955846034435046E-4</v>
      </c>
      <c r="K35" s="45">
        <f t="shared" si="5"/>
        <v>-5.4956094600556492E-3</v>
      </c>
      <c r="L35" s="43"/>
      <c r="M35" s="43"/>
      <c r="N35" s="43"/>
      <c r="O35" s="43"/>
      <c r="P35" s="43"/>
      <c r="Q35" s="43"/>
      <c r="R35" s="43"/>
      <c r="S35" s="43"/>
      <c r="T35" s="43"/>
      <c r="U35" s="43"/>
      <c r="V35" s="43"/>
      <c r="W35" s="43"/>
      <c r="X35" s="43"/>
      <c r="Y35" s="43"/>
      <c r="Z35" s="43"/>
    </row>
    <row r="36" spans="1:26">
      <c r="A36" s="44">
        <v>45421</v>
      </c>
      <c r="B36" s="45">
        <v>5214.08</v>
      </c>
      <c r="C36" s="45">
        <f t="shared" si="0"/>
        <v>5.0780025958913483E-3</v>
      </c>
      <c r="D36" s="45">
        <v>4.67</v>
      </c>
      <c r="E36" s="45">
        <f t="shared" si="1"/>
        <v>4.6699999999999998E-2</v>
      </c>
      <c r="F36" s="45">
        <f t="shared" si="2"/>
        <v>1.8113687107490506E-4</v>
      </c>
      <c r="G36" s="45">
        <f t="shared" si="3"/>
        <v>4.8968657248164432E-3</v>
      </c>
      <c r="H36" s="79">
        <v>1.523267168E-2</v>
      </c>
      <c r="I36" s="79">
        <v>-8.5200849410000008E-3</v>
      </c>
      <c r="J36" s="45">
        <f t="shared" si="4"/>
        <v>1.5051534808925095E-2</v>
      </c>
      <c r="K36" s="45">
        <f t="shared" si="5"/>
        <v>-8.7012218120749059E-3</v>
      </c>
      <c r="L36" s="43"/>
      <c r="M36" s="43"/>
      <c r="N36" s="43"/>
      <c r="O36" s="43"/>
      <c r="P36" s="43"/>
      <c r="Q36" s="43"/>
      <c r="R36" s="43"/>
      <c r="S36" s="43"/>
      <c r="T36" s="43"/>
      <c r="U36" s="43"/>
      <c r="V36" s="43"/>
      <c r="W36" s="43"/>
      <c r="X36" s="43"/>
      <c r="Y36" s="43"/>
      <c r="Z36" s="43"/>
    </row>
    <row r="37" spans="1:26">
      <c r="A37" s="44">
        <v>45420</v>
      </c>
      <c r="B37" s="45">
        <v>5187.67</v>
      </c>
      <c r="C37" s="45">
        <f t="shared" si="0"/>
        <v>-5.7829262956225704E-6</v>
      </c>
      <c r="D37" s="45">
        <v>4.7</v>
      </c>
      <c r="E37" s="45">
        <f t="shared" si="1"/>
        <v>4.7E-2</v>
      </c>
      <c r="F37" s="45">
        <f t="shared" si="2"/>
        <v>1.8227427616124281E-4</v>
      </c>
      <c r="G37" s="45">
        <f t="shared" si="3"/>
        <v>-1.8805720245686539E-4</v>
      </c>
      <c r="H37" s="79">
        <v>-4.9778863849999997E-3</v>
      </c>
      <c r="I37" s="79">
        <v>-2.0911889749999999E-2</v>
      </c>
      <c r="J37" s="45">
        <f t="shared" si="4"/>
        <v>-5.1601606611612425E-3</v>
      </c>
      <c r="K37" s="45">
        <f t="shared" si="5"/>
        <v>-2.1094164026161242E-2</v>
      </c>
      <c r="L37" s="43"/>
      <c r="M37" s="43"/>
      <c r="N37" s="43"/>
      <c r="O37" s="43"/>
      <c r="P37" s="43"/>
      <c r="Q37" s="43"/>
      <c r="R37" s="43"/>
      <c r="S37" s="43"/>
      <c r="T37" s="43"/>
      <c r="U37" s="43"/>
      <c r="V37" s="43"/>
      <c r="W37" s="43"/>
      <c r="X37" s="43"/>
      <c r="Y37" s="43"/>
      <c r="Z37" s="43"/>
    </row>
    <row r="38" spans="1:26">
      <c r="A38" s="44">
        <v>45419</v>
      </c>
      <c r="B38" s="45">
        <v>5187.7</v>
      </c>
      <c r="C38" s="45">
        <f t="shared" si="0"/>
        <v>1.3425358193505205E-3</v>
      </c>
      <c r="D38" s="45">
        <v>4.67</v>
      </c>
      <c r="E38" s="45">
        <f t="shared" si="1"/>
        <v>4.6699999999999998E-2</v>
      </c>
      <c r="F38" s="45">
        <f t="shared" si="2"/>
        <v>1.8113687107490506E-4</v>
      </c>
      <c r="G38" s="45">
        <f t="shared" si="3"/>
        <v>1.1613989482756155E-3</v>
      </c>
      <c r="H38" s="79">
        <v>-2.0389436529999999E-2</v>
      </c>
      <c r="I38" s="79">
        <v>1.4503265779999999E-3</v>
      </c>
      <c r="J38" s="45">
        <f t="shared" si="4"/>
        <v>-2.0570573401074904E-2</v>
      </c>
      <c r="K38" s="45">
        <f t="shared" si="5"/>
        <v>1.2691897069250948E-3</v>
      </c>
      <c r="L38" s="43"/>
      <c r="M38" s="43"/>
      <c r="N38" s="43"/>
      <c r="O38" s="43"/>
      <c r="P38" s="43"/>
      <c r="Q38" s="43"/>
      <c r="R38" s="43"/>
      <c r="S38" s="43"/>
      <c r="T38" s="43"/>
      <c r="U38" s="43"/>
      <c r="V38" s="43"/>
      <c r="W38" s="43"/>
      <c r="X38" s="43"/>
      <c r="Y38" s="43"/>
      <c r="Z38" s="43"/>
    </row>
    <row r="39" spans="1:26">
      <c r="A39" s="44">
        <v>45418</v>
      </c>
      <c r="B39" s="45">
        <v>5180.74</v>
      </c>
      <c r="C39" s="45">
        <f t="shared" si="0"/>
        <v>1.0273136069376812E-2</v>
      </c>
      <c r="D39" s="45">
        <v>4.7</v>
      </c>
      <c r="E39" s="45">
        <f t="shared" si="1"/>
        <v>4.7E-2</v>
      </c>
      <c r="F39" s="45">
        <f t="shared" si="2"/>
        <v>1.8227427616124281E-4</v>
      </c>
      <c r="G39" s="45">
        <f t="shared" si="3"/>
        <v>1.0090861793215569E-2</v>
      </c>
      <c r="H39" s="79">
        <v>9.237940985E-3</v>
      </c>
      <c r="I39" s="79">
        <v>-8.4413250479999993E-3</v>
      </c>
      <c r="J39" s="45">
        <f t="shared" si="4"/>
        <v>9.0556667088387572E-3</v>
      </c>
      <c r="K39" s="45">
        <f t="shared" si="5"/>
        <v>-8.6235993241612421E-3</v>
      </c>
      <c r="L39" s="43"/>
      <c r="M39" s="43"/>
      <c r="N39" s="43"/>
      <c r="O39" s="43"/>
      <c r="P39" s="43"/>
      <c r="Q39" s="43"/>
      <c r="R39" s="43"/>
      <c r="S39" s="43"/>
      <c r="T39" s="43"/>
      <c r="U39" s="43"/>
      <c r="V39" s="43"/>
      <c r="W39" s="43"/>
      <c r="X39" s="43"/>
      <c r="Y39" s="43"/>
      <c r="Z39" s="43"/>
    </row>
    <row r="40" spans="1:26">
      <c r="A40" s="44">
        <v>45415</v>
      </c>
      <c r="B40" s="45">
        <v>5127.79</v>
      </c>
      <c r="C40" s="45">
        <f t="shared" si="0"/>
        <v>1.247858860899914E-2</v>
      </c>
      <c r="D40" s="45">
        <v>4.72</v>
      </c>
      <c r="E40" s="45">
        <f t="shared" si="1"/>
        <v>4.7199999999999999E-2</v>
      </c>
      <c r="F40" s="45">
        <f t="shared" si="2"/>
        <v>1.8303236589400917E-4</v>
      </c>
      <c r="G40" s="45">
        <f t="shared" si="3"/>
        <v>1.2295556243105131E-2</v>
      </c>
      <c r="H40" s="79">
        <v>8.0415913329999998E-3</v>
      </c>
      <c r="I40" s="79">
        <v>-1.576227669E-2</v>
      </c>
      <c r="J40" s="45">
        <f t="shared" si="4"/>
        <v>7.8585589671059906E-3</v>
      </c>
      <c r="K40" s="45">
        <f t="shared" si="5"/>
        <v>-1.5945309055894009E-2</v>
      </c>
      <c r="L40" s="43"/>
      <c r="M40" s="43"/>
      <c r="N40" s="43"/>
      <c r="O40" s="43"/>
      <c r="P40" s="43"/>
      <c r="Q40" s="43"/>
      <c r="R40" s="43"/>
      <c r="S40" s="43"/>
      <c r="T40" s="43"/>
      <c r="U40" s="43"/>
      <c r="V40" s="43"/>
      <c r="W40" s="43"/>
      <c r="X40" s="43"/>
      <c r="Y40" s="43"/>
      <c r="Z40" s="43"/>
    </row>
    <row r="41" spans="1:26">
      <c r="A41" s="44">
        <v>45414</v>
      </c>
      <c r="B41" s="45">
        <v>5064.2</v>
      </c>
      <c r="C41" s="45">
        <f t="shared" si="0"/>
        <v>9.0870134013374317E-3</v>
      </c>
      <c r="D41" s="45">
        <v>4.79</v>
      </c>
      <c r="E41" s="45">
        <f t="shared" si="1"/>
        <v>4.7899999999999998E-2</v>
      </c>
      <c r="F41" s="45">
        <f t="shared" si="2"/>
        <v>1.8568454477607688E-4</v>
      </c>
      <c r="G41" s="45">
        <f t="shared" si="3"/>
        <v>8.9013288565613548E-3</v>
      </c>
      <c r="H41" s="79">
        <v>-5.2420374330000002E-3</v>
      </c>
      <c r="I41" s="79">
        <v>-3.8977124279999998E-3</v>
      </c>
      <c r="J41" s="45">
        <f t="shared" si="4"/>
        <v>-5.4277219777760771E-3</v>
      </c>
      <c r="K41" s="45">
        <f t="shared" si="5"/>
        <v>-4.0833969727760763E-3</v>
      </c>
      <c r="L41" s="43"/>
      <c r="M41" s="43"/>
      <c r="N41" s="43"/>
      <c r="O41" s="43"/>
      <c r="P41" s="43"/>
      <c r="Q41" s="43"/>
      <c r="R41" s="43"/>
      <c r="S41" s="43"/>
      <c r="T41" s="43"/>
      <c r="U41" s="43"/>
      <c r="V41" s="43"/>
      <c r="W41" s="43"/>
      <c r="X41" s="43"/>
      <c r="Y41" s="43"/>
      <c r="Z41" s="43"/>
    </row>
    <row r="42" spans="1:26">
      <c r="A42" s="44">
        <v>45413</v>
      </c>
      <c r="B42" s="45">
        <v>5018.3900000000003</v>
      </c>
      <c r="C42" s="45">
        <f t="shared" si="0"/>
        <v>-3.4413923648739225E-3</v>
      </c>
      <c r="D42" s="45">
        <v>4.8099999999999996</v>
      </c>
      <c r="E42" s="45">
        <f t="shared" si="1"/>
        <v>4.8099999999999997E-2</v>
      </c>
      <c r="F42" s="45">
        <f t="shared" si="2"/>
        <v>1.8644198605977103E-4</v>
      </c>
      <c r="G42" s="45">
        <f t="shared" si="3"/>
        <v>-3.6278343509336935E-3</v>
      </c>
      <c r="H42" s="79">
        <v>-4.2197462450000001E-2</v>
      </c>
      <c r="I42" s="79">
        <v>-1.311326948E-2</v>
      </c>
      <c r="J42" s="45">
        <f t="shared" si="4"/>
        <v>-4.2383904436059772E-2</v>
      </c>
      <c r="K42" s="45">
        <f t="shared" si="5"/>
        <v>-1.3299711466059771E-2</v>
      </c>
      <c r="L42" s="43"/>
      <c r="M42" s="43"/>
      <c r="N42" s="43"/>
      <c r="O42" s="43"/>
      <c r="P42" s="43"/>
      <c r="Q42" s="43"/>
      <c r="R42" s="43"/>
      <c r="S42" s="43"/>
      <c r="T42" s="43"/>
      <c r="U42" s="43"/>
      <c r="V42" s="43"/>
      <c r="W42" s="43"/>
      <c r="X42" s="43"/>
      <c r="Y42" s="43"/>
      <c r="Z42" s="43"/>
    </row>
    <row r="43" spans="1:26">
      <c r="A43" s="44">
        <v>45412</v>
      </c>
      <c r="B43" s="45">
        <v>5035.6899999999996</v>
      </c>
      <c r="C43" s="45">
        <f t="shared" si="0"/>
        <v>-1.5855554753445709E-2</v>
      </c>
      <c r="D43" s="45">
        <v>4.87</v>
      </c>
      <c r="E43" s="45">
        <f t="shared" si="1"/>
        <v>4.87E-2</v>
      </c>
      <c r="F43" s="45">
        <f t="shared" si="2"/>
        <v>1.8871344643711652E-4</v>
      </c>
      <c r="G43" s="45">
        <f t="shared" si="3"/>
        <v>-1.6044268199882826E-2</v>
      </c>
      <c r="H43" s="79">
        <v>-2.13388586E-2</v>
      </c>
      <c r="I43" s="79">
        <v>1.0516291860000001E-2</v>
      </c>
      <c r="J43" s="45">
        <f t="shared" si="4"/>
        <v>-2.1527572046437116E-2</v>
      </c>
      <c r="K43" s="45">
        <f t="shared" si="5"/>
        <v>1.0327578413562884E-2</v>
      </c>
      <c r="L43" s="43"/>
      <c r="M43" s="43"/>
      <c r="N43" s="43"/>
      <c r="O43" s="43"/>
      <c r="P43" s="43"/>
      <c r="Q43" s="43"/>
      <c r="R43" s="43"/>
      <c r="S43" s="43"/>
      <c r="T43" s="43"/>
      <c r="U43" s="43"/>
      <c r="V43" s="43"/>
      <c r="W43" s="43"/>
      <c r="X43" s="43"/>
      <c r="Y43" s="43"/>
      <c r="Z43" s="43"/>
    </row>
    <row r="44" spans="1:26">
      <c r="A44" s="44">
        <v>45411</v>
      </c>
      <c r="B44" s="45">
        <v>5116.17</v>
      </c>
      <c r="C44" s="45">
        <f t="shared" si="0"/>
        <v>3.1734156874775382E-3</v>
      </c>
      <c r="D44" s="45">
        <v>4.82</v>
      </c>
      <c r="E44" s="45">
        <f t="shared" si="1"/>
        <v>4.82E-2</v>
      </c>
      <c r="F44" s="45">
        <f t="shared" si="2"/>
        <v>1.8682065271735659E-4</v>
      </c>
      <c r="G44" s="45">
        <f t="shared" si="3"/>
        <v>2.9865950347601816E-3</v>
      </c>
      <c r="H44" s="79">
        <v>3.3108816190000001E-2</v>
      </c>
      <c r="I44" s="79">
        <v>4.4515437349999999E-2</v>
      </c>
      <c r="J44" s="45">
        <f t="shared" si="4"/>
        <v>3.2921995537282644E-2</v>
      </c>
      <c r="K44" s="45">
        <f t="shared" si="5"/>
        <v>4.4328616697282643E-2</v>
      </c>
      <c r="L44" s="43"/>
      <c r="M44" s="43"/>
      <c r="N44" s="43"/>
      <c r="O44" s="43"/>
      <c r="P44" s="43"/>
      <c r="Q44" s="43"/>
      <c r="R44" s="43"/>
      <c r="S44" s="43"/>
      <c r="T44" s="43"/>
      <c r="U44" s="43"/>
      <c r="V44" s="43"/>
      <c r="W44" s="43"/>
      <c r="X44" s="43"/>
      <c r="Y44" s="43"/>
      <c r="Z44" s="43"/>
    </row>
    <row r="45" spans="1:26">
      <c r="A45" s="44">
        <v>45408</v>
      </c>
      <c r="B45" s="45">
        <v>5099.96</v>
      </c>
      <c r="C45" s="45">
        <f t="shared" si="0"/>
        <v>1.0157373516560254E-2</v>
      </c>
      <c r="D45" s="45">
        <v>4.8600000000000003</v>
      </c>
      <c r="E45" s="45">
        <f t="shared" si="1"/>
        <v>4.8600000000000004E-2</v>
      </c>
      <c r="F45" s="45">
        <f t="shared" si="2"/>
        <v>1.8833495961279034E-4</v>
      </c>
      <c r="G45" s="45">
        <f t="shared" si="3"/>
        <v>9.9690385569474634E-3</v>
      </c>
      <c r="H45" s="79">
        <v>-3.6809650120000002E-2</v>
      </c>
      <c r="I45" s="79">
        <v>-1.852385694E-2</v>
      </c>
      <c r="J45" s="45">
        <f t="shared" si="4"/>
        <v>-3.6997985079612793E-2</v>
      </c>
      <c r="K45" s="45">
        <f t="shared" si="5"/>
        <v>-1.871219189961279E-2</v>
      </c>
      <c r="L45" s="43"/>
      <c r="M45" s="43"/>
      <c r="N45" s="43"/>
      <c r="O45" s="43"/>
      <c r="P45" s="43"/>
      <c r="Q45" s="43"/>
      <c r="R45" s="43"/>
      <c r="S45" s="43"/>
      <c r="T45" s="43"/>
      <c r="U45" s="43"/>
      <c r="V45" s="43"/>
      <c r="W45" s="43"/>
      <c r="X45" s="43"/>
      <c r="Y45" s="43"/>
      <c r="Z45" s="43"/>
    </row>
    <row r="46" spans="1:26">
      <c r="A46" s="44">
        <v>45407</v>
      </c>
      <c r="B46" s="45">
        <v>5048.42</v>
      </c>
      <c r="C46" s="45">
        <f t="shared" si="0"/>
        <v>-4.5869419014574458E-3</v>
      </c>
      <c r="D46" s="45">
        <v>4.9000000000000004</v>
      </c>
      <c r="E46" s="45">
        <f t="shared" si="1"/>
        <v>4.9000000000000002E-2</v>
      </c>
      <c r="F46" s="45">
        <f t="shared" si="2"/>
        <v>1.8984869126059678E-4</v>
      </c>
      <c r="G46" s="45">
        <f t="shared" si="3"/>
        <v>-4.7767905927180426E-3</v>
      </c>
      <c r="H46" s="79">
        <v>-2.454870556E-3</v>
      </c>
      <c r="I46" s="79">
        <v>-1.579181017E-2</v>
      </c>
      <c r="J46" s="45">
        <f t="shared" si="4"/>
        <v>-2.6447192472605968E-3</v>
      </c>
      <c r="K46" s="45">
        <f t="shared" si="5"/>
        <v>-1.5981658861260597E-2</v>
      </c>
      <c r="L46" s="43"/>
      <c r="M46" s="43"/>
      <c r="N46" s="43"/>
      <c r="O46" s="43"/>
      <c r="P46" s="43"/>
      <c r="Q46" s="43"/>
      <c r="R46" s="43"/>
      <c r="S46" s="43"/>
      <c r="T46" s="43"/>
      <c r="U46" s="43"/>
      <c r="V46" s="43"/>
      <c r="W46" s="43"/>
      <c r="X46" s="43"/>
      <c r="Y46" s="43"/>
      <c r="Z46" s="43"/>
    </row>
    <row r="47" spans="1:26">
      <c r="A47" s="44">
        <v>45406</v>
      </c>
      <c r="B47" s="45">
        <v>5071.63</v>
      </c>
      <c r="C47" s="45">
        <f t="shared" si="0"/>
        <v>2.1297196541228134E-4</v>
      </c>
      <c r="D47" s="45">
        <v>4.8600000000000003</v>
      </c>
      <c r="E47" s="45">
        <f t="shared" si="1"/>
        <v>4.8600000000000004E-2</v>
      </c>
      <c r="F47" s="45">
        <f t="shared" si="2"/>
        <v>1.8833495961279034E-4</v>
      </c>
      <c r="G47" s="45">
        <f t="shared" si="3"/>
        <v>2.4637005799491002E-5</v>
      </c>
      <c r="H47" s="79">
        <v>-1.497883897E-2</v>
      </c>
      <c r="I47" s="79">
        <v>7.2788420610000001E-2</v>
      </c>
      <c r="J47" s="45">
        <f t="shared" si="4"/>
        <v>-1.516717392961279E-2</v>
      </c>
      <c r="K47" s="45">
        <f t="shared" si="5"/>
        <v>7.2600085650387211E-2</v>
      </c>
      <c r="L47" s="43"/>
      <c r="M47" s="43"/>
      <c r="N47" s="43"/>
      <c r="O47" s="43"/>
      <c r="P47" s="43"/>
      <c r="Q47" s="43"/>
      <c r="R47" s="43"/>
      <c r="S47" s="43"/>
      <c r="T47" s="43"/>
      <c r="U47" s="43"/>
      <c r="V47" s="43"/>
      <c r="W47" s="43"/>
      <c r="X47" s="43"/>
      <c r="Y47" s="43"/>
      <c r="Z47" s="43"/>
    </row>
    <row r="48" spans="1:26">
      <c r="A48" s="44">
        <v>45405</v>
      </c>
      <c r="B48" s="45">
        <v>5070.55</v>
      </c>
      <c r="C48" s="45">
        <f t="shared" si="0"/>
        <v>1.1893624576650831E-2</v>
      </c>
      <c r="D48" s="45">
        <v>4.8099999999999996</v>
      </c>
      <c r="E48" s="45">
        <f t="shared" si="1"/>
        <v>4.8099999999999997E-2</v>
      </c>
      <c r="F48" s="45">
        <f t="shared" si="2"/>
        <v>1.8644198605977103E-4</v>
      </c>
      <c r="G48" s="45">
        <f t="shared" si="3"/>
        <v>1.170718259059106E-2</v>
      </c>
      <c r="H48" s="79">
        <v>2.908663568E-2</v>
      </c>
      <c r="I48" s="79">
        <v>-7.4301364230000002E-4</v>
      </c>
      <c r="J48" s="45">
        <f t="shared" si="4"/>
        <v>2.8900193693940229E-2</v>
      </c>
      <c r="K48" s="45">
        <f t="shared" si="5"/>
        <v>-9.2945562835977105E-4</v>
      </c>
      <c r="L48" s="43"/>
      <c r="M48" s="43"/>
      <c r="N48" s="43"/>
      <c r="O48" s="43"/>
      <c r="P48" s="43"/>
      <c r="Q48" s="43"/>
      <c r="R48" s="43"/>
      <c r="S48" s="43"/>
      <c r="T48" s="43"/>
      <c r="U48" s="43"/>
      <c r="V48" s="43"/>
      <c r="W48" s="43"/>
      <c r="X48" s="43"/>
      <c r="Y48" s="43"/>
      <c r="Z48" s="43"/>
    </row>
    <row r="49" spans="1:26">
      <c r="A49" s="44">
        <v>45404</v>
      </c>
      <c r="B49" s="45">
        <v>5010.6000000000004</v>
      </c>
      <c r="C49" s="45">
        <f t="shared" si="0"/>
        <v>8.6933277348877659E-3</v>
      </c>
      <c r="D49" s="45">
        <v>4.8099999999999996</v>
      </c>
      <c r="E49" s="45">
        <f t="shared" si="1"/>
        <v>4.8099999999999997E-2</v>
      </c>
      <c r="F49" s="45">
        <f t="shared" si="2"/>
        <v>1.8644198605977103E-4</v>
      </c>
      <c r="G49" s="45">
        <f t="shared" si="3"/>
        <v>8.5068857488279949E-3</v>
      </c>
      <c r="H49" s="79">
        <v>7.6547509139999999E-3</v>
      </c>
      <c r="I49" s="79">
        <v>-1.564829534E-2</v>
      </c>
      <c r="J49" s="45">
        <f t="shared" si="4"/>
        <v>7.4683089279402289E-3</v>
      </c>
      <c r="K49" s="45">
        <f t="shared" si="5"/>
        <v>-1.5834737326059771E-2</v>
      </c>
      <c r="L49" s="43"/>
      <c r="M49" s="43"/>
      <c r="N49" s="43"/>
      <c r="O49" s="43"/>
      <c r="P49" s="43"/>
      <c r="Q49" s="43"/>
      <c r="R49" s="43"/>
      <c r="S49" s="43"/>
      <c r="T49" s="43"/>
      <c r="U49" s="43"/>
      <c r="V49" s="43"/>
      <c r="W49" s="43"/>
      <c r="X49" s="43"/>
      <c r="Y49" s="43"/>
      <c r="Z49" s="43"/>
    </row>
    <row r="50" spans="1:26">
      <c r="A50" s="44">
        <v>45401</v>
      </c>
      <c r="B50" s="45">
        <v>4967.2299999999996</v>
      </c>
      <c r="C50" s="45">
        <f t="shared" si="0"/>
        <v>-8.7971023365461913E-3</v>
      </c>
      <c r="D50" s="45">
        <v>4.8</v>
      </c>
      <c r="E50" s="45">
        <f t="shared" si="1"/>
        <v>4.8000000000000001E-2</v>
      </c>
      <c r="F50" s="45">
        <f t="shared" si="2"/>
        <v>1.8606328341497225E-4</v>
      </c>
      <c r="G50" s="45">
        <f t="shared" si="3"/>
        <v>-8.9831656199611636E-3</v>
      </c>
      <c r="H50" s="79">
        <v>-3.878935219E-3</v>
      </c>
      <c r="I50" s="79">
        <v>-8.2834230500000005E-3</v>
      </c>
      <c r="J50" s="45">
        <f t="shared" si="4"/>
        <v>-4.0649985024149727E-3</v>
      </c>
      <c r="K50" s="45">
        <f t="shared" si="5"/>
        <v>-8.4694863334149727E-3</v>
      </c>
      <c r="L50" s="43"/>
      <c r="M50" s="43"/>
      <c r="N50" s="43"/>
      <c r="O50" s="43"/>
      <c r="P50" s="43"/>
      <c r="Q50" s="43"/>
      <c r="R50" s="43"/>
      <c r="S50" s="43"/>
      <c r="T50" s="43"/>
      <c r="U50" s="43"/>
      <c r="V50" s="43"/>
      <c r="W50" s="43"/>
      <c r="X50" s="43"/>
      <c r="Y50" s="43"/>
      <c r="Z50" s="43"/>
    </row>
    <row r="51" spans="1:26">
      <c r="A51" s="44">
        <v>45400</v>
      </c>
      <c r="B51" s="45">
        <v>5011.12</v>
      </c>
      <c r="C51" s="45">
        <f t="shared" si="0"/>
        <v>-2.2106328639260849E-3</v>
      </c>
      <c r="D51" s="45">
        <v>4.83</v>
      </c>
      <c r="E51" s="45">
        <f t="shared" si="1"/>
        <v>4.8300000000000003E-2</v>
      </c>
      <c r="F51" s="45">
        <f t="shared" si="2"/>
        <v>1.8719928339461234E-4</v>
      </c>
      <c r="G51" s="45">
        <f t="shared" si="3"/>
        <v>-2.3978321473206972E-3</v>
      </c>
      <c r="H51" s="79">
        <v>2.4114112549999999E-3</v>
      </c>
      <c r="I51" s="79">
        <v>9.1778524909999996E-3</v>
      </c>
      <c r="J51" s="45">
        <f t="shared" si="4"/>
        <v>2.2242119716053875E-3</v>
      </c>
      <c r="K51" s="45">
        <f t="shared" si="5"/>
        <v>8.9906532076053872E-3</v>
      </c>
      <c r="L51" s="43"/>
      <c r="M51" s="43"/>
      <c r="N51" s="43"/>
      <c r="O51" s="43"/>
      <c r="P51" s="43"/>
      <c r="Q51" s="43"/>
      <c r="R51" s="43"/>
      <c r="S51" s="43"/>
      <c r="T51" s="43"/>
      <c r="U51" s="43"/>
      <c r="V51" s="43"/>
      <c r="W51" s="43"/>
      <c r="X51" s="43"/>
      <c r="Y51" s="43"/>
      <c r="Z51" s="43"/>
    </row>
    <row r="52" spans="1:26">
      <c r="A52" s="44">
        <v>45399</v>
      </c>
      <c r="B52" s="45">
        <v>5022.21</v>
      </c>
      <c r="C52" s="45">
        <f t="shared" si="0"/>
        <v>-5.797336366096615E-3</v>
      </c>
      <c r="D52" s="45">
        <v>4.79</v>
      </c>
      <c r="E52" s="45">
        <f t="shared" si="1"/>
        <v>4.7899999999999998E-2</v>
      </c>
      <c r="F52" s="45">
        <f t="shared" si="2"/>
        <v>1.8568454477607688E-4</v>
      </c>
      <c r="G52" s="45">
        <f t="shared" si="3"/>
        <v>-5.9830209108726919E-3</v>
      </c>
      <c r="H52" s="79">
        <v>-1.1749500660000001E-4</v>
      </c>
      <c r="I52" s="79">
        <v>1.089005343E-3</v>
      </c>
      <c r="J52" s="45">
        <f t="shared" si="4"/>
        <v>-3.031795513760769E-4</v>
      </c>
      <c r="K52" s="45">
        <f t="shared" si="5"/>
        <v>9.0332079822392315E-4</v>
      </c>
      <c r="L52" s="43"/>
      <c r="M52" s="43"/>
      <c r="N52" s="43"/>
      <c r="O52" s="43"/>
      <c r="P52" s="43"/>
      <c r="Q52" s="43"/>
      <c r="R52" s="43"/>
      <c r="S52" s="43"/>
      <c r="T52" s="43"/>
      <c r="U52" s="43"/>
      <c r="V52" s="43"/>
      <c r="W52" s="43"/>
      <c r="X52" s="43"/>
      <c r="Y52" s="43"/>
      <c r="Z52" s="43"/>
    </row>
    <row r="53" spans="1:26">
      <c r="A53" s="44">
        <v>45398</v>
      </c>
      <c r="B53" s="45">
        <v>5051.41</v>
      </c>
      <c r="C53" s="45">
        <f t="shared" si="0"/>
        <v>-2.0586901863485071E-3</v>
      </c>
      <c r="D53" s="45">
        <v>4.8499999999999996</v>
      </c>
      <c r="E53" s="45">
        <f t="shared" si="1"/>
        <v>4.8499999999999995E-2</v>
      </c>
      <c r="F53" s="45">
        <f t="shared" si="2"/>
        <v>1.8795643683544583E-4</v>
      </c>
      <c r="G53" s="45">
        <f t="shared" si="3"/>
        <v>-2.2466466231839529E-3</v>
      </c>
      <c r="H53" s="79">
        <v>1.9955400449999999E-3</v>
      </c>
      <c r="I53" s="79">
        <v>4.3442006500000003E-3</v>
      </c>
      <c r="J53" s="45">
        <f t="shared" si="4"/>
        <v>1.8075836081645541E-3</v>
      </c>
      <c r="K53" s="45">
        <f t="shared" si="5"/>
        <v>4.1562442131645545E-3</v>
      </c>
      <c r="L53" s="43"/>
      <c r="M53" s="43"/>
      <c r="N53" s="43"/>
      <c r="O53" s="43"/>
      <c r="P53" s="43"/>
      <c r="Q53" s="43"/>
      <c r="R53" s="43"/>
      <c r="S53" s="43"/>
      <c r="T53" s="43"/>
      <c r="U53" s="43"/>
      <c r="V53" s="43"/>
      <c r="W53" s="43"/>
      <c r="X53" s="43"/>
      <c r="Y53" s="43"/>
      <c r="Z53" s="43"/>
    </row>
    <row r="54" spans="1:26">
      <c r="A54" s="44">
        <v>45397</v>
      </c>
      <c r="B54" s="45">
        <v>5061.82</v>
      </c>
      <c r="C54" s="45">
        <f t="shared" si="0"/>
        <v>-1.2094130563305876E-2</v>
      </c>
      <c r="D54" s="45">
        <v>4.82</v>
      </c>
      <c r="E54" s="45">
        <f t="shared" si="1"/>
        <v>4.82E-2</v>
      </c>
      <c r="F54" s="45">
        <f t="shared" si="2"/>
        <v>1.8682065271735659E-4</v>
      </c>
      <c r="G54" s="45">
        <f t="shared" si="3"/>
        <v>-1.2280951216023232E-2</v>
      </c>
      <c r="H54" s="79">
        <v>-1.6136532419999999E-2</v>
      </c>
      <c r="I54" s="79">
        <v>1.1135941769999999E-2</v>
      </c>
      <c r="J54" s="45">
        <f t="shared" si="4"/>
        <v>-1.6323353072717355E-2</v>
      </c>
      <c r="K54" s="45">
        <f t="shared" si="5"/>
        <v>1.0949121117282643E-2</v>
      </c>
      <c r="L54" s="43"/>
      <c r="M54" s="43"/>
      <c r="N54" s="43"/>
      <c r="O54" s="43"/>
      <c r="P54" s="43"/>
      <c r="Q54" s="43"/>
      <c r="R54" s="43"/>
      <c r="S54" s="43"/>
      <c r="T54" s="43"/>
      <c r="U54" s="43"/>
      <c r="V54" s="43"/>
      <c r="W54" s="43"/>
      <c r="X54" s="43"/>
      <c r="Y54" s="43"/>
      <c r="Z54" s="43"/>
    </row>
    <row r="55" spans="1:26">
      <c r="A55" s="44">
        <v>45394</v>
      </c>
      <c r="B55" s="45">
        <v>5123.41</v>
      </c>
      <c r="C55" s="45">
        <f t="shared" si="0"/>
        <v>-1.4657607029448559E-2</v>
      </c>
      <c r="D55" s="45">
        <v>4.7</v>
      </c>
      <c r="E55" s="45">
        <f t="shared" si="1"/>
        <v>4.7E-2</v>
      </c>
      <c r="F55" s="45">
        <f t="shared" si="2"/>
        <v>1.8227427616124281E-4</v>
      </c>
      <c r="G55" s="45">
        <f t="shared" si="3"/>
        <v>-1.4839881305609802E-2</v>
      </c>
      <c r="H55" s="79">
        <v>1.0255892129999999E-2</v>
      </c>
      <c r="I55" s="79">
        <v>4.7153087890000004E-3</v>
      </c>
      <c r="J55" s="45">
        <f t="shared" si="4"/>
        <v>1.0073617853838757E-2</v>
      </c>
      <c r="K55" s="45">
        <f t="shared" si="5"/>
        <v>4.5330345128387576E-3</v>
      </c>
      <c r="L55" s="43"/>
      <c r="M55" s="43"/>
      <c r="N55" s="43"/>
      <c r="O55" s="43"/>
      <c r="P55" s="43"/>
      <c r="Q55" s="43"/>
      <c r="R55" s="43"/>
      <c r="S55" s="43"/>
      <c r="T55" s="43"/>
      <c r="U55" s="43"/>
      <c r="V55" s="43"/>
      <c r="W55" s="43"/>
      <c r="X55" s="43"/>
      <c r="Y55" s="43"/>
      <c r="Z55" s="43"/>
    </row>
    <row r="56" spans="1:26">
      <c r="A56" s="44">
        <v>45393</v>
      </c>
      <c r="B56" s="45">
        <v>5199.0600000000004</v>
      </c>
      <c r="C56" s="45">
        <f t="shared" si="0"/>
        <v>7.4172372058720279E-3</v>
      </c>
      <c r="D56" s="45">
        <v>4.74</v>
      </c>
      <c r="E56" s="45">
        <f t="shared" si="1"/>
        <v>4.7400000000000005E-2</v>
      </c>
      <c r="F56" s="45">
        <f t="shared" si="2"/>
        <v>1.8379031143078706E-4</v>
      </c>
      <c r="G56" s="45">
        <f t="shared" si="3"/>
        <v>7.2334468944412408E-3</v>
      </c>
      <c r="H56" s="79">
        <v>2.2222488660000001E-2</v>
      </c>
      <c r="I56" s="79">
        <v>1.721819628E-2</v>
      </c>
      <c r="J56" s="45">
        <f t="shared" si="4"/>
        <v>2.2038698348569214E-2</v>
      </c>
      <c r="K56" s="45">
        <f t="shared" si="5"/>
        <v>1.7034405968569213E-2</v>
      </c>
      <c r="L56" s="43"/>
      <c r="M56" s="43"/>
      <c r="N56" s="43"/>
      <c r="O56" s="43"/>
      <c r="P56" s="43"/>
      <c r="Q56" s="43"/>
      <c r="R56" s="43"/>
      <c r="S56" s="43"/>
      <c r="T56" s="43"/>
      <c r="U56" s="43"/>
      <c r="V56" s="43"/>
      <c r="W56" s="43"/>
      <c r="X56" s="43"/>
      <c r="Y56" s="43"/>
      <c r="Z56" s="43"/>
    </row>
    <row r="57" spans="1:26">
      <c r="A57" s="44">
        <v>45392</v>
      </c>
      <c r="B57" s="45">
        <v>5160.6400000000003</v>
      </c>
      <c r="C57" s="45">
        <f t="shared" si="0"/>
        <v>-9.5019783338873547E-3</v>
      </c>
      <c r="D57" s="45">
        <v>4.72</v>
      </c>
      <c r="E57" s="45">
        <f t="shared" si="1"/>
        <v>4.7199999999999999E-2</v>
      </c>
      <c r="F57" s="45">
        <f t="shared" si="2"/>
        <v>1.8303236589400917E-4</v>
      </c>
      <c r="G57" s="45">
        <f t="shared" si="3"/>
        <v>-9.6850106997813639E-3</v>
      </c>
      <c r="H57" s="79">
        <v>7.2990927239999998E-3</v>
      </c>
      <c r="I57" s="79">
        <v>2.4191922699999999E-4</v>
      </c>
      <c r="J57" s="45">
        <f t="shared" si="4"/>
        <v>7.1160603581059906E-3</v>
      </c>
      <c r="K57" s="45">
        <f t="shared" si="5"/>
        <v>5.8886861105990812E-5</v>
      </c>
      <c r="L57" s="43"/>
      <c r="M57" s="43"/>
      <c r="N57" s="43"/>
      <c r="O57" s="43"/>
      <c r="P57" s="43"/>
      <c r="Q57" s="43"/>
      <c r="R57" s="43"/>
      <c r="S57" s="43"/>
      <c r="T57" s="43"/>
      <c r="U57" s="43"/>
      <c r="V57" s="43"/>
      <c r="W57" s="43"/>
      <c r="X57" s="43"/>
      <c r="Y57" s="43"/>
      <c r="Z57" s="43"/>
    </row>
    <row r="58" spans="1:26">
      <c r="A58" s="44">
        <v>45391</v>
      </c>
      <c r="B58" s="45">
        <v>5209.91</v>
      </c>
      <c r="C58" s="45">
        <f t="shared" si="0"/>
        <v>1.4444457627020377E-3</v>
      </c>
      <c r="D58" s="45">
        <v>4.5599999999999996</v>
      </c>
      <c r="E58" s="45">
        <f t="shared" si="1"/>
        <v>4.5599999999999995E-2</v>
      </c>
      <c r="F58" s="45">
        <f t="shared" si="2"/>
        <v>1.7696360592567295E-4</v>
      </c>
      <c r="G58" s="45">
        <f t="shared" si="3"/>
        <v>1.2674821567763648E-3</v>
      </c>
      <c r="H58" s="79">
        <v>1.9788030500000001E-2</v>
      </c>
      <c r="I58" s="79">
        <v>-4.5700768299999998E-4</v>
      </c>
      <c r="J58" s="45">
        <f t="shared" si="4"/>
        <v>1.9611066894074328E-2</v>
      </c>
      <c r="K58" s="45">
        <f t="shared" si="5"/>
        <v>-6.3397128892567298E-4</v>
      </c>
      <c r="L58" s="43"/>
      <c r="M58" s="43"/>
      <c r="N58" s="43"/>
      <c r="O58" s="43"/>
      <c r="P58" s="43"/>
      <c r="Q58" s="43"/>
      <c r="R58" s="43"/>
      <c r="S58" s="43"/>
      <c r="T58" s="43"/>
      <c r="U58" s="43"/>
      <c r="V58" s="43"/>
      <c r="W58" s="43"/>
      <c r="X58" s="43"/>
      <c r="Y58" s="43"/>
      <c r="Z58" s="43"/>
    </row>
    <row r="59" spans="1:26">
      <c r="A59" s="44">
        <v>45390</v>
      </c>
      <c r="B59" s="45">
        <v>5202.3900000000003</v>
      </c>
      <c r="C59" s="45">
        <f t="shared" si="0"/>
        <v>-3.747574930495873E-4</v>
      </c>
      <c r="D59" s="45">
        <v>4.62</v>
      </c>
      <c r="E59" s="45">
        <f t="shared" si="1"/>
        <v>4.6199999999999998E-2</v>
      </c>
      <c r="F59" s="45">
        <f t="shared" si="2"/>
        <v>1.7924047417183786E-4</v>
      </c>
      <c r="G59" s="45">
        <f t="shared" si="3"/>
        <v>-5.5399796722142521E-4</v>
      </c>
      <c r="H59" s="79">
        <v>1.912869713E-2</v>
      </c>
      <c r="I59" s="79">
        <v>4.2126791310000003E-3</v>
      </c>
      <c r="J59" s="45">
        <f t="shared" si="4"/>
        <v>1.8949456655828163E-2</v>
      </c>
      <c r="K59" s="45">
        <f t="shared" si="5"/>
        <v>4.0334386568281625E-3</v>
      </c>
      <c r="L59" s="43"/>
      <c r="M59" s="43"/>
      <c r="N59" s="43"/>
      <c r="O59" s="43"/>
      <c r="P59" s="43"/>
      <c r="Q59" s="43"/>
      <c r="R59" s="43"/>
      <c r="S59" s="43"/>
      <c r="T59" s="43"/>
      <c r="U59" s="43"/>
      <c r="V59" s="43"/>
      <c r="W59" s="43"/>
      <c r="X59" s="43"/>
      <c r="Y59" s="43"/>
      <c r="Z59" s="43"/>
    </row>
    <row r="60" spans="1:26">
      <c r="A60" s="44">
        <v>45387</v>
      </c>
      <c r="B60" s="45">
        <v>5204.34</v>
      </c>
      <c r="C60" s="45">
        <f t="shared" si="0"/>
        <v>1.1038072569656417E-2</v>
      </c>
      <c r="D60" s="45">
        <v>4.6100000000000003</v>
      </c>
      <c r="E60" s="45">
        <f t="shared" si="1"/>
        <v>4.6100000000000002E-2</v>
      </c>
      <c r="F60" s="45">
        <f t="shared" si="2"/>
        <v>1.7886108646547605E-4</v>
      </c>
      <c r="G60" s="45">
        <f t="shared" si="3"/>
        <v>1.0859211483190941E-2</v>
      </c>
      <c r="H60" s="79">
        <v>8.664710091E-3</v>
      </c>
      <c r="I60" s="79">
        <v>1.5489768629999999E-2</v>
      </c>
      <c r="J60" s="45">
        <f t="shared" si="4"/>
        <v>8.485849004534524E-3</v>
      </c>
      <c r="K60" s="45">
        <f t="shared" si="5"/>
        <v>1.5310907543534523E-2</v>
      </c>
      <c r="L60" s="43"/>
      <c r="M60" s="43"/>
      <c r="N60" s="43"/>
      <c r="O60" s="43"/>
      <c r="P60" s="43"/>
      <c r="Q60" s="43"/>
      <c r="R60" s="43"/>
      <c r="S60" s="43"/>
      <c r="T60" s="43"/>
      <c r="U60" s="43"/>
      <c r="V60" s="43"/>
      <c r="W60" s="43"/>
      <c r="X60" s="43"/>
      <c r="Y60" s="43"/>
      <c r="Z60" s="43"/>
    </row>
    <row r="61" spans="1:26">
      <c r="A61" s="44">
        <v>45386</v>
      </c>
      <c r="B61" s="45">
        <v>5147.21</v>
      </c>
      <c r="C61" s="45">
        <f t="shared" si="0"/>
        <v>-1.2410983057457463E-2</v>
      </c>
      <c r="D61" s="45">
        <v>4.54</v>
      </c>
      <c r="E61" s="45">
        <f t="shared" si="1"/>
        <v>4.5400000000000003E-2</v>
      </c>
      <c r="F61" s="45">
        <f t="shared" si="2"/>
        <v>1.7620436064391676E-4</v>
      </c>
      <c r="G61" s="45">
        <f t="shared" si="3"/>
        <v>-1.258718741810138E-2</v>
      </c>
      <c r="H61" s="79">
        <v>8.1871030419999999E-4</v>
      </c>
      <c r="I61" s="79">
        <v>-2.5392171750000001E-2</v>
      </c>
      <c r="J61" s="45">
        <f t="shared" si="4"/>
        <v>6.4250594355608323E-4</v>
      </c>
      <c r="K61" s="45">
        <f t="shared" si="5"/>
        <v>-2.5568376110643918E-2</v>
      </c>
      <c r="L61" s="43"/>
      <c r="M61" s="43"/>
      <c r="N61" s="43"/>
      <c r="O61" s="43"/>
      <c r="P61" s="43"/>
      <c r="Q61" s="43"/>
      <c r="R61" s="43"/>
      <c r="S61" s="43"/>
      <c r="T61" s="43"/>
      <c r="U61" s="43"/>
      <c r="V61" s="43"/>
      <c r="W61" s="43"/>
      <c r="X61" s="43"/>
      <c r="Y61" s="43"/>
      <c r="Z61" s="43"/>
    </row>
    <row r="62" spans="1:26">
      <c r="A62" s="44">
        <v>45385</v>
      </c>
      <c r="B62" s="45">
        <v>5211.49</v>
      </c>
      <c r="C62" s="45">
        <f t="shared" si="0"/>
        <v>1.0904938060488179E-3</v>
      </c>
      <c r="D62" s="45">
        <v>4.58</v>
      </c>
      <c r="E62" s="45">
        <f t="shared" si="1"/>
        <v>4.58E-2</v>
      </c>
      <c r="F62" s="45">
        <f t="shared" si="2"/>
        <v>1.7772270657090417E-4</v>
      </c>
      <c r="G62" s="45">
        <f t="shared" si="3"/>
        <v>9.1277109947791369E-4</v>
      </c>
      <c r="H62" s="79">
        <v>8.8537011359999997E-3</v>
      </c>
      <c r="I62" s="79">
        <v>1.609519978E-2</v>
      </c>
      <c r="J62" s="45">
        <f t="shared" si="4"/>
        <v>8.6759784294290956E-3</v>
      </c>
      <c r="K62" s="45">
        <f t="shared" si="5"/>
        <v>1.5917477073429095E-2</v>
      </c>
      <c r="L62" s="43"/>
      <c r="M62" s="43"/>
      <c r="N62" s="43"/>
      <c r="O62" s="43"/>
      <c r="P62" s="43"/>
      <c r="Q62" s="43"/>
      <c r="R62" s="43"/>
      <c r="S62" s="43"/>
      <c r="T62" s="43"/>
      <c r="U62" s="43"/>
      <c r="V62" s="43"/>
      <c r="W62" s="43"/>
      <c r="X62" s="43"/>
      <c r="Y62" s="43"/>
      <c r="Z62" s="43"/>
    </row>
    <row r="63" spans="1:26">
      <c r="A63" s="44">
        <v>45384</v>
      </c>
      <c r="B63" s="45">
        <v>5205.8100000000004</v>
      </c>
      <c r="C63" s="45">
        <f t="shared" si="0"/>
        <v>-7.2653957344673645E-3</v>
      </c>
      <c r="D63" s="45">
        <v>4.58</v>
      </c>
      <c r="E63" s="45">
        <f t="shared" si="1"/>
        <v>4.58E-2</v>
      </c>
      <c r="F63" s="45">
        <f t="shared" si="2"/>
        <v>1.7772270657090417E-4</v>
      </c>
      <c r="G63" s="45">
        <f t="shared" si="3"/>
        <v>-7.4431184410382687E-3</v>
      </c>
      <c r="H63" s="79">
        <v>1.673140704E-2</v>
      </c>
      <c r="I63" s="79">
        <v>-2.959898507E-2</v>
      </c>
      <c r="J63" s="45">
        <f t="shared" si="4"/>
        <v>1.6553684333429096E-2</v>
      </c>
      <c r="K63" s="45">
        <f t="shared" si="5"/>
        <v>-2.9776707776570904E-2</v>
      </c>
      <c r="L63" s="43"/>
      <c r="M63" s="43"/>
      <c r="N63" s="43"/>
      <c r="O63" s="43"/>
      <c r="P63" s="43"/>
      <c r="Q63" s="43"/>
      <c r="R63" s="43"/>
      <c r="S63" s="43"/>
      <c r="T63" s="43"/>
      <c r="U63" s="43"/>
      <c r="V63" s="43"/>
      <c r="W63" s="43"/>
      <c r="X63" s="43"/>
      <c r="Y63" s="43"/>
      <c r="Z63" s="43"/>
    </row>
    <row r="64" spans="1:26">
      <c r="A64" s="44">
        <v>45383</v>
      </c>
      <c r="B64" s="45">
        <v>5243.77</v>
      </c>
      <c r="C64" s="45">
        <f t="shared" si="0"/>
        <v>-2.0155996658250933E-3</v>
      </c>
      <c r="D64" s="45">
        <v>4.54</v>
      </c>
      <c r="E64" s="45">
        <f t="shared" si="1"/>
        <v>4.5400000000000003E-2</v>
      </c>
      <c r="F64" s="45">
        <f t="shared" si="2"/>
        <v>1.7620436064391676E-4</v>
      </c>
      <c r="G64" s="45">
        <f t="shared" si="3"/>
        <v>-2.19180402646901E-3</v>
      </c>
      <c r="H64" s="79">
        <v>7.7343183670000003E-3</v>
      </c>
      <c r="I64" s="79">
        <v>-2.9921649619999999E-3</v>
      </c>
      <c r="J64" s="45">
        <f t="shared" si="4"/>
        <v>7.5581140063560835E-3</v>
      </c>
      <c r="K64" s="45">
        <f t="shared" si="5"/>
        <v>-3.1683693226439167E-3</v>
      </c>
      <c r="L64" s="43"/>
      <c r="M64" s="43"/>
      <c r="N64" s="43"/>
      <c r="O64" s="43"/>
      <c r="P64" s="43"/>
      <c r="Q64" s="43"/>
      <c r="R64" s="43"/>
      <c r="S64" s="43"/>
      <c r="T64" s="43"/>
      <c r="U64" s="43"/>
      <c r="V64" s="43"/>
      <c r="W64" s="43"/>
      <c r="X64" s="43"/>
      <c r="Y64" s="43"/>
      <c r="Z64" s="43"/>
    </row>
    <row r="65" spans="1:26">
      <c r="A65" s="44">
        <v>45379</v>
      </c>
      <c r="B65" s="45">
        <v>5254.35</v>
      </c>
      <c r="C65" s="45">
        <f t="shared" si="0"/>
        <v>1.1158887706710923E-3</v>
      </c>
      <c r="D65" s="45">
        <v>4.42</v>
      </c>
      <c r="E65" s="45">
        <f t="shared" si="1"/>
        <v>4.4199999999999996E-2</v>
      </c>
      <c r="F65" s="45">
        <f t="shared" si="2"/>
        <v>1.7164584848816666E-4</v>
      </c>
      <c r="G65" s="45">
        <f t="shared" si="3"/>
        <v>9.4424292218292559E-4</v>
      </c>
      <c r="H65" s="79">
        <v>1.824934957E-2</v>
      </c>
      <c r="I65" s="79">
        <v>7.3681804789999996E-3</v>
      </c>
      <c r="J65" s="45">
        <f t="shared" si="4"/>
        <v>1.8077703721511833E-2</v>
      </c>
      <c r="K65" s="45">
        <f t="shared" si="5"/>
        <v>7.1965346305118329E-3</v>
      </c>
      <c r="L65" s="43"/>
      <c r="M65" s="43"/>
      <c r="N65" s="43"/>
      <c r="O65" s="43"/>
      <c r="P65" s="43"/>
      <c r="Q65" s="43"/>
      <c r="R65" s="43"/>
      <c r="S65" s="43"/>
      <c r="T65" s="43"/>
      <c r="U65" s="43"/>
      <c r="V65" s="43"/>
      <c r="W65" s="43"/>
      <c r="X65" s="43"/>
      <c r="Y65" s="43"/>
      <c r="Z65" s="43"/>
    </row>
    <row r="66" spans="1:26">
      <c r="A66" s="44">
        <v>45378</v>
      </c>
      <c r="B66" s="45">
        <v>5248.49</v>
      </c>
      <c r="C66" s="45">
        <f t="shared" si="0"/>
        <v>8.5935659407079552E-3</v>
      </c>
      <c r="D66" s="45">
        <v>4.43</v>
      </c>
      <c r="E66" s="45">
        <f t="shared" si="1"/>
        <v>4.4299999999999999E-2</v>
      </c>
      <c r="F66" s="45">
        <f t="shared" si="2"/>
        <v>1.7202592374410131E-4</v>
      </c>
      <c r="G66" s="45">
        <f t="shared" si="3"/>
        <v>8.4215400169638539E-3</v>
      </c>
      <c r="H66" s="79">
        <v>-5.4034526439999996E-3</v>
      </c>
      <c r="I66" s="79">
        <v>-4.8695177470000003E-3</v>
      </c>
      <c r="J66" s="45">
        <f t="shared" si="4"/>
        <v>-5.5754785677441009E-3</v>
      </c>
      <c r="K66" s="45">
        <f t="shared" si="5"/>
        <v>-5.0415436707441016E-3</v>
      </c>
      <c r="L66" s="43"/>
      <c r="M66" s="43"/>
      <c r="N66" s="43"/>
      <c r="O66" s="43"/>
      <c r="P66" s="43"/>
      <c r="Q66" s="43"/>
      <c r="R66" s="43"/>
      <c r="S66" s="43"/>
      <c r="T66" s="43"/>
      <c r="U66" s="43"/>
      <c r="V66" s="43"/>
      <c r="W66" s="43"/>
      <c r="X66" s="43"/>
      <c r="Y66" s="43"/>
      <c r="Z66" s="43"/>
    </row>
    <row r="67" spans="1:26">
      <c r="A67" s="44">
        <v>45377</v>
      </c>
      <c r="B67" s="45">
        <v>5203.58</v>
      </c>
      <c r="C67" s="45">
        <f t="shared" si="0"/>
        <v>-2.8037482252575453E-3</v>
      </c>
      <c r="D67" s="45">
        <v>4.47</v>
      </c>
      <c r="E67" s="45">
        <f t="shared" si="1"/>
        <v>4.4699999999999997E-2</v>
      </c>
      <c r="F67" s="45">
        <f t="shared" si="2"/>
        <v>1.7354586234641367E-4</v>
      </c>
      <c r="G67" s="45">
        <f t="shared" si="3"/>
        <v>-2.9772940876039589E-3</v>
      </c>
      <c r="H67" s="79">
        <v>-2.3456076039999999E-2</v>
      </c>
      <c r="I67" s="79">
        <v>-2.2912352590000001E-2</v>
      </c>
      <c r="J67" s="45">
        <f t="shared" si="4"/>
        <v>-2.3629621902346413E-2</v>
      </c>
      <c r="K67" s="45">
        <f t="shared" si="5"/>
        <v>-2.3085898452346414E-2</v>
      </c>
      <c r="L67" s="43"/>
      <c r="M67" s="43"/>
      <c r="N67" s="43"/>
      <c r="O67" s="43"/>
      <c r="P67" s="43"/>
      <c r="Q67" s="43"/>
      <c r="R67" s="43"/>
      <c r="S67" s="43"/>
      <c r="T67" s="43"/>
      <c r="U67" s="43"/>
      <c r="V67" s="43"/>
      <c r="W67" s="43"/>
      <c r="X67" s="43"/>
      <c r="Y67" s="43"/>
      <c r="Z67" s="43"/>
    </row>
    <row r="68" spans="1:26">
      <c r="A68" s="44">
        <v>45376</v>
      </c>
      <c r="B68" s="45">
        <v>5218.1899999999996</v>
      </c>
      <c r="C68" s="45">
        <f t="shared" si="0"/>
        <v>-3.0595955699421543E-3</v>
      </c>
      <c r="D68" s="45">
        <v>4.49</v>
      </c>
      <c r="E68" s="45">
        <f t="shared" si="1"/>
        <v>4.4900000000000002E-2</v>
      </c>
      <c r="F68" s="45">
        <f t="shared" si="2"/>
        <v>1.7430561429154778E-4</v>
      </c>
      <c r="G68" s="45">
        <f t="shared" si="3"/>
        <v>-3.233901184233702E-3</v>
      </c>
      <c r="H68" s="79">
        <v>2.063887885E-2</v>
      </c>
      <c r="I68" s="79">
        <v>-1.2353652919999999E-3</v>
      </c>
      <c r="J68" s="45">
        <f t="shared" si="4"/>
        <v>2.0464573235708453E-2</v>
      </c>
      <c r="K68" s="45">
        <f t="shared" si="5"/>
        <v>-1.4096709062915477E-3</v>
      </c>
      <c r="L68" s="43"/>
      <c r="M68" s="43"/>
      <c r="N68" s="43"/>
      <c r="O68" s="43"/>
      <c r="P68" s="43"/>
      <c r="Q68" s="43"/>
      <c r="R68" s="43"/>
      <c r="S68" s="43"/>
      <c r="T68" s="43"/>
      <c r="U68" s="43"/>
      <c r="V68" s="43"/>
      <c r="W68" s="43"/>
      <c r="X68" s="43"/>
      <c r="Y68" s="43"/>
      <c r="Z68" s="43"/>
    </row>
    <row r="69" spans="1:26">
      <c r="A69" s="44">
        <v>45373</v>
      </c>
      <c r="B69" s="45">
        <v>5234.18</v>
      </c>
      <c r="C69" s="45">
        <f t="shared" si="0"/>
        <v>-1.4032464064151588E-3</v>
      </c>
      <c r="D69" s="45">
        <v>4.46</v>
      </c>
      <c r="E69" s="45">
        <f t="shared" si="1"/>
        <v>4.4600000000000001E-2</v>
      </c>
      <c r="F69" s="45">
        <f t="shared" si="2"/>
        <v>1.7316593204519393E-4</v>
      </c>
      <c r="G69" s="45">
        <f t="shared" si="3"/>
        <v>-1.5764123384603528E-3</v>
      </c>
      <c r="H69" s="79">
        <v>-1.34646751E-2</v>
      </c>
      <c r="I69" s="79">
        <v>6.0499302249999998E-3</v>
      </c>
      <c r="J69" s="45">
        <f t="shared" si="4"/>
        <v>-1.3637841032045194E-2</v>
      </c>
      <c r="K69" s="45">
        <f t="shared" si="5"/>
        <v>5.8767642929548058E-3</v>
      </c>
      <c r="L69" s="43"/>
      <c r="M69" s="43"/>
      <c r="N69" s="43"/>
      <c r="O69" s="43"/>
      <c r="P69" s="43"/>
      <c r="Q69" s="43"/>
      <c r="R69" s="43"/>
      <c r="S69" s="43"/>
      <c r="T69" s="43"/>
      <c r="U69" s="43"/>
      <c r="V69" s="43"/>
      <c r="W69" s="43"/>
      <c r="X69" s="43"/>
      <c r="Y69" s="43"/>
      <c r="Z69" s="43"/>
    </row>
    <row r="70" spans="1:26">
      <c r="A70" s="44">
        <v>45372</v>
      </c>
      <c r="B70" s="45">
        <v>5241.53</v>
      </c>
      <c r="C70" s="45">
        <f t="shared" si="0"/>
        <v>3.2313725131378058E-3</v>
      </c>
      <c r="D70" s="45">
        <v>4.5199999999999996</v>
      </c>
      <c r="E70" s="45">
        <f t="shared" si="1"/>
        <v>4.5199999999999997E-2</v>
      </c>
      <c r="F70" s="45">
        <f t="shared" si="2"/>
        <v>1.7544497067034648E-4</v>
      </c>
      <c r="G70" s="45">
        <f t="shared" si="3"/>
        <v>3.0559275424674594E-3</v>
      </c>
      <c r="H70" s="79">
        <v>-6.1081055660000003E-3</v>
      </c>
      <c r="I70" s="79">
        <v>1.7850945180000001E-2</v>
      </c>
      <c r="J70" s="45">
        <f t="shared" si="4"/>
        <v>-6.2835505366703468E-3</v>
      </c>
      <c r="K70" s="45">
        <f t="shared" si="5"/>
        <v>1.7675500209329655E-2</v>
      </c>
      <c r="L70" s="43"/>
      <c r="M70" s="43"/>
      <c r="N70" s="43"/>
      <c r="O70" s="43"/>
      <c r="P70" s="43"/>
      <c r="Q70" s="43"/>
      <c r="R70" s="43"/>
      <c r="S70" s="43"/>
      <c r="T70" s="43"/>
      <c r="U70" s="43"/>
      <c r="V70" s="43"/>
      <c r="W70" s="43"/>
      <c r="X70" s="43"/>
      <c r="Y70" s="43"/>
      <c r="Z70" s="43"/>
    </row>
    <row r="71" spans="1:26">
      <c r="A71" s="44">
        <v>45371</v>
      </c>
      <c r="B71" s="45">
        <v>5224.62</v>
      </c>
      <c r="C71" s="45">
        <f t="shared" si="0"/>
        <v>8.8646978273410684E-3</v>
      </c>
      <c r="D71" s="45">
        <v>4.5199999999999996</v>
      </c>
      <c r="E71" s="45">
        <f t="shared" si="1"/>
        <v>4.5199999999999997E-2</v>
      </c>
      <c r="F71" s="45">
        <f t="shared" si="2"/>
        <v>1.7544497067034648E-4</v>
      </c>
      <c r="G71" s="45">
        <f t="shared" si="3"/>
        <v>8.6892528566707219E-3</v>
      </c>
      <c r="H71" s="79">
        <v>4.261212379E-4</v>
      </c>
      <c r="I71" s="79">
        <v>-2.2497169389999998E-2</v>
      </c>
      <c r="J71" s="45">
        <f t="shared" si="4"/>
        <v>2.5067626722965352E-4</v>
      </c>
      <c r="K71" s="45">
        <f t="shared" si="5"/>
        <v>-2.2672614360670345E-2</v>
      </c>
      <c r="L71" s="43"/>
      <c r="M71" s="43"/>
      <c r="N71" s="43"/>
      <c r="O71" s="43"/>
      <c r="P71" s="43"/>
      <c r="Q71" s="43"/>
      <c r="R71" s="43"/>
      <c r="S71" s="43"/>
      <c r="T71" s="43"/>
      <c r="U71" s="43"/>
      <c r="V71" s="43"/>
      <c r="W71" s="43"/>
      <c r="X71" s="43"/>
      <c r="Y71" s="43"/>
      <c r="Z71" s="43"/>
    </row>
    <row r="72" spans="1:26">
      <c r="A72" s="44">
        <v>45370</v>
      </c>
      <c r="B72" s="45">
        <v>5178.51</v>
      </c>
      <c r="C72" s="45">
        <f t="shared" si="0"/>
        <v>5.6332831318901015E-3</v>
      </c>
      <c r="D72" s="45">
        <v>4.5199999999999996</v>
      </c>
      <c r="E72" s="45">
        <f t="shared" si="1"/>
        <v>4.5199999999999997E-2</v>
      </c>
      <c r="F72" s="45">
        <f t="shared" si="2"/>
        <v>1.7544497067034648E-4</v>
      </c>
      <c r="G72" s="45">
        <f t="shared" si="3"/>
        <v>5.457838161219755E-3</v>
      </c>
      <c r="H72" s="79">
        <v>-3.6000851879999997E-2</v>
      </c>
      <c r="I72" s="79">
        <v>-7.1795902119999996E-3</v>
      </c>
      <c r="J72" s="45">
        <f t="shared" si="4"/>
        <v>-3.6176296850670343E-2</v>
      </c>
      <c r="K72" s="45">
        <f t="shared" si="5"/>
        <v>-7.3550351826703461E-3</v>
      </c>
      <c r="L72" s="43"/>
      <c r="M72" s="43"/>
      <c r="N72" s="43"/>
      <c r="O72" s="43"/>
      <c r="P72" s="43"/>
      <c r="Q72" s="43"/>
      <c r="R72" s="43"/>
      <c r="S72" s="43"/>
      <c r="T72" s="43"/>
      <c r="U72" s="43"/>
      <c r="V72" s="43"/>
      <c r="W72" s="43"/>
      <c r="X72" s="43"/>
      <c r="Y72" s="43"/>
      <c r="Z72" s="43"/>
    </row>
    <row r="73" spans="1:26">
      <c r="A73" s="44">
        <v>45369</v>
      </c>
      <c r="B73" s="45">
        <v>5149.42</v>
      </c>
      <c r="C73" s="45">
        <f t="shared" si="0"/>
        <v>6.2981688751588584E-3</v>
      </c>
      <c r="D73" s="45">
        <v>4.55</v>
      </c>
      <c r="E73" s="45">
        <f t="shared" si="1"/>
        <v>4.5499999999999999E-2</v>
      </c>
      <c r="F73" s="45">
        <f t="shared" si="2"/>
        <v>1.7658400136788543E-4</v>
      </c>
      <c r="G73" s="45">
        <f t="shared" si="3"/>
        <v>6.121584873790973E-3</v>
      </c>
      <c r="H73" s="79">
        <v>-7.2026462410000004E-3</v>
      </c>
      <c r="I73" s="79">
        <v>-5.6673430239999999E-3</v>
      </c>
      <c r="J73" s="45">
        <f t="shared" si="4"/>
        <v>-7.3792302423678858E-3</v>
      </c>
      <c r="K73" s="45">
        <f t="shared" si="5"/>
        <v>-5.8439270253678854E-3</v>
      </c>
      <c r="L73" s="43"/>
      <c r="M73" s="43"/>
      <c r="N73" s="43"/>
      <c r="O73" s="43"/>
      <c r="P73" s="43"/>
      <c r="Q73" s="43"/>
      <c r="R73" s="43"/>
      <c r="S73" s="43"/>
      <c r="T73" s="43"/>
      <c r="U73" s="43"/>
      <c r="V73" s="43"/>
      <c r="W73" s="43"/>
      <c r="X73" s="43"/>
      <c r="Y73" s="43"/>
      <c r="Z73" s="43"/>
    </row>
    <row r="74" spans="1:26">
      <c r="A74" s="44">
        <v>45366</v>
      </c>
      <c r="B74" s="45">
        <v>5117.09</v>
      </c>
      <c r="C74" s="45">
        <f t="shared" si="0"/>
        <v>-6.5039961169264899E-3</v>
      </c>
      <c r="D74" s="45">
        <v>4.53</v>
      </c>
      <c r="E74" s="45">
        <f t="shared" si="1"/>
        <v>4.53E-2</v>
      </c>
      <c r="F74" s="45">
        <f t="shared" si="2"/>
        <v>1.7582468374710558E-4</v>
      </c>
      <c r="G74" s="45">
        <f t="shared" si="3"/>
        <v>-6.6798208006735955E-3</v>
      </c>
      <c r="H74" s="79">
        <v>1.4846976370000001E-2</v>
      </c>
      <c r="I74" s="79">
        <v>-1.4108723449999999E-2</v>
      </c>
      <c r="J74" s="45">
        <f t="shared" si="4"/>
        <v>1.4671151686252895E-2</v>
      </c>
      <c r="K74" s="45">
        <f t="shared" si="5"/>
        <v>-1.4284548133747105E-2</v>
      </c>
      <c r="L74" s="43"/>
      <c r="M74" s="43"/>
      <c r="N74" s="43"/>
      <c r="O74" s="43"/>
      <c r="P74" s="43"/>
      <c r="Q74" s="43"/>
      <c r="R74" s="43"/>
      <c r="S74" s="43"/>
      <c r="T74" s="43"/>
      <c r="U74" s="43"/>
      <c r="V74" s="43"/>
      <c r="W74" s="43"/>
      <c r="X74" s="43"/>
      <c r="Y74" s="43"/>
      <c r="Z74" s="43"/>
    </row>
    <row r="75" spans="1:26">
      <c r="A75" s="44">
        <v>45365</v>
      </c>
      <c r="B75" s="45">
        <v>5150.4799999999996</v>
      </c>
      <c r="C75" s="45">
        <f t="shared" si="0"/>
        <v>-2.8752059156686048E-3</v>
      </c>
      <c r="D75" s="45">
        <v>4.5199999999999996</v>
      </c>
      <c r="E75" s="45">
        <f t="shared" si="1"/>
        <v>4.5199999999999997E-2</v>
      </c>
      <c r="F75" s="45">
        <f t="shared" si="2"/>
        <v>1.7544497067034648E-4</v>
      </c>
      <c r="G75" s="45">
        <f t="shared" si="3"/>
        <v>-3.0506508863389513E-3</v>
      </c>
      <c r="H75" s="79">
        <v>-7.5891257340000001E-3</v>
      </c>
      <c r="I75" s="79">
        <v>-1.4661529309999999E-2</v>
      </c>
      <c r="J75" s="45">
        <f t="shared" si="4"/>
        <v>-7.7645707046703465E-3</v>
      </c>
      <c r="K75" s="45">
        <f t="shared" si="5"/>
        <v>-1.4836974280670346E-2</v>
      </c>
      <c r="L75" s="43"/>
      <c r="M75" s="43"/>
      <c r="N75" s="43"/>
      <c r="O75" s="43"/>
      <c r="P75" s="43"/>
      <c r="Q75" s="43"/>
      <c r="R75" s="43"/>
      <c r="S75" s="43"/>
      <c r="T75" s="43"/>
      <c r="U75" s="43"/>
      <c r="V75" s="43"/>
      <c r="W75" s="43"/>
      <c r="X75" s="43"/>
      <c r="Y75" s="43"/>
      <c r="Z75" s="43"/>
    </row>
    <row r="76" spans="1:26">
      <c r="A76" s="44">
        <v>45364</v>
      </c>
      <c r="B76" s="45">
        <v>5165.3100000000004</v>
      </c>
      <c r="C76" s="45">
        <f t="shared" si="0"/>
        <v>-1.926391571868686E-3</v>
      </c>
      <c r="D76" s="45">
        <v>4.43</v>
      </c>
      <c r="E76" s="45">
        <f t="shared" si="1"/>
        <v>4.4299999999999999E-2</v>
      </c>
      <c r="F76" s="45">
        <f t="shared" si="2"/>
        <v>1.7202592374410131E-4</v>
      </c>
      <c r="G76" s="45">
        <f t="shared" si="3"/>
        <v>-2.0984174956127873E-3</v>
      </c>
      <c r="H76" s="79">
        <v>6.6024999140000002E-3</v>
      </c>
      <c r="I76" s="79">
        <v>-1.1705491210000001E-3</v>
      </c>
      <c r="J76" s="45">
        <f t="shared" si="4"/>
        <v>6.4304739902558989E-3</v>
      </c>
      <c r="K76" s="45">
        <f t="shared" si="5"/>
        <v>-1.3425750447441014E-3</v>
      </c>
      <c r="L76" s="43"/>
      <c r="M76" s="43"/>
      <c r="N76" s="43"/>
      <c r="O76" s="43"/>
      <c r="P76" s="43"/>
      <c r="Q76" s="43"/>
      <c r="R76" s="43"/>
      <c r="S76" s="43"/>
      <c r="T76" s="43"/>
      <c r="U76" s="43"/>
      <c r="V76" s="43"/>
      <c r="W76" s="43"/>
      <c r="X76" s="43"/>
      <c r="Y76" s="43"/>
      <c r="Z76" s="43"/>
    </row>
    <row r="77" spans="1:26">
      <c r="A77" s="44">
        <v>45363</v>
      </c>
      <c r="B77" s="45">
        <v>5175.2700000000004</v>
      </c>
      <c r="C77" s="45">
        <f t="shared" si="0"/>
        <v>1.1139497364012345E-2</v>
      </c>
      <c r="D77" s="45">
        <v>4.4000000000000004</v>
      </c>
      <c r="E77" s="45">
        <f t="shared" si="1"/>
        <v>4.4000000000000004E-2</v>
      </c>
      <c r="F77" s="45">
        <f t="shared" si="2"/>
        <v>1.7088558920153041E-4</v>
      </c>
      <c r="G77" s="45">
        <f t="shared" si="3"/>
        <v>1.0968611774810814E-2</v>
      </c>
      <c r="H77" s="79">
        <v>1.031133826E-2</v>
      </c>
      <c r="I77" s="79">
        <v>-1.2611399400000001E-2</v>
      </c>
      <c r="J77" s="45">
        <f t="shared" si="4"/>
        <v>1.014045267079847E-2</v>
      </c>
      <c r="K77" s="45">
        <f t="shared" si="5"/>
        <v>-1.2782284989201531E-2</v>
      </c>
      <c r="L77" s="43"/>
      <c r="M77" s="43"/>
      <c r="N77" s="43"/>
      <c r="O77" s="43"/>
      <c r="P77" s="43"/>
      <c r="Q77" s="43"/>
      <c r="R77" s="43"/>
      <c r="S77" s="43"/>
      <c r="T77" s="43"/>
      <c r="U77" s="43"/>
      <c r="V77" s="43"/>
      <c r="W77" s="43"/>
      <c r="X77" s="43"/>
      <c r="Y77" s="43"/>
      <c r="Z77" s="43"/>
    </row>
    <row r="78" spans="1:26">
      <c r="A78" s="44">
        <v>45362</v>
      </c>
      <c r="B78" s="45">
        <v>5117.9399999999996</v>
      </c>
      <c r="C78" s="45">
        <f t="shared" si="0"/>
        <v>-1.1228682551799477E-3</v>
      </c>
      <c r="D78" s="45">
        <v>4.34</v>
      </c>
      <c r="E78" s="45">
        <f t="shared" si="1"/>
        <v>4.3400000000000001E-2</v>
      </c>
      <c r="F78" s="45">
        <f t="shared" si="2"/>
        <v>1.6860394064277529E-4</v>
      </c>
      <c r="G78" s="45">
        <f t="shared" si="3"/>
        <v>-1.2914721958227229E-3</v>
      </c>
      <c r="H78" s="79">
        <v>4.3804948810000001E-2</v>
      </c>
      <c r="I78" s="79">
        <v>-6.753867478E-3</v>
      </c>
      <c r="J78" s="45">
        <f t="shared" si="4"/>
        <v>4.3636344869357226E-2</v>
      </c>
      <c r="K78" s="45">
        <f t="shared" si="5"/>
        <v>-6.9224714186427753E-3</v>
      </c>
      <c r="L78" s="43"/>
      <c r="M78" s="43"/>
      <c r="N78" s="43"/>
      <c r="O78" s="43"/>
      <c r="P78" s="43"/>
      <c r="Q78" s="43"/>
      <c r="R78" s="43"/>
      <c r="S78" s="43"/>
      <c r="T78" s="43"/>
      <c r="U78" s="43"/>
      <c r="V78" s="43"/>
      <c r="W78" s="43"/>
      <c r="X78" s="43"/>
      <c r="Y78" s="43"/>
      <c r="Z78" s="43"/>
    </row>
    <row r="79" spans="1:26">
      <c r="A79" s="44">
        <v>45359</v>
      </c>
      <c r="B79" s="45">
        <v>5123.6899999999996</v>
      </c>
      <c r="C79" s="45">
        <f t="shared" si="0"/>
        <v>-6.5499380656454595E-3</v>
      </c>
      <c r="D79" s="45">
        <v>4.34</v>
      </c>
      <c r="E79" s="45">
        <f t="shared" si="1"/>
        <v>4.3400000000000001E-2</v>
      </c>
      <c r="F79" s="45">
        <f t="shared" si="2"/>
        <v>1.6860394064277529E-4</v>
      </c>
      <c r="G79" s="45">
        <f t="shared" si="3"/>
        <v>-6.7185420062882348E-3</v>
      </c>
      <c r="H79" s="79">
        <v>3.06945167E-2</v>
      </c>
      <c r="I79" s="79">
        <v>1.251944677E-2</v>
      </c>
      <c r="J79" s="45">
        <f t="shared" si="4"/>
        <v>3.0525912759357225E-2</v>
      </c>
      <c r="K79" s="45">
        <f t="shared" si="5"/>
        <v>1.2350842829357224E-2</v>
      </c>
      <c r="L79" s="43"/>
      <c r="M79" s="43"/>
      <c r="N79" s="43"/>
      <c r="O79" s="43"/>
      <c r="P79" s="43"/>
      <c r="Q79" s="43"/>
      <c r="R79" s="43"/>
      <c r="S79" s="43"/>
      <c r="T79" s="43"/>
      <c r="U79" s="43"/>
      <c r="V79" s="43"/>
      <c r="W79" s="43"/>
      <c r="X79" s="43"/>
      <c r="Y79" s="43"/>
      <c r="Z79" s="43"/>
    </row>
    <row r="80" spans="1:26">
      <c r="A80" s="44">
        <v>45358</v>
      </c>
      <c r="B80" s="45">
        <v>5157.3599999999997</v>
      </c>
      <c r="C80" s="45">
        <f t="shared" si="0"/>
        <v>1.0251382881397443E-2</v>
      </c>
      <c r="D80" s="45">
        <v>4.33</v>
      </c>
      <c r="E80" s="45">
        <f t="shared" si="1"/>
        <v>4.3299999999999998E-2</v>
      </c>
      <c r="F80" s="45">
        <f t="shared" si="2"/>
        <v>1.6822353883316765E-4</v>
      </c>
      <c r="G80" s="45">
        <f t="shared" si="3"/>
        <v>1.0083159342564275E-2</v>
      </c>
      <c r="H80" s="79">
        <v>2.2615030349999999E-2</v>
      </c>
      <c r="I80" s="79">
        <v>3.03204483E-3</v>
      </c>
      <c r="J80" s="45">
        <f t="shared" si="4"/>
        <v>2.2446806811166831E-2</v>
      </c>
      <c r="K80" s="45">
        <f t="shared" si="5"/>
        <v>2.8638212911668323E-3</v>
      </c>
      <c r="L80" s="43"/>
      <c r="M80" s="43"/>
      <c r="N80" s="43"/>
      <c r="O80" s="43"/>
      <c r="P80" s="43"/>
      <c r="Q80" s="43"/>
      <c r="R80" s="43"/>
      <c r="S80" s="43"/>
      <c r="T80" s="43"/>
      <c r="U80" s="43"/>
      <c r="V80" s="43"/>
      <c r="W80" s="43"/>
      <c r="X80" s="43"/>
      <c r="Y80" s="43"/>
      <c r="Z80" s="43"/>
    </row>
    <row r="81" spans="1:26">
      <c r="A81" s="44">
        <v>45357</v>
      </c>
      <c r="B81" s="45">
        <v>5104.76</v>
      </c>
      <c r="C81" s="45">
        <f t="shared" si="0"/>
        <v>5.1279595372516517E-3</v>
      </c>
      <c r="D81" s="45">
        <v>4.33</v>
      </c>
      <c r="E81" s="45">
        <f t="shared" si="1"/>
        <v>4.3299999999999998E-2</v>
      </c>
      <c r="F81" s="45">
        <f t="shared" si="2"/>
        <v>1.6822353883316765E-4</v>
      </c>
      <c r="G81" s="45">
        <f t="shared" si="3"/>
        <v>4.959735998418484E-3</v>
      </c>
      <c r="H81" s="79">
        <v>-1.004884332E-2</v>
      </c>
      <c r="I81" s="79">
        <v>-1.3583104449999999E-2</v>
      </c>
      <c r="J81" s="45">
        <f t="shared" si="4"/>
        <v>-1.0217066858833168E-2</v>
      </c>
      <c r="K81" s="45">
        <f t="shared" si="5"/>
        <v>-1.3751327988833167E-2</v>
      </c>
      <c r="L81" s="43"/>
      <c r="M81" s="43"/>
      <c r="N81" s="43"/>
      <c r="O81" s="43"/>
      <c r="P81" s="43"/>
      <c r="Q81" s="43"/>
      <c r="R81" s="43"/>
      <c r="S81" s="43"/>
      <c r="T81" s="43"/>
      <c r="U81" s="43"/>
      <c r="V81" s="43"/>
      <c r="W81" s="43"/>
      <c r="X81" s="43"/>
      <c r="Y81" s="43"/>
      <c r="Z81" s="43"/>
    </row>
    <row r="82" spans="1:26">
      <c r="A82" s="44">
        <v>45356</v>
      </c>
      <c r="B82" s="45">
        <v>5078.6499999999996</v>
      </c>
      <c r="C82" s="45">
        <f t="shared" si="0"/>
        <v>-1.0245348981574391E-2</v>
      </c>
      <c r="D82" s="45">
        <v>4.37</v>
      </c>
      <c r="E82" s="45">
        <f t="shared" si="1"/>
        <v>4.3700000000000003E-2</v>
      </c>
      <c r="F82" s="45">
        <f t="shared" si="2"/>
        <v>1.6974492823029763E-4</v>
      </c>
      <c r="G82" s="45">
        <f t="shared" si="3"/>
        <v>-1.0415093909804688E-2</v>
      </c>
      <c r="H82" s="79">
        <v>6.9627495729999999E-4</v>
      </c>
      <c r="I82" s="79">
        <v>-6.2765463989999997E-3</v>
      </c>
      <c r="J82" s="45">
        <f t="shared" si="4"/>
        <v>5.2653002906970236E-4</v>
      </c>
      <c r="K82" s="45">
        <f t="shared" si="5"/>
        <v>-6.4462913272302974E-3</v>
      </c>
      <c r="L82" s="43"/>
      <c r="M82" s="43"/>
      <c r="N82" s="43"/>
      <c r="O82" s="43"/>
      <c r="P82" s="43"/>
      <c r="Q82" s="43"/>
      <c r="R82" s="43"/>
      <c r="S82" s="43"/>
      <c r="T82" s="43"/>
      <c r="U82" s="43"/>
      <c r="V82" s="43"/>
      <c r="W82" s="43"/>
      <c r="X82" s="43"/>
      <c r="Y82" s="43"/>
      <c r="Z82" s="43"/>
    </row>
    <row r="83" spans="1:26">
      <c r="A83" s="44">
        <v>45355</v>
      </c>
      <c r="B83" s="45">
        <v>5130.95</v>
      </c>
      <c r="C83" s="45">
        <f t="shared" si="0"/>
        <v>-1.1939974324694175E-3</v>
      </c>
      <c r="D83" s="45">
        <v>4.46</v>
      </c>
      <c r="E83" s="45">
        <f t="shared" si="1"/>
        <v>4.4600000000000001E-2</v>
      </c>
      <c r="F83" s="45">
        <f t="shared" si="2"/>
        <v>1.7316593204519393E-4</v>
      </c>
      <c r="G83" s="45">
        <f t="shared" si="3"/>
        <v>-1.3671633645146114E-3</v>
      </c>
      <c r="H83" s="79">
        <v>-2.9874549209999999E-3</v>
      </c>
      <c r="I83" s="79">
        <v>1.5234309329999999E-2</v>
      </c>
      <c r="J83" s="45">
        <f t="shared" si="4"/>
        <v>-3.1606208530451938E-3</v>
      </c>
      <c r="K83" s="45">
        <f t="shared" si="5"/>
        <v>1.5061143397954805E-2</v>
      </c>
      <c r="L83" s="43"/>
      <c r="M83" s="43"/>
      <c r="N83" s="43"/>
      <c r="O83" s="43"/>
      <c r="P83" s="43"/>
      <c r="Q83" s="43"/>
      <c r="R83" s="43"/>
      <c r="S83" s="43"/>
      <c r="T83" s="43"/>
      <c r="U83" s="43"/>
      <c r="V83" s="43"/>
      <c r="W83" s="43"/>
      <c r="X83" s="43"/>
      <c r="Y83" s="43"/>
      <c r="Z83" s="43"/>
    </row>
    <row r="84" spans="1:26">
      <c r="A84" s="44">
        <v>45352</v>
      </c>
      <c r="B84" s="45">
        <v>5137.08</v>
      </c>
      <c r="C84" s="45">
        <f t="shared" si="0"/>
        <v>7.9759250577916968E-3</v>
      </c>
      <c r="D84" s="45">
        <v>4.43</v>
      </c>
      <c r="E84" s="45">
        <f t="shared" si="1"/>
        <v>4.4299999999999999E-2</v>
      </c>
      <c r="F84" s="45">
        <f t="shared" si="2"/>
        <v>1.7202592374410131E-4</v>
      </c>
      <c r="G84" s="45">
        <f t="shared" si="3"/>
        <v>7.8038991340475955E-3</v>
      </c>
      <c r="H84" s="79">
        <v>-2.696361548E-3</v>
      </c>
      <c r="I84" s="79">
        <v>-5.7747994940000004E-3</v>
      </c>
      <c r="J84" s="45">
        <f t="shared" si="4"/>
        <v>-2.8683874717441013E-3</v>
      </c>
      <c r="K84" s="45">
        <f t="shared" si="5"/>
        <v>-5.9468254177441017E-3</v>
      </c>
      <c r="L84" s="43"/>
      <c r="M84" s="43"/>
      <c r="N84" s="43"/>
      <c r="O84" s="43"/>
      <c r="P84" s="43"/>
      <c r="Q84" s="43"/>
      <c r="R84" s="43"/>
      <c r="S84" s="43"/>
      <c r="T84" s="43"/>
      <c r="U84" s="43"/>
      <c r="V84" s="43"/>
      <c r="W84" s="43"/>
      <c r="X84" s="43"/>
      <c r="Y84" s="43"/>
      <c r="Z84" s="43"/>
    </row>
    <row r="85" spans="1:26">
      <c r="A85" s="44">
        <v>45351</v>
      </c>
      <c r="B85" s="45">
        <v>5096.2700000000004</v>
      </c>
      <c r="C85" s="45">
        <f t="shared" si="0"/>
        <v>5.2154203933401618E-3</v>
      </c>
      <c r="D85" s="45">
        <v>4.4800000000000004</v>
      </c>
      <c r="E85" s="45">
        <f t="shared" si="1"/>
        <v>4.4800000000000006E-2</v>
      </c>
      <c r="F85" s="45">
        <f t="shared" si="2"/>
        <v>1.7392575642616315E-4</v>
      </c>
      <c r="G85" s="45">
        <f t="shared" si="3"/>
        <v>5.0414946369139986E-3</v>
      </c>
      <c r="H85" s="79">
        <v>1.842913547E-2</v>
      </c>
      <c r="I85" s="79">
        <v>-8.1711008409999994E-3</v>
      </c>
      <c r="J85" s="45">
        <f t="shared" si="4"/>
        <v>1.8255209713573837E-2</v>
      </c>
      <c r="K85" s="45">
        <f t="shared" si="5"/>
        <v>-8.3450265974261625E-3</v>
      </c>
      <c r="L85" s="43"/>
      <c r="M85" s="43"/>
      <c r="N85" s="43"/>
      <c r="O85" s="43"/>
      <c r="P85" s="43"/>
      <c r="Q85" s="43"/>
      <c r="R85" s="43"/>
      <c r="S85" s="43"/>
      <c r="T85" s="43"/>
      <c r="U85" s="43"/>
      <c r="V85" s="43"/>
      <c r="W85" s="43"/>
      <c r="X85" s="43"/>
      <c r="Y85" s="43"/>
      <c r="Z85" s="43"/>
    </row>
    <row r="86" spans="1:26">
      <c r="A86" s="44">
        <v>45350</v>
      </c>
      <c r="B86" s="45">
        <v>5069.76</v>
      </c>
      <c r="C86" s="45">
        <f t="shared" si="0"/>
        <v>-1.659450476103029E-3</v>
      </c>
      <c r="D86" s="45">
        <v>4.51</v>
      </c>
      <c r="E86" s="45">
        <f t="shared" si="1"/>
        <v>4.5100000000000001E-2</v>
      </c>
      <c r="F86" s="45">
        <f t="shared" si="2"/>
        <v>1.7506522140675607E-4</v>
      </c>
      <c r="G86" s="45">
        <f t="shared" si="3"/>
        <v>-1.8345156975097851E-3</v>
      </c>
      <c r="H86" s="79">
        <v>1.5972291249999999E-2</v>
      </c>
      <c r="I86" s="79">
        <v>-1.326279388E-2</v>
      </c>
      <c r="J86" s="45">
        <f t="shared" si="4"/>
        <v>1.5797226028593243E-2</v>
      </c>
      <c r="K86" s="45">
        <f t="shared" si="5"/>
        <v>-1.3437859101406756E-2</v>
      </c>
      <c r="L86" s="43"/>
      <c r="M86" s="43"/>
      <c r="N86" s="43"/>
      <c r="O86" s="43"/>
      <c r="P86" s="43"/>
      <c r="Q86" s="43"/>
      <c r="R86" s="43"/>
      <c r="S86" s="43"/>
      <c r="T86" s="43"/>
      <c r="U86" s="43"/>
      <c r="V86" s="43"/>
      <c r="W86" s="43"/>
      <c r="X86" s="43"/>
      <c r="Y86" s="43"/>
      <c r="Z86" s="43"/>
    </row>
    <row r="87" spans="1:26">
      <c r="A87" s="44">
        <v>45349</v>
      </c>
      <c r="B87" s="45">
        <v>5078.18</v>
      </c>
      <c r="C87" s="45">
        <f t="shared" si="0"/>
        <v>1.7048185442892359E-3</v>
      </c>
      <c r="D87" s="45">
        <v>4.55</v>
      </c>
      <c r="E87" s="45">
        <f t="shared" si="1"/>
        <v>4.5499999999999999E-2</v>
      </c>
      <c r="F87" s="45">
        <f t="shared" si="2"/>
        <v>1.7658400136788543E-4</v>
      </c>
      <c r="G87" s="45">
        <f t="shared" si="3"/>
        <v>1.5282345429213505E-3</v>
      </c>
      <c r="H87" s="79">
        <v>-2.7425812979999999E-2</v>
      </c>
      <c r="I87" s="79">
        <v>-5.8735085699999998E-3</v>
      </c>
      <c r="J87" s="45">
        <f t="shared" si="4"/>
        <v>-2.7602396981367884E-2</v>
      </c>
      <c r="K87" s="45">
        <f t="shared" si="5"/>
        <v>-6.0500925713678853E-3</v>
      </c>
      <c r="L87" s="43"/>
      <c r="M87" s="43"/>
      <c r="N87" s="43"/>
      <c r="O87" s="43"/>
      <c r="P87" s="43"/>
      <c r="Q87" s="43"/>
      <c r="R87" s="43"/>
      <c r="S87" s="43"/>
      <c r="T87" s="43"/>
      <c r="U87" s="43"/>
      <c r="V87" s="43"/>
      <c r="W87" s="43"/>
      <c r="X87" s="43"/>
      <c r="Y87" s="43"/>
      <c r="Z87" s="43"/>
    </row>
    <row r="88" spans="1:26">
      <c r="A88" s="44">
        <v>45348</v>
      </c>
      <c r="B88" s="45">
        <v>5069.53</v>
      </c>
      <c r="C88" s="45">
        <f t="shared" si="0"/>
        <v>-3.7939352461026604E-3</v>
      </c>
      <c r="D88" s="45">
        <v>4.51</v>
      </c>
      <c r="E88" s="45">
        <f t="shared" si="1"/>
        <v>4.5100000000000001E-2</v>
      </c>
      <c r="F88" s="45">
        <f t="shared" si="2"/>
        <v>1.7506522140675607E-4</v>
      </c>
      <c r="G88" s="45">
        <f t="shared" si="3"/>
        <v>-3.9690004675094169E-3</v>
      </c>
      <c r="H88" s="79">
        <v>-4.2792521890000004E-3</v>
      </c>
      <c r="I88" s="79">
        <v>-6.8911927969999998E-3</v>
      </c>
      <c r="J88" s="45">
        <f t="shared" si="4"/>
        <v>-4.4543174104067565E-3</v>
      </c>
      <c r="K88" s="45">
        <f t="shared" si="5"/>
        <v>-7.0662580184067559E-3</v>
      </c>
      <c r="L88" s="43"/>
      <c r="M88" s="43"/>
      <c r="N88" s="43"/>
      <c r="O88" s="43"/>
      <c r="P88" s="43"/>
      <c r="Q88" s="43"/>
      <c r="R88" s="43"/>
      <c r="S88" s="43"/>
      <c r="T88" s="43"/>
      <c r="U88" s="43"/>
      <c r="V88" s="43"/>
      <c r="W88" s="43"/>
      <c r="X88" s="43"/>
      <c r="Y88" s="43"/>
      <c r="Z88" s="43"/>
    </row>
    <row r="89" spans="1:26">
      <c r="A89" s="44">
        <v>45345</v>
      </c>
      <c r="B89" s="45">
        <v>5088.8</v>
      </c>
      <c r="C89" s="45">
        <f t="shared" si="0"/>
        <v>3.4788317372660206E-4</v>
      </c>
      <c r="D89" s="45">
        <v>4.49</v>
      </c>
      <c r="E89" s="45">
        <f t="shared" si="1"/>
        <v>4.4900000000000002E-2</v>
      </c>
      <c r="F89" s="45">
        <f t="shared" si="2"/>
        <v>1.7430561429154778E-4</v>
      </c>
      <c r="G89" s="45">
        <f t="shared" si="3"/>
        <v>1.7357755943505428E-4</v>
      </c>
      <c r="H89" s="79">
        <v>1.4450509529999999E-3</v>
      </c>
      <c r="I89" s="79">
        <v>-4.620653263E-3</v>
      </c>
      <c r="J89" s="45">
        <f t="shared" si="4"/>
        <v>1.2707453387084521E-3</v>
      </c>
      <c r="K89" s="45">
        <f t="shared" si="5"/>
        <v>-4.7949588772915478E-3</v>
      </c>
      <c r="L89" s="43"/>
      <c r="M89" s="43"/>
      <c r="N89" s="43"/>
      <c r="O89" s="43"/>
      <c r="P89" s="43"/>
      <c r="Q89" s="43"/>
      <c r="R89" s="43"/>
      <c r="S89" s="43"/>
      <c r="T89" s="43"/>
      <c r="U89" s="43"/>
      <c r="V89" s="43"/>
      <c r="W89" s="43"/>
      <c r="X89" s="43"/>
      <c r="Y89" s="43"/>
      <c r="Z89" s="43"/>
    </row>
    <row r="90" spans="1:26">
      <c r="A90" s="44">
        <v>45344</v>
      </c>
      <c r="B90" s="45">
        <v>5087.03</v>
      </c>
      <c r="C90" s="45">
        <f t="shared" si="0"/>
        <v>2.0902891694828028E-2</v>
      </c>
      <c r="D90" s="45">
        <v>4.57</v>
      </c>
      <c r="E90" s="45">
        <f t="shared" si="1"/>
        <v>4.5700000000000005E-2</v>
      </c>
      <c r="F90" s="45">
        <f t="shared" si="2"/>
        <v>1.7734317432438473E-4</v>
      </c>
      <c r="G90" s="45">
        <f t="shared" si="3"/>
        <v>2.0725548520503644E-2</v>
      </c>
      <c r="H90" s="79">
        <v>3.3306023380000002E-3</v>
      </c>
      <c r="I90" s="79">
        <v>-5.5420672220000003E-3</v>
      </c>
      <c r="J90" s="45">
        <f t="shared" si="4"/>
        <v>3.1532591636756154E-3</v>
      </c>
      <c r="K90" s="45">
        <f t="shared" si="5"/>
        <v>-5.7194103963243851E-3</v>
      </c>
      <c r="L90" s="43"/>
      <c r="M90" s="43"/>
      <c r="N90" s="43"/>
      <c r="O90" s="43"/>
      <c r="P90" s="43"/>
      <c r="Q90" s="43"/>
      <c r="R90" s="43"/>
      <c r="S90" s="43"/>
      <c r="T90" s="43"/>
      <c r="U90" s="43"/>
      <c r="V90" s="43"/>
      <c r="W90" s="43"/>
      <c r="X90" s="43"/>
      <c r="Y90" s="43"/>
      <c r="Z90" s="43"/>
    </row>
    <row r="91" spans="1:26">
      <c r="A91" s="44">
        <v>45343</v>
      </c>
      <c r="B91" s="45">
        <v>4981.8</v>
      </c>
      <c r="C91" s="45">
        <f t="shared" si="0"/>
        <v>1.2633935945864823E-3</v>
      </c>
      <c r="D91" s="45">
        <v>4.59</v>
      </c>
      <c r="E91" s="45">
        <f t="shared" si="1"/>
        <v>4.5899999999999996E-2</v>
      </c>
      <c r="F91" s="45">
        <f t="shared" si="2"/>
        <v>1.7810220267189258E-4</v>
      </c>
      <c r="G91" s="45">
        <f t="shared" si="3"/>
        <v>1.0852913919145897E-3</v>
      </c>
      <c r="H91" s="79">
        <v>3.4733421340000001E-4</v>
      </c>
      <c r="I91" s="79">
        <v>-1.548769283E-2</v>
      </c>
      <c r="J91" s="45">
        <f t="shared" si="4"/>
        <v>1.6923201072810743E-4</v>
      </c>
      <c r="K91" s="45">
        <f t="shared" si="5"/>
        <v>-1.5665795032671893E-2</v>
      </c>
      <c r="L91" s="43"/>
      <c r="M91" s="43"/>
      <c r="N91" s="43"/>
      <c r="O91" s="43"/>
      <c r="P91" s="43"/>
      <c r="Q91" s="43"/>
      <c r="R91" s="43"/>
      <c r="S91" s="43"/>
      <c r="T91" s="43"/>
      <c r="U91" s="43"/>
      <c r="V91" s="43"/>
      <c r="W91" s="43"/>
      <c r="X91" s="43"/>
      <c r="Y91" s="43"/>
      <c r="Z91" s="43"/>
    </row>
    <row r="92" spans="1:26">
      <c r="A92" s="44">
        <v>45342</v>
      </c>
      <c r="B92" s="45">
        <v>4975.51</v>
      </c>
      <c r="C92" s="45">
        <f t="shared" si="0"/>
        <v>-6.0234144772223523E-3</v>
      </c>
      <c r="D92" s="45">
        <v>4.54</v>
      </c>
      <c r="E92" s="45">
        <f t="shared" si="1"/>
        <v>4.5400000000000003E-2</v>
      </c>
      <c r="F92" s="45">
        <f t="shared" si="2"/>
        <v>1.7620436064391676E-4</v>
      </c>
      <c r="G92" s="45">
        <f t="shared" si="3"/>
        <v>-6.199618837866269E-3</v>
      </c>
      <c r="H92" s="79">
        <v>8.8902645109999994E-3</v>
      </c>
      <c r="I92" s="79">
        <v>-1.0778699330000001E-2</v>
      </c>
      <c r="J92" s="45">
        <f t="shared" si="4"/>
        <v>8.7140601503560827E-3</v>
      </c>
      <c r="K92" s="45">
        <f t="shared" si="5"/>
        <v>-1.0954903690643917E-2</v>
      </c>
      <c r="L92" s="43"/>
      <c r="M92" s="43"/>
      <c r="N92" s="43"/>
      <c r="O92" s="43"/>
      <c r="P92" s="43"/>
      <c r="Q92" s="43"/>
      <c r="R92" s="43"/>
      <c r="S92" s="43"/>
      <c r="T92" s="43"/>
      <c r="U92" s="43"/>
      <c r="V92" s="43"/>
      <c r="W92" s="43"/>
      <c r="X92" s="43"/>
      <c r="Y92" s="43"/>
      <c r="Z92" s="43"/>
    </row>
    <row r="93" spans="1:26">
      <c r="A93" s="44">
        <v>45338</v>
      </c>
      <c r="B93" s="45">
        <v>5005.57</v>
      </c>
      <c r="C93" s="45">
        <f t="shared" si="0"/>
        <v>-4.8150123419915631E-3</v>
      </c>
      <c r="D93" s="45">
        <v>4.55</v>
      </c>
      <c r="E93" s="45">
        <f t="shared" si="1"/>
        <v>4.5499999999999999E-2</v>
      </c>
      <c r="F93" s="45">
        <f t="shared" si="2"/>
        <v>1.7658400136788543E-4</v>
      </c>
      <c r="G93" s="45">
        <f t="shared" si="3"/>
        <v>-4.9915963433594486E-3</v>
      </c>
      <c r="H93" s="79">
        <v>2.5536526180000001E-3</v>
      </c>
      <c r="I93" s="79">
        <v>2.5707385940000001E-2</v>
      </c>
      <c r="J93" s="45">
        <f t="shared" si="4"/>
        <v>2.3770686166321147E-3</v>
      </c>
      <c r="K93" s="45">
        <f t="shared" si="5"/>
        <v>2.5530801938632115E-2</v>
      </c>
      <c r="L93" s="43"/>
      <c r="M93" s="43"/>
      <c r="N93" s="43"/>
      <c r="O93" s="43"/>
      <c r="P93" s="43"/>
      <c r="Q93" s="43"/>
      <c r="R93" s="43"/>
      <c r="S93" s="43"/>
      <c r="T93" s="43"/>
      <c r="U93" s="43"/>
      <c r="V93" s="43"/>
      <c r="W93" s="43"/>
      <c r="X93" s="43"/>
      <c r="Y93" s="43"/>
      <c r="Z93" s="43"/>
    </row>
    <row r="94" spans="1:26">
      <c r="A94" s="44">
        <v>45337</v>
      </c>
      <c r="B94" s="45">
        <v>5029.7299999999996</v>
      </c>
      <c r="C94" s="45">
        <f t="shared" si="0"/>
        <v>5.8043999917945753E-3</v>
      </c>
      <c r="D94" s="45">
        <v>4.51</v>
      </c>
      <c r="E94" s="45">
        <f t="shared" si="1"/>
        <v>4.5100000000000001E-2</v>
      </c>
      <c r="F94" s="45">
        <f t="shared" si="2"/>
        <v>1.7506522140675607E-4</v>
      </c>
      <c r="G94" s="45">
        <f t="shared" si="3"/>
        <v>5.6293347703878192E-3</v>
      </c>
      <c r="H94" s="79">
        <v>7.0378082389999999E-3</v>
      </c>
      <c r="I94" s="79">
        <v>3.597014638E-3</v>
      </c>
      <c r="J94" s="45">
        <f t="shared" si="4"/>
        <v>6.8627430175932438E-3</v>
      </c>
      <c r="K94" s="45">
        <f t="shared" si="5"/>
        <v>3.4219494165932439E-3</v>
      </c>
      <c r="L94" s="43"/>
      <c r="M94" s="43"/>
      <c r="N94" s="43"/>
      <c r="O94" s="43"/>
      <c r="P94" s="43"/>
      <c r="Q94" s="43"/>
      <c r="R94" s="43"/>
      <c r="S94" s="43"/>
      <c r="T94" s="43"/>
      <c r="U94" s="43"/>
      <c r="V94" s="43"/>
      <c r="W94" s="43"/>
      <c r="X94" s="43"/>
      <c r="Y94" s="43"/>
      <c r="Z94" s="43"/>
    </row>
    <row r="95" spans="1:26">
      <c r="A95" s="44">
        <v>45336</v>
      </c>
      <c r="B95" s="45">
        <v>5000.62</v>
      </c>
      <c r="C95" s="45">
        <f t="shared" si="0"/>
        <v>9.5341290968955009E-3</v>
      </c>
      <c r="D95" s="45">
        <v>4.54</v>
      </c>
      <c r="E95" s="45">
        <f t="shared" si="1"/>
        <v>4.5400000000000003E-2</v>
      </c>
      <c r="F95" s="45">
        <f t="shared" si="2"/>
        <v>1.7620436064391676E-4</v>
      </c>
      <c r="G95" s="45">
        <f t="shared" si="3"/>
        <v>9.3579247362515841E-3</v>
      </c>
      <c r="H95" s="79">
        <v>-9.5422906039999995E-3</v>
      </c>
      <c r="I95" s="79">
        <v>-1.988248934E-2</v>
      </c>
      <c r="J95" s="45">
        <f t="shared" si="4"/>
        <v>-9.7184949646439162E-3</v>
      </c>
      <c r="K95" s="45">
        <f t="shared" si="5"/>
        <v>-2.0058693700643917E-2</v>
      </c>
      <c r="L95" s="43"/>
      <c r="M95" s="43"/>
      <c r="N95" s="43"/>
      <c r="O95" s="43"/>
      <c r="P95" s="43"/>
      <c r="Q95" s="43"/>
      <c r="R95" s="43"/>
      <c r="S95" s="43"/>
      <c r="T95" s="43"/>
      <c r="U95" s="43"/>
      <c r="V95" s="43"/>
      <c r="W95" s="43"/>
      <c r="X95" s="43"/>
      <c r="Y95" s="43"/>
      <c r="Z95" s="43"/>
    </row>
    <row r="96" spans="1:26">
      <c r="A96" s="44">
        <v>45335</v>
      </c>
      <c r="B96" s="45">
        <v>4953.17</v>
      </c>
      <c r="C96" s="45">
        <f t="shared" si="0"/>
        <v>-1.3768624761212093E-2</v>
      </c>
      <c r="D96" s="45">
        <v>4.57</v>
      </c>
      <c r="E96" s="45">
        <f t="shared" si="1"/>
        <v>4.5700000000000005E-2</v>
      </c>
      <c r="F96" s="45">
        <f t="shared" si="2"/>
        <v>1.7734317432438473E-4</v>
      </c>
      <c r="G96" s="45">
        <f t="shared" si="3"/>
        <v>-1.3945967935536478E-2</v>
      </c>
      <c r="H96" s="79">
        <v>5.296206966E-3</v>
      </c>
      <c r="I96" s="79">
        <v>-1.229465094E-2</v>
      </c>
      <c r="J96" s="45">
        <f t="shared" si="4"/>
        <v>5.1188637916756152E-3</v>
      </c>
      <c r="K96" s="45">
        <f t="shared" si="5"/>
        <v>-1.2471994114324385E-2</v>
      </c>
      <c r="L96" s="43"/>
      <c r="M96" s="43"/>
      <c r="N96" s="43"/>
      <c r="O96" s="43"/>
      <c r="P96" s="43"/>
      <c r="Q96" s="43"/>
      <c r="R96" s="43"/>
      <c r="S96" s="43"/>
      <c r="T96" s="43"/>
      <c r="U96" s="43"/>
      <c r="V96" s="43"/>
      <c r="W96" s="43"/>
      <c r="X96" s="43"/>
      <c r="Y96" s="43"/>
      <c r="Z96" s="43"/>
    </row>
    <row r="97" spans="1:26">
      <c r="A97" s="44">
        <v>45334</v>
      </c>
      <c r="B97" s="45">
        <v>5021.84</v>
      </c>
      <c r="C97" s="45">
        <f t="shared" si="0"/>
        <v>-9.4940022755554091E-4</v>
      </c>
      <c r="D97" s="45">
        <v>4.46</v>
      </c>
      <c r="E97" s="45">
        <f t="shared" si="1"/>
        <v>4.4600000000000001E-2</v>
      </c>
      <c r="F97" s="45">
        <f t="shared" si="2"/>
        <v>1.7316593204519393E-4</v>
      </c>
      <c r="G97" s="45">
        <f t="shared" si="3"/>
        <v>-1.1225661596007347E-3</v>
      </c>
      <c r="H97" s="79">
        <v>2.3539596780000002E-2</v>
      </c>
      <c r="I97" s="79">
        <v>2.77099388E-2</v>
      </c>
      <c r="J97" s="45">
        <f t="shared" si="4"/>
        <v>2.3366430847954808E-2</v>
      </c>
      <c r="K97" s="45">
        <f t="shared" si="5"/>
        <v>2.7536772867954806E-2</v>
      </c>
      <c r="L97" s="43"/>
      <c r="M97" s="43"/>
      <c r="N97" s="43"/>
      <c r="O97" s="43"/>
      <c r="P97" s="43"/>
      <c r="Q97" s="43"/>
      <c r="R97" s="43"/>
      <c r="S97" s="43"/>
      <c r="T97" s="43"/>
      <c r="U97" s="43"/>
      <c r="V97" s="43"/>
      <c r="W97" s="43"/>
      <c r="X97" s="43"/>
      <c r="Y97" s="43"/>
      <c r="Z97" s="43"/>
    </row>
    <row r="98" spans="1:26">
      <c r="A98" s="44">
        <v>45331</v>
      </c>
      <c r="B98" s="45">
        <v>5026.6099999999997</v>
      </c>
      <c r="C98" s="45">
        <f t="shared" si="0"/>
        <v>5.7259755908601927E-3</v>
      </c>
      <c r="D98" s="45">
        <v>4.46</v>
      </c>
      <c r="E98" s="45">
        <f t="shared" si="1"/>
        <v>4.4600000000000001E-2</v>
      </c>
      <c r="F98" s="45">
        <f t="shared" si="2"/>
        <v>1.7316593204519393E-4</v>
      </c>
      <c r="G98" s="45">
        <f t="shared" si="3"/>
        <v>5.5528096588149988E-3</v>
      </c>
      <c r="H98" s="79">
        <v>-6.2122191570000002E-4</v>
      </c>
      <c r="I98" s="79">
        <v>-1.3995438129999999E-2</v>
      </c>
      <c r="J98" s="45">
        <f t="shared" si="4"/>
        <v>-7.9438784774519394E-4</v>
      </c>
      <c r="K98" s="45">
        <f t="shared" si="5"/>
        <v>-1.4168604062045193E-2</v>
      </c>
      <c r="L98" s="43"/>
      <c r="M98" s="43"/>
      <c r="N98" s="43"/>
      <c r="O98" s="43"/>
      <c r="P98" s="43"/>
      <c r="Q98" s="43"/>
      <c r="R98" s="43"/>
      <c r="S98" s="43"/>
      <c r="T98" s="43"/>
      <c r="U98" s="43"/>
      <c r="V98" s="43"/>
      <c r="W98" s="43"/>
      <c r="X98" s="43"/>
      <c r="Y98" s="43"/>
      <c r="Z98" s="43"/>
    </row>
    <row r="99" spans="1:26">
      <c r="A99" s="44">
        <v>45330</v>
      </c>
      <c r="B99" s="45">
        <v>4997.91</v>
      </c>
      <c r="C99" s="45">
        <f t="shared" si="0"/>
        <v>5.7040100736248747E-4</v>
      </c>
      <c r="D99" s="45">
        <v>4.45</v>
      </c>
      <c r="E99" s="45">
        <f t="shared" si="1"/>
        <v>4.4500000000000005E-2</v>
      </c>
      <c r="F99" s="45">
        <f t="shared" si="2"/>
        <v>1.7278596551562053E-4</v>
      </c>
      <c r="G99" s="45">
        <f t="shared" si="3"/>
        <v>3.9761504184686693E-4</v>
      </c>
      <c r="H99" s="79">
        <v>9.5600000000000006E-5</v>
      </c>
      <c r="I99" s="79">
        <v>1.514516714E-2</v>
      </c>
      <c r="J99" s="45">
        <f t="shared" si="4"/>
        <v>-7.7185965515620526E-5</v>
      </c>
      <c r="K99" s="45">
        <f t="shared" si="5"/>
        <v>1.497238117448438E-2</v>
      </c>
      <c r="L99" s="43"/>
      <c r="M99" s="43"/>
      <c r="N99" s="43"/>
      <c r="O99" s="43"/>
      <c r="P99" s="43"/>
      <c r="Q99" s="43"/>
      <c r="R99" s="43"/>
      <c r="S99" s="43"/>
      <c r="T99" s="43"/>
      <c r="U99" s="43"/>
      <c r="V99" s="43"/>
      <c r="W99" s="43"/>
      <c r="X99" s="43"/>
      <c r="Y99" s="43"/>
      <c r="Z99" s="43"/>
    </row>
    <row r="100" spans="1:26">
      <c r="A100" s="44">
        <v>45329</v>
      </c>
      <c r="B100" s="45">
        <v>4995.0600000000004</v>
      </c>
      <c r="C100" s="45">
        <f t="shared" si="0"/>
        <v>8.2076669213310503E-3</v>
      </c>
      <c r="D100" s="45">
        <v>4.3899999999999997</v>
      </c>
      <c r="E100" s="45">
        <f t="shared" si="1"/>
        <v>4.3899999999999995E-2</v>
      </c>
      <c r="F100" s="45">
        <f t="shared" si="2"/>
        <v>1.7050540515683998E-4</v>
      </c>
      <c r="G100" s="45">
        <f t="shared" si="3"/>
        <v>8.0371615161742103E-3</v>
      </c>
      <c r="H100" s="79">
        <v>1.282251505E-2</v>
      </c>
      <c r="I100" s="79">
        <v>4.9257368140000002E-3</v>
      </c>
      <c r="J100" s="45">
        <f t="shared" si="4"/>
        <v>1.265200964484316E-2</v>
      </c>
      <c r="K100" s="45">
        <f t="shared" si="5"/>
        <v>4.7552314088431602E-3</v>
      </c>
      <c r="L100" s="43"/>
      <c r="M100" s="43"/>
      <c r="N100" s="43"/>
      <c r="O100" s="43"/>
      <c r="P100" s="43"/>
      <c r="Q100" s="43"/>
      <c r="R100" s="43"/>
      <c r="S100" s="43"/>
      <c r="T100" s="43"/>
      <c r="U100" s="43"/>
      <c r="V100" s="43"/>
      <c r="W100" s="43"/>
      <c r="X100" s="43"/>
      <c r="Y100" s="43"/>
      <c r="Z100" s="43"/>
    </row>
    <row r="101" spans="1:26">
      <c r="A101" s="44">
        <v>45328</v>
      </c>
      <c r="B101" s="45">
        <v>4954.2299999999996</v>
      </c>
      <c r="C101" s="45">
        <f t="shared" si="0"/>
        <v>2.3077617284261594E-3</v>
      </c>
      <c r="D101" s="45">
        <v>4.37</v>
      </c>
      <c r="E101" s="45">
        <f t="shared" si="1"/>
        <v>4.3700000000000003E-2</v>
      </c>
      <c r="F101" s="45">
        <f t="shared" si="2"/>
        <v>1.6974492823029763E-4</v>
      </c>
      <c r="G101" s="45">
        <f t="shared" si="3"/>
        <v>2.1380168001958618E-3</v>
      </c>
      <c r="H101" s="79">
        <v>-1.5886184269999999E-2</v>
      </c>
      <c r="I101" s="79">
        <v>-2.692208152E-3</v>
      </c>
      <c r="J101" s="45">
        <f t="shared" si="4"/>
        <v>-1.6055929198230297E-2</v>
      </c>
      <c r="K101" s="45">
        <f t="shared" si="5"/>
        <v>-2.8619530802302976E-3</v>
      </c>
      <c r="L101" s="43"/>
      <c r="M101" s="43"/>
      <c r="N101" s="43"/>
      <c r="O101" s="43"/>
      <c r="P101" s="43"/>
      <c r="Q101" s="43"/>
      <c r="R101" s="43"/>
      <c r="S101" s="43"/>
      <c r="T101" s="43"/>
      <c r="U101" s="43"/>
      <c r="V101" s="43"/>
      <c r="W101" s="43"/>
      <c r="X101" s="43"/>
      <c r="Y101" s="43"/>
      <c r="Z101" s="43"/>
    </row>
    <row r="102" spans="1:26">
      <c r="A102" s="44">
        <v>45327</v>
      </c>
      <c r="B102" s="45">
        <v>4942.8100000000004</v>
      </c>
      <c r="C102" s="45">
        <f t="shared" si="0"/>
        <v>-3.191464135615035E-3</v>
      </c>
      <c r="D102" s="45">
        <v>4.4400000000000004</v>
      </c>
      <c r="E102" s="45">
        <f t="shared" si="1"/>
        <v>4.4400000000000002E-2</v>
      </c>
      <c r="F102" s="45">
        <f t="shared" si="2"/>
        <v>1.7240596275103215E-4</v>
      </c>
      <c r="G102" s="45">
        <f t="shared" si="3"/>
        <v>-3.3638700983660672E-3</v>
      </c>
      <c r="H102" s="79">
        <v>-9.3929064180000004E-3</v>
      </c>
      <c r="I102" s="79">
        <v>-4.0986209019999997E-3</v>
      </c>
      <c r="J102" s="45">
        <f t="shared" si="4"/>
        <v>-9.5653123807510326E-3</v>
      </c>
      <c r="K102" s="45">
        <f t="shared" si="5"/>
        <v>-4.2710268647510319E-3</v>
      </c>
      <c r="L102" s="43"/>
      <c r="M102" s="43"/>
      <c r="N102" s="43"/>
      <c r="O102" s="43"/>
      <c r="P102" s="43"/>
      <c r="Q102" s="43"/>
      <c r="R102" s="43"/>
      <c r="S102" s="43"/>
      <c r="T102" s="43"/>
      <c r="U102" s="43"/>
      <c r="V102" s="43"/>
      <c r="W102" s="43"/>
      <c r="X102" s="43"/>
      <c r="Y102" s="43"/>
      <c r="Z102" s="43"/>
    </row>
    <row r="103" spans="1:26">
      <c r="A103" s="44">
        <v>45324</v>
      </c>
      <c r="B103" s="45">
        <v>4958.6099999999997</v>
      </c>
      <c r="C103" s="45">
        <f t="shared" si="0"/>
        <v>1.0627786351803241E-2</v>
      </c>
      <c r="D103" s="45">
        <v>4.3099999999999996</v>
      </c>
      <c r="E103" s="45">
        <f t="shared" si="1"/>
        <v>4.3099999999999999E-2</v>
      </c>
      <c r="F103" s="45">
        <f t="shared" si="2"/>
        <v>1.6746262625200181E-4</v>
      </c>
      <c r="G103" s="45">
        <f t="shared" si="3"/>
        <v>1.0460323725551239E-2</v>
      </c>
      <c r="H103" s="79">
        <v>1.322102862E-2</v>
      </c>
      <c r="I103" s="79">
        <v>-1.9828141000000001E-2</v>
      </c>
      <c r="J103" s="45">
        <f t="shared" si="4"/>
        <v>1.3053565993747998E-2</v>
      </c>
      <c r="K103" s="45">
        <f t="shared" si="5"/>
        <v>-1.9995603626252002E-2</v>
      </c>
      <c r="L103" s="43"/>
      <c r="M103" s="43"/>
      <c r="N103" s="43"/>
      <c r="O103" s="43"/>
      <c r="P103" s="43"/>
      <c r="Q103" s="43"/>
      <c r="R103" s="43"/>
      <c r="S103" s="43"/>
      <c r="T103" s="43"/>
      <c r="U103" s="43"/>
      <c r="V103" s="43"/>
      <c r="W103" s="43"/>
      <c r="X103" s="43"/>
      <c r="Y103" s="43"/>
      <c r="Z103" s="43"/>
    </row>
    <row r="104" spans="1:26">
      <c r="A104" s="44">
        <v>45323</v>
      </c>
      <c r="B104" s="45">
        <v>4906.1899999999996</v>
      </c>
      <c r="C104" s="45">
        <f t="shared" si="0"/>
        <v>1.2416277903485802E-2</v>
      </c>
      <c r="D104" s="45">
        <v>4.18</v>
      </c>
      <c r="E104" s="45">
        <f t="shared" si="1"/>
        <v>4.1799999999999997E-2</v>
      </c>
      <c r="F104" s="45">
        <f t="shared" si="2"/>
        <v>1.6251314958126706E-4</v>
      </c>
      <c r="G104" s="45">
        <f t="shared" si="3"/>
        <v>1.2253764753904535E-2</v>
      </c>
      <c r="H104" s="79">
        <v>2.0515763770000001E-3</v>
      </c>
      <c r="I104" s="79">
        <v>-2.3765529689999999E-2</v>
      </c>
      <c r="J104" s="45">
        <f t="shared" si="4"/>
        <v>1.889063227418733E-3</v>
      </c>
      <c r="K104" s="45">
        <f t="shared" si="5"/>
        <v>-2.3928042839581266E-2</v>
      </c>
      <c r="L104" s="43"/>
      <c r="M104" s="43"/>
      <c r="N104" s="43"/>
      <c r="O104" s="43"/>
      <c r="P104" s="43"/>
      <c r="Q104" s="43"/>
      <c r="R104" s="43"/>
      <c r="S104" s="43"/>
      <c r="T104" s="43"/>
      <c r="U104" s="43"/>
      <c r="V104" s="43"/>
      <c r="W104" s="43"/>
      <c r="X104" s="43"/>
      <c r="Y104" s="43"/>
      <c r="Z104" s="43"/>
    </row>
    <row r="105" spans="1:26">
      <c r="A105" s="44">
        <v>45322</v>
      </c>
      <c r="B105" s="45">
        <v>4845.6499999999996</v>
      </c>
      <c r="C105" s="45">
        <f t="shared" si="0"/>
        <v>-1.6236787963987382E-2</v>
      </c>
      <c r="D105" s="45">
        <v>4.3</v>
      </c>
      <c r="E105" s="45">
        <f t="shared" si="1"/>
        <v>4.2999999999999997E-2</v>
      </c>
      <c r="F105" s="45">
        <f t="shared" si="2"/>
        <v>1.6708211546623275E-4</v>
      </c>
      <c r="G105" s="45">
        <f t="shared" si="3"/>
        <v>-1.6403870079453615E-2</v>
      </c>
      <c r="H105" s="79">
        <v>5.8453296999999996E-3</v>
      </c>
      <c r="I105" s="79">
        <v>-2.4277508140000001E-2</v>
      </c>
      <c r="J105" s="45">
        <f t="shared" si="4"/>
        <v>5.6782475845337669E-3</v>
      </c>
      <c r="K105" s="45">
        <f t="shared" si="5"/>
        <v>-2.4444590255466234E-2</v>
      </c>
      <c r="L105" s="43"/>
      <c r="M105" s="43"/>
      <c r="N105" s="43"/>
      <c r="O105" s="43"/>
      <c r="P105" s="43"/>
      <c r="Q105" s="43"/>
      <c r="R105" s="43"/>
      <c r="S105" s="43"/>
      <c r="T105" s="43"/>
      <c r="U105" s="43"/>
      <c r="V105" s="43"/>
      <c r="W105" s="43"/>
      <c r="X105" s="43"/>
      <c r="Y105" s="43"/>
      <c r="Z105" s="43"/>
    </row>
    <row r="106" spans="1:26">
      <c r="A106" s="44">
        <v>45321</v>
      </c>
      <c r="B106" s="45">
        <v>4924.97</v>
      </c>
      <c r="C106" s="45">
        <f t="shared" si="0"/>
        <v>-6.0083834993726029E-4</v>
      </c>
      <c r="D106" s="45">
        <v>4.37</v>
      </c>
      <c r="E106" s="45">
        <f t="shared" si="1"/>
        <v>4.3700000000000003E-2</v>
      </c>
      <c r="F106" s="45">
        <f t="shared" si="2"/>
        <v>1.6974492823029763E-4</v>
      </c>
      <c r="G106" s="45">
        <f t="shared" si="3"/>
        <v>-7.7058327816755792E-4</v>
      </c>
      <c r="H106" s="79">
        <v>-5.1532738879999998E-2</v>
      </c>
      <c r="I106" s="79">
        <v>1.4709307140000001E-2</v>
      </c>
      <c r="J106" s="45">
        <f t="shared" si="4"/>
        <v>-5.1702483808230296E-2</v>
      </c>
      <c r="K106" s="45">
        <f t="shared" si="5"/>
        <v>1.4539562211769703E-2</v>
      </c>
      <c r="L106" s="43"/>
      <c r="M106" s="43"/>
      <c r="N106" s="43"/>
      <c r="O106" s="43"/>
      <c r="P106" s="43"/>
      <c r="Q106" s="43"/>
      <c r="R106" s="43"/>
      <c r="S106" s="43"/>
      <c r="T106" s="43"/>
      <c r="U106" s="43"/>
      <c r="V106" s="43"/>
      <c r="W106" s="43"/>
      <c r="X106" s="43"/>
      <c r="Y106" s="43"/>
      <c r="Z106" s="43"/>
    </row>
    <row r="107" spans="1:26">
      <c r="A107" s="44">
        <v>45320</v>
      </c>
      <c r="B107" s="45">
        <v>4927.93</v>
      </c>
      <c r="C107" s="45">
        <f t="shared" si="0"/>
        <v>7.5283737614565433E-3</v>
      </c>
      <c r="D107" s="45">
        <v>4.3899999999999997</v>
      </c>
      <c r="E107" s="45">
        <f t="shared" si="1"/>
        <v>4.3899999999999995E-2</v>
      </c>
      <c r="F107" s="45">
        <f t="shared" si="2"/>
        <v>1.7050540515683998E-4</v>
      </c>
      <c r="G107" s="45">
        <f t="shared" si="3"/>
        <v>7.3578683562997033E-3</v>
      </c>
      <c r="H107" s="79">
        <v>2.3421429069999999E-2</v>
      </c>
      <c r="I107" s="79">
        <v>-4.967033781E-3</v>
      </c>
      <c r="J107" s="45">
        <f t="shared" si="4"/>
        <v>2.3250923664843159E-2</v>
      </c>
      <c r="K107" s="45">
        <f t="shared" si="5"/>
        <v>-5.1375391861568399E-3</v>
      </c>
      <c r="L107" s="43"/>
      <c r="M107" s="43"/>
      <c r="N107" s="43"/>
      <c r="O107" s="43"/>
      <c r="P107" s="43"/>
      <c r="Q107" s="43"/>
      <c r="R107" s="43"/>
      <c r="S107" s="43"/>
      <c r="T107" s="43"/>
      <c r="U107" s="43"/>
      <c r="V107" s="43"/>
      <c r="W107" s="43"/>
      <c r="X107" s="43"/>
      <c r="Y107" s="43"/>
      <c r="Z107" s="43"/>
    </row>
    <row r="108" spans="1:26">
      <c r="A108" s="44">
        <v>45317</v>
      </c>
      <c r="B108" s="45">
        <v>4890.97</v>
      </c>
      <c r="C108" s="45">
        <f t="shared" si="0"/>
        <v>-6.52009756234213E-4</v>
      </c>
      <c r="D108" s="45">
        <v>4.47</v>
      </c>
      <c r="E108" s="45">
        <f t="shared" si="1"/>
        <v>4.4699999999999997E-2</v>
      </c>
      <c r="F108" s="45">
        <f t="shared" si="2"/>
        <v>1.7354586234641367E-4</v>
      </c>
      <c r="G108" s="45">
        <f t="shared" si="3"/>
        <v>-8.2555561858062667E-4</v>
      </c>
      <c r="H108" s="79">
        <v>1.363658712E-3</v>
      </c>
      <c r="I108" s="79">
        <v>-1.267688046E-2</v>
      </c>
      <c r="J108" s="45">
        <f t="shared" si="4"/>
        <v>1.1901128496535863E-3</v>
      </c>
      <c r="K108" s="45">
        <f t="shared" si="5"/>
        <v>-1.2850426322346413E-2</v>
      </c>
      <c r="L108" s="43"/>
      <c r="M108" s="43"/>
      <c r="N108" s="43"/>
      <c r="O108" s="43"/>
      <c r="P108" s="43"/>
      <c r="Q108" s="43"/>
      <c r="R108" s="43"/>
      <c r="S108" s="43"/>
      <c r="T108" s="43"/>
      <c r="U108" s="43"/>
      <c r="V108" s="43"/>
      <c r="W108" s="43"/>
      <c r="X108" s="43"/>
      <c r="Y108" s="43"/>
      <c r="Z108" s="43"/>
    </row>
    <row r="109" spans="1:26">
      <c r="A109" s="44">
        <v>45316</v>
      </c>
      <c r="B109" s="45">
        <v>4894.16</v>
      </c>
      <c r="C109" s="45">
        <f t="shared" si="0"/>
        <v>5.2465060919916033E-3</v>
      </c>
      <c r="D109" s="45">
        <v>4.47</v>
      </c>
      <c r="E109" s="45">
        <f t="shared" si="1"/>
        <v>4.4699999999999997E-2</v>
      </c>
      <c r="F109" s="45">
        <f t="shared" si="2"/>
        <v>1.7354586234641367E-4</v>
      </c>
      <c r="G109" s="45">
        <f t="shared" si="3"/>
        <v>5.0729602296451896E-3</v>
      </c>
      <c r="H109" s="79">
        <v>-1.7626576410000001E-2</v>
      </c>
      <c r="I109" s="79">
        <v>4.4651856930000003E-3</v>
      </c>
      <c r="J109" s="45">
        <f t="shared" si="4"/>
        <v>-1.7800122272346414E-2</v>
      </c>
      <c r="K109" s="45">
        <f t="shared" si="5"/>
        <v>4.2916398306535866E-3</v>
      </c>
      <c r="L109" s="43"/>
      <c r="M109" s="43"/>
      <c r="N109" s="43"/>
      <c r="O109" s="43"/>
      <c r="P109" s="43"/>
      <c r="Q109" s="43"/>
      <c r="R109" s="43"/>
      <c r="S109" s="43"/>
      <c r="T109" s="43"/>
      <c r="U109" s="43"/>
      <c r="V109" s="43"/>
      <c r="W109" s="43"/>
      <c r="X109" s="43"/>
      <c r="Y109" s="43"/>
      <c r="Z109" s="43"/>
    </row>
    <row r="110" spans="1:26">
      <c r="A110" s="44">
        <v>45315</v>
      </c>
      <c r="B110" s="45">
        <v>4868.55</v>
      </c>
      <c r="C110" s="45">
        <f t="shared" si="0"/>
        <v>8.1165916827587409E-4</v>
      </c>
      <c r="D110" s="45">
        <v>4.5</v>
      </c>
      <c r="E110" s="45">
        <f t="shared" si="1"/>
        <v>4.4999999999999998E-2</v>
      </c>
      <c r="F110" s="45">
        <f t="shared" si="2"/>
        <v>1.7468543594945096E-4</v>
      </c>
      <c r="G110" s="45">
        <f t="shared" si="3"/>
        <v>6.3697373232642312E-4</v>
      </c>
      <c r="H110" s="79">
        <v>5.8909845750000002E-2</v>
      </c>
      <c r="I110" s="79">
        <v>-3.4122847310000003E-2</v>
      </c>
      <c r="J110" s="45">
        <f t="shared" si="4"/>
        <v>5.8735160314050551E-2</v>
      </c>
      <c r="K110" s="45">
        <f t="shared" si="5"/>
        <v>-3.4297532745949454E-2</v>
      </c>
      <c r="L110" s="43"/>
      <c r="M110" s="43"/>
      <c r="N110" s="43"/>
      <c r="O110" s="43"/>
      <c r="P110" s="43"/>
      <c r="Q110" s="43"/>
      <c r="R110" s="43"/>
      <c r="S110" s="43"/>
      <c r="T110" s="43"/>
      <c r="U110" s="43"/>
      <c r="V110" s="43"/>
      <c r="W110" s="43"/>
      <c r="X110" s="43"/>
      <c r="Y110" s="43"/>
      <c r="Z110" s="43"/>
    </row>
    <row r="111" spans="1:26">
      <c r="A111" s="44">
        <v>45314</v>
      </c>
      <c r="B111" s="45">
        <v>4864.6000000000004</v>
      </c>
      <c r="C111" s="45">
        <f t="shared" si="0"/>
        <v>2.917131506229948E-3</v>
      </c>
      <c r="D111" s="45">
        <v>4.46</v>
      </c>
      <c r="E111" s="45">
        <f t="shared" si="1"/>
        <v>4.4600000000000001E-2</v>
      </c>
      <c r="F111" s="45">
        <f t="shared" si="2"/>
        <v>1.7316593204519393E-4</v>
      </c>
      <c r="G111" s="45">
        <f t="shared" si="3"/>
        <v>2.7439655741847541E-3</v>
      </c>
      <c r="H111" s="79">
        <v>-1.235830873E-2</v>
      </c>
      <c r="I111" s="79">
        <v>-6.3847260080000003E-3</v>
      </c>
      <c r="J111" s="45">
        <f t="shared" si="4"/>
        <v>-1.2531474662045194E-2</v>
      </c>
      <c r="K111" s="45">
        <f t="shared" si="5"/>
        <v>-6.5578919400451942E-3</v>
      </c>
      <c r="L111" s="43"/>
      <c r="M111" s="43"/>
      <c r="N111" s="43"/>
      <c r="O111" s="43"/>
      <c r="P111" s="43"/>
      <c r="Q111" s="43"/>
      <c r="R111" s="43"/>
      <c r="S111" s="43"/>
      <c r="T111" s="43"/>
      <c r="U111" s="43"/>
      <c r="V111" s="43"/>
      <c r="W111" s="43"/>
      <c r="X111" s="43"/>
      <c r="Y111" s="43"/>
      <c r="Z111" s="43"/>
    </row>
    <row r="112" spans="1:26">
      <c r="A112" s="44">
        <v>45313</v>
      </c>
      <c r="B112" s="45">
        <v>4850.43</v>
      </c>
      <c r="C112" s="45">
        <f t="shared" si="0"/>
        <v>2.1918970535104105E-3</v>
      </c>
      <c r="D112" s="45">
        <v>4.41</v>
      </c>
      <c r="E112" s="45">
        <f t="shared" si="1"/>
        <v>4.41E-2</v>
      </c>
      <c r="F112" s="45">
        <f t="shared" si="2"/>
        <v>1.7126573697634484E-4</v>
      </c>
      <c r="G112" s="45">
        <f t="shared" si="3"/>
        <v>2.0206313165340656E-3</v>
      </c>
      <c r="H112" s="79">
        <v>1.6087395229999999E-2</v>
      </c>
      <c r="I112" s="79">
        <v>-5.5411256829999999E-4</v>
      </c>
      <c r="J112" s="45">
        <f t="shared" si="4"/>
        <v>1.5916129493023654E-2</v>
      </c>
      <c r="K112" s="45">
        <f t="shared" si="5"/>
        <v>-7.2537830527634483E-4</v>
      </c>
      <c r="L112" s="43"/>
      <c r="M112" s="43"/>
      <c r="N112" s="43"/>
      <c r="O112" s="43"/>
      <c r="P112" s="43"/>
      <c r="Q112" s="43"/>
      <c r="R112" s="43"/>
      <c r="S112" s="43"/>
      <c r="T112" s="43"/>
      <c r="U112" s="43"/>
      <c r="V112" s="43"/>
      <c r="W112" s="43"/>
      <c r="X112" s="43"/>
      <c r="Y112" s="43"/>
      <c r="Z112" s="43"/>
    </row>
    <row r="113" spans="1:26">
      <c r="A113" s="44">
        <v>45310</v>
      </c>
      <c r="B113" s="45">
        <v>4839.8100000000004</v>
      </c>
      <c r="C113" s="45">
        <f t="shared" si="0"/>
        <v>1.2238283870230153E-2</v>
      </c>
      <c r="D113" s="45">
        <v>4.45</v>
      </c>
      <c r="E113" s="45">
        <f t="shared" si="1"/>
        <v>4.4500000000000005E-2</v>
      </c>
      <c r="F113" s="45">
        <f t="shared" si="2"/>
        <v>1.7278596551562053E-4</v>
      </c>
      <c r="G113" s="45">
        <f t="shared" si="3"/>
        <v>1.2065497904714532E-2</v>
      </c>
      <c r="H113" s="79">
        <v>4.1865333789999998E-4</v>
      </c>
      <c r="I113" s="79">
        <v>-1.181301306E-2</v>
      </c>
      <c r="J113" s="45">
        <f t="shared" si="4"/>
        <v>2.4586737238437945E-4</v>
      </c>
      <c r="K113" s="45">
        <f t="shared" si="5"/>
        <v>-1.1985799025515621E-2</v>
      </c>
      <c r="L113" s="43"/>
      <c r="M113" s="43"/>
      <c r="N113" s="43"/>
      <c r="O113" s="43"/>
      <c r="P113" s="43"/>
      <c r="Q113" s="43"/>
      <c r="R113" s="43"/>
      <c r="S113" s="43"/>
      <c r="T113" s="43"/>
      <c r="U113" s="43"/>
      <c r="V113" s="43"/>
      <c r="W113" s="43"/>
      <c r="X113" s="43"/>
      <c r="Y113" s="43"/>
      <c r="Z113" s="43"/>
    </row>
    <row r="114" spans="1:26">
      <c r="A114" s="44">
        <v>45309</v>
      </c>
      <c r="B114" s="45">
        <v>4780.9399999999996</v>
      </c>
      <c r="C114" s="45">
        <f t="shared" si="0"/>
        <v>8.7667247395320728E-3</v>
      </c>
      <c r="D114" s="45">
        <v>4.46</v>
      </c>
      <c r="E114" s="45">
        <f t="shared" si="1"/>
        <v>4.4600000000000001E-2</v>
      </c>
      <c r="F114" s="45">
        <f t="shared" si="2"/>
        <v>1.7316593204519393E-4</v>
      </c>
      <c r="G114" s="45">
        <f t="shared" si="3"/>
        <v>8.5935588074868789E-3</v>
      </c>
      <c r="H114" s="79">
        <v>-1.5986089209999998E-2</v>
      </c>
      <c r="I114" s="79">
        <v>-1.191875599E-2</v>
      </c>
      <c r="J114" s="45">
        <f t="shared" si="4"/>
        <v>-1.6159255142045192E-2</v>
      </c>
      <c r="K114" s="45">
        <f t="shared" si="5"/>
        <v>-1.2091921922045194E-2</v>
      </c>
      <c r="L114" s="43"/>
      <c r="M114" s="43"/>
      <c r="N114" s="43"/>
      <c r="O114" s="43"/>
      <c r="P114" s="43"/>
      <c r="Q114" s="43"/>
      <c r="R114" s="43"/>
      <c r="S114" s="43"/>
      <c r="T114" s="43"/>
      <c r="U114" s="43"/>
      <c r="V114" s="43"/>
      <c r="W114" s="43"/>
      <c r="X114" s="43"/>
      <c r="Y114" s="43"/>
      <c r="Z114" s="43"/>
    </row>
    <row r="115" spans="1:26">
      <c r="A115" s="44">
        <v>45308</v>
      </c>
      <c r="B115" s="45">
        <v>4739.21</v>
      </c>
      <c r="C115" s="45">
        <f t="shared" si="0"/>
        <v>-5.6327271267556144E-3</v>
      </c>
      <c r="D115" s="45">
        <v>4.4000000000000004</v>
      </c>
      <c r="E115" s="45">
        <f t="shared" si="1"/>
        <v>4.4000000000000004E-2</v>
      </c>
      <c r="F115" s="45">
        <f t="shared" si="2"/>
        <v>1.7088558920153041E-4</v>
      </c>
      <c r="G115" s="45">
        <f t="shared" si="3"/>
        <v>-5.8036127159571448E-3</v>
      </c>
      <c r="H115" s="79">
        <v>-4.1243455970000002E-2</v>
      </c>
      <c r="I115" s="79">
        <v>-1.1667661310000001E-2</v>
      </c>
      <c r="J115" s="45">
        <f t="shared" si="4"/>
        <v>-4.1414341559201533E-2</v>
      </c>
      <c r="K115" s="45">
        <f t="shared" si="5"/>
        <v>-1.1838546899201531E-2</v>
      </c>
      <c r="L115" s="43"/>
      <c r="M115" s="43"/>
      <c r="N115" s="43"/>
      <c r="O115" s="43"/>
      <c r="P115" s="43"/>
      <c r="Q115" s="43"/>
      <c r="R115" s="43"/>
      <c r="S115" s="43"/>
      <c r="T115" s="43"/>
      <c r="U115" s="43"/>
      <c r="V115" s="43"/>
      <c r="W115" s="43"/>
      <c r="X115" s="43"/>
      <c r="Y115" s="43"/>
      <c r="Z115" s="43"/>
    </row>
    <row r="116" spans="1:26">
      <c r="A116" s="44">
        <v>45307</v>
      </c>
      <c r="B116" s="45">
        <v>4765.9799999999996</v>
      </c>
      <c r="C116" s="45">
        <f t="shared" si="0"/>
        <v>-3.7382986232446964E-3</v>
      </c>
      <c r="D116" s="45">
        <v>4.4000000000000004</v>
      </c>
      <c r="E116" s="45">
        <f t="shared" si="1"/>
        <v>4.4000000000000004E-2</v>
      </c>
      <c r="F116" s="45">
        <f t="shared" si="2"/>
        <v>1.7088558920153041E-4</v>
      </c>
      <c r="G116" s="45">
        <f t="shared" si="3"/>
        <v>-3.9091842124462269E-3</v>
      </c>
      <c r="H116" s="79">
        <v>-1.258750948E-2</v>
      </c>
      <c r="I116" s="79">
        <v>3.0398551730000001E-2</v>
      </c>
      <c r="J116" s="45">
        <f t="shared" si="4"/>
        <v>-1.275839506920153E-2</v>
      </c>
      <c r="K116" s="45">
        <f t="shared" si="5"/>
        <v>3.022766614079847E-2</v>
      </c>
      <c r="L116" s="43"/>
      <c r="M116" s="43"/>
      <c r="N116" s="43"/>
      <c r="O116" s="43"/>
      <c r="P116" s="43"/>
      <c r="Q116" s="43"/>
      <c r="R116" s="43"/>
      <c r="S116" s="43"/>
      <c r="T116" s="43"/>
      <c r="U116" s="43"/>
      <c r="V116" s="43"/>
      <c r="W116" s="43"/>
      <c r="X116" s="43"/>
      <c r="Y116" s="43"/>
      <c r="Z116" s="43"/>
    </row>
    <row r="117" spans="1:26">
      <c r="A117" s="44">
        <v>45303</v>
      </c>
      <c r="B117" s="45">
        <v>4783.83</v>
      </c>
      <c r="C117" s="45">
        <f t="shared" si="0"/>
        <v>7.5072645194105983E-4</v>
      </c>
      <c r="D117" s="45">
        <v>4.28</v>
      </c>
      <c r="E117" s="45">
        <f t="shared" si="1"/>
        <v>4.2800000000000005E-2</v>
      </c>
      <c r="F117" s="45">
        <f t="shared" si="2"/>
        <v>1.6632098486990543E-4</v>
      </c>
      <c r="G117" s="45">
        <f t="shared" si="3"/>
        <v>5.844054670711544E-4</v>
      </c>
      <c r="H117" s="79">
        <v>8.220397585E-2</v>
      </c>
      <c r="I117" s="79">
        <v>1.101042908E-2</v>
      </c>
      <c r="J117" s="45">
        <f t="shared" si="4"/>
        <v>8.2037654865130094E-2</v>
      </c>
      <c r="K117" s="45">
        <f t="shared" si="5"/>
        <v>1.0844108095130095E-2</v>
      </c>
      <c r="L117" s="43"/>
      <c r="M117" s="43"/>
      <c r="N117" s="43"/>
      <c r="O117" s="43"/>
      <c r="P117" s="43"/>
      <c r="Q117" s="43"/>
      <c r="R117" s="43"/>
      <c r="S117" s="43"/>
      <c r="T117" s="43"/>
      <c r="U117" s="43"/>
      <c r="V117" s="43"/>
      <c r="W117" s="43"/>
      <c r="X117" s="43"/>
      <c r="Y117" s="43"/>
      <c r="Z117" s="43"/>
    </row>
    <row r="118" spans="1:26">
      <c r="A118" s="44">
        <v>45302</v>
      </c>
      <c r="B118" s="45">
        <v>4780.24</v>
      </c>
      <c r="C118" s="45">
        <f t="shared" si="0"/>
        <v>-6.7128903604016395E-4</v>
      </c>
      <c r="D118" s="45">
        <v>4.28</v>
      </c>
      <c r="E118" s="45">
        <f t="shared" si="1"/>
        <v>4.2800000000000005E-2</v>
      </c>
      <c r="F118" s="45">
        <f t="shared" si="2"/>
        <v>1.6632098486990543E-4</v>
      </c>
      <c r="G118" s="45">
        <f t="shared" si="3"/>
        <v>-8.3761002091006938E-4</v>
      </c>
      <c r="H118" s="79">
        <v>2.252797606E-2</v>
      </c>
      <c r="I118" s="79">
        <v>5.6655429929999999E-3</v>
      </c>
      <c r="J118" s="45">
        <f t="shared" si="4"/>
        <v>2.2361655075130094E-2</v>
      </c>
      <c r="K118" s="45">
        <f t="shared" si="5"/>
        <v>5.4992220081300945E-3</v>
      </c>
      <c r="L118" s="43"/>
      <c r="M118" s="43"/>
      <c r="N118" s="43"/>
      <c r="O118" s="43"/>
      <c r="P118" s="43"/>
      <c r="Q118" s="43"/>
      <c r="R118" s="43"/>
      <c r="S118" s="43"/>
      <c r="T118" s="43"/>
      <c r="U118" s="43"/>
      <c r="V118" s="43"/>
      <c r="W118" s="43"/>
      <c r="X118" s="43"/>
      <c r="Y118" s="43"/>
      <c r="Z118" s="43"/>
    </row>
    <row r="119" spans="1:26">
      <c r="A119" s="44">
        <v>45301</v>
      </c>
      <c r="B119" s="45">
        <v>4783.45</v>
      </c>
      <c r="C119" s="45">
        <f t="shared" si="0"/>
        <v>5.6499398196109933E-3</v>
      </c>
      <c r="D119" s="45">
        <v>4.3099999999999996</v>
      </c>
      <c r="E119" s="45">
        <f t="shared" si="1"/>
        <v>4.3099999999999999E-2</v>
      </c>
      <c r="F119" s="45">
        <f t="shared" si="2"/>
        <v>1.6746262625200181E-4</v>
      </c>
      <c r="G119" s="45">
        <f t="shared" si="3"/>
        <v>5.4824771933589915E-3</v>
      </c>
      <c r="H119" s="79">
        <v>2.2997683920000001E-2</v>
      </c>
      <c r="I119" s="79">
        <v>4.4071747600000002E-3</v>
      </c>
      <c r="J119" s="45">
        <f t="shared" si="4"/>
        <v>2.2830221293747999E-2</v>
      </c>
      <c r="K119" s="45">
        <f t="shared" si="5"/>
        <v>4.2397121337479984E-3</v>
      </c>
      <c r="L119" s="43"/>
      <c r="M119" s="43"/>
      <c r="N119" s="43"/>
      <c r="O119" s="43"/>
      <c r="P119" s="43"/>
      <c r="Q119" s="43"/>
      <c r="R119" s="43"/>
      <c r="S119" s="43"/>
      <c r="T119" s="43"/>
      <c r="U119" s="43"/>
      <c r="V119" s="43"/>
      <c r="W119" s="43"/>
      <c r="X119" s="43"/>
      <c r="Y119" s="43"/>
      <c r="Z119" s="43"/>
    </row>
    <row r="120" spans="1:26">
      <c r="A120" s="44">
        <v>45300</v>
      </c>
      <c r="B120" s="45">
        <v>4756.5</v>
      </c>
      <c r="C120" s="45">
        <f t="shared" si="0"/>
        <v>-1.4789856520085827E-3</v>
      </c>
      <c r="D120" s="45">
        <v>4.29</v>
      </c>
      <c r="E120" s="45">
        <f t="shared" si="1"/>
        <v>4.2900000000000001E-2</v>
      </c>
      <c r="F120" s="45">
        <f t="shared" si="2"/>
        <v>1.6670156834108774E-4</v>
      </c>
      <c r="G120" s="45">
        <f t="shared" si="3"/>
        <v>-1.6456872203496704E-3</v>
      </c>
      <c r="H120" s="79">
        <v>-9.1711401190000003E-3</v>
      </c>
      <c r="I120" s="79">
        <v>-3.6199752669999999E-3</v>
      </c>
      <c r="J120" s="45">
        <f t="shared" si="4"/>
        <v>-9.3378416873410881E-3</v>
      </c>
      <c r="K120" s="45">
        <f t="shared" si="5"/>
        <v>-3.7866768353410876E-3</v>
      </c>
      <c r="L120" s="43"/>
      <c r="M120" s="43"/>
      <c r="N120" s="43"/>
      <c r="O120" s="43"/>
      <c r="P120" s="43"/>
      <c r="Q120" s="43"/>
      <c r="R120" s="43"/>
      <c r="S120" s="43"/>
      <c r="T120" s="43"/>
      <c r="U120" s="43"/>
      <c r="V120" s="43"/>
      <c r="W120" s="43"/>
      <c r="X120" s="43"/>
      <c r="Y120" s="43"/>
      <c r="Z120" s="43"/>
    </row>
    <row r="121" spans="1:26">
      <c r="A121" s="44">
        <v>45299</v>
      </c>
      <c r="B121" s="45">
        <v>4763.54</v>
      </c>
      <c r="C121" s="45">
        <f t="shared" si="0"/>
        <v>1.4015987132365047E-2</v>
      </c>
      <c r="D121" s="45">
        <v>4.28</v>
      </c>
      <c r="E121" s="45">
        <f t="shared" si="1"/>
        <v>4.2800000000000005E-2</v>
      </c>
      <c r="F121" s="45">
        <f t="shared" si="2"/>
        <v>1.6632098486990543E-4</v>
      </c>
      <c r="G121" s="45">
        <f t="shared" si="3"/>
        <v>1.3849666147495141E-2</v>
      </c>
      <c r="H121" s="79">
        <v>1.424951545E-2</v>
      </c>
      <c r="I121" s="79">
        <v>-1.3685975320000001E-4</v>
      </c>
      <c r="J121" s="45">
        <f t="shared" si="4"/>
        <v>1.4083194465130094E-2</v>
      </c>
      <c r="K121" s="45">
        <f t="shared" si="5"/>
        <v>-3.0318073806990544E-4</v>
      </c>
      <c r="L121" s="43"/>
      <c r="M121" s="43"/>
      <c r="N121" s="43"/>
      <c r="O121" s="43"/>
      <c r="P121" s="43"/>
      <c r="Q121" s="43"/>
      <c r="R121" s="43"/>
      <c r="S121" s="43"/>
      <c r="T121" s="43"/>
      <c r="U121" s="43"/>
      <c r="V121" s="43"/>
      <c r="W121" s="43"/>
      <c r="X121" s="43"/>
      <c r="Y121" s="43"/>
      <c r="Z121" s="43"/>
    </row>
    <row r="122" spans="1:26">
      <c r="A122" s="44">
        <v>45296</v>
      </c>
      <c r="B122" s="45">
        <v>4697.24</v>
      </c>
      <c r="C122" s="45">
        <f t="shared" si="0"/>
        <v>1.8240092336748459E-3</v>
      </c>
      <c r="D122" s="45">
        <v>4.32</v>
      </c>
      <c r="E122" s="45">
        <f t="shared" si="1"/>
        <v>4.3200000000000002E-2</v>
      </c>
      <c r="F122" s="45">
        <f t="shared" si="2"/>
        <v>1.678431007052783E-4</v>
      </c>
      <c r="G122" s="45">
        <f t="shared" si="3"/>
        <v>1.6561661329695676E-3</v>
      </c>
      <c r="H122" s="79">
        <v>8.3730892909999993E-2</v>
      </c>
      <c r="I122" s="79">
        <v>-1.1425156109999999E-2</v>
      </c>
      <c r="J122" s="45">
        <f t="shared" si="4"/>
        <v>8.3563049809294715E-2</v>
      </c>
      <c r="K122" s="45">
        <f t="shared" si="5"/>
        <v>-1.1592999210705278E-2</v>
      </c>
      <c r="L122" s="43"/>
      <c r="M122" s="43"/>
      <c r="N122" s="43"/>
      <c r="O122" s="43"/>
      <c r="P122" s="43"/>
      <c r="Q122" s="43"/>
      <c r="R122" s="43"/>
      <c r="S122" s="43"/>
      <c r="T122" s="43"/>
      <c r="U122" s="43"/>
      <c r="V122" s="43"/>
      <c r="W122" s="43"/>
      <c r="X122" s="43"/>
      <c r="Y122" s="43"/>
      <c r="Z122" s="43"/>
    </row>
    <row r="123" spans="1:26">
      <c r="A123" s="44">
        <v>45295</v>
      </c>
      <c r="B123" s="45">
        <v>4688.68</v>
      </c>
      <c r="C123" s="45">
        <f t="shared" si="0"/>
        <v>-3.434296699869414E-3</v>
      </c>
      <c r="D123" s="45">
        <v>4.25</v>
      </c>
      <c r="E123" s="45">
        <f t="shared" si="1"/>
        <v>4.2500000000000003E-2</v>
      </c>
      <c r="F123" s="45">
        <f t="shared" si="2"/>
        <v>1.6517901630885845E-4</v>
      </c>
      <c r="G123" s="45">
        <f t="shared" si="3"/>
        <v>-3.5994757161782725E-3</v>
      </c>
      <c r="H123" s="79">
        <v>-1.6439613870000001E-2</v>
      </c>
      <c r="I123" s="79">
        <v>-9.8430441850000001E-3</v>
      </c>
      <c r="J123" s="45">
        <f t="shared" si="4"/>
        <v>-1.660479288630886E-2</v>
      </c>
      <c r="K123" s="45">
        <f t="shared" si="5"/>
        <v>-1.0008223201308859E-2</v>
      </c>
      <c r="L123" s="43"/>
      <c r="M123" s="43"/>
      <c r="N123" s="43"/>
      <c r="O123" s="43"/>
      <c r="P123" s="43"/>
      <c r="Q123" s="43"/>
      <c r="R123" s="43"/>
      <c r="S123" s="43"/>
      <c r="T123" s="43"/>
      <c r="U123" s="43"/>
      <c r="V123" s="43"/>
      <c r="W123" s="43"/>
      <c r="X123" s="43"/>
      <c r="Y123" s="43"/>
      <c r="Z123" s="43"/>
    </row>
    <row r="124" spans="1:26">
      <c r="A124" s="44">
        <v>45294</v>
      </c>
      <c r="B124" s="45">
        <v>4704.8100000000004</v>
      </c>
      <c r="C124" s="45">
        <f t="shared" si="0"/>
        <v>-8.0486143089745707E-3</v>
      </c>
      <c r="D124" s="45">
        <v>4.16</v>
      </c>
      <c r="E124" s="45">
        <f t="shared" si="1"/>
        <v>4.1599999999999998E-2</v>
      </c>
      <c r="F124" s="45">
        <f t="shared" si="2"/>
        <v>1.617511456717402E-4</v>
      </c>
      <c r="G124" s="45">
        <f t="shared" si="3"/>
        <v>-8.2103654546463109E-3</v>
      </c>
      <c r="H124" s="79">
        <v>-4.2139778020000001E-3</v>
      </c>
      <c r="I124" s="79">
        <v>-6.3113813990000002E-3</v>
      </c>
      <c r="J124" s="45">
        <f t="shared" si="4"/>
        <v>-4.3757289476717403E-3</v>
      </c>
      <c r="K124" s="45">
        <f t="shared" si="5"/>
        <v>-6.4731325446717404E-3</v>
      </c>
      <c r="L124" s="43"/>
      <c r="M124" s="43"/>
      <c r="N124" s="43"/>
      <c r="O124" s="43"/>
      <c r="P124" s="43"/>
      <c r="Q124" s="43"/>
      <c r="R124" s="43"/>
      <c r="S124" s="43"/>
      <c r="T124" s="43"/>
      <c r="U124" s="43"/>
      <c r="V124" s="43"/>
      <c r="W124" s="43"/>
      <c r="X124" s="43"/>
      <c r="Y124" s="43"/>
      <c r="Z124" s="43"/>
    </row>
    <row r="125" spans="1:26">
      <c r="A125" s="44">
        <v>45293</v>
      </c>
      <c r="B125" s="45">
        <v>4742.83</v>
      </c>
      <c r="C125" s="45">
        <f t="shared" si="0"/>
        <v>-5.6766608929654707E-3</v>
      </c>
      <c r="D125" s="45">
        <v>4.2</v>
      </c>
      <c r="E125" s="45">
        <f t="shared" si="1"/>
        <v>4.2000000000000003E-2</v>
      </c>
      <c r="F125" s="45">
        <f t="shared" si="2"/>
        <v>1.6327500779889093E-4</v>
      </c>
      <c r="G125" s="45">
        <f t="shared" si="3"/>
        <v>-5.8399359007643616E-3</v>
      </c>
      <c r="H125" s="79">
        <v>3.167694796E-2</v>
      </c>
      <c r="I125" s="79">
        <v>2.915233913E-2</v>
      </c>
      <c r="J125" s="45">
        <f t="shared" si="4"/>
        <v>3.1513672952201109E-2</v>
      </c>
      <c r="K125" s="45">
        <f t="shared" si="5"/>
        <v>2.8989064122201109E-2</v>
      </c>
      <c r="L125" s="43"/>
      <c r="M125" s="43"/>
      <c r="N125" s="43"/>
      <c r="O125" s="43"/>
      <c r="P125" s="43"/>
      <c r="Q125" s="43"/>
      <c r="R125" s="43"/>
      <c r="S125" s="43"/>
      <c r="T125" s="43"/>
      <c r="U125" s="43"/>
      <c r="V125" s="43"/>
      <c r="W125" s="43"/>
      <c r="X125" s="43"/>
      <c r="Y125" s="43"/>
      <c r="Z125" s="43"/>
    </row>
    <row r="126" spans="1:26">
      <c r="A126" s="44">
        <v>45289</v>
      </c>
      <c r="B126" s="45">
        <v>4769.83</v>
      </c>
      <c r="C126" s="45">
        <f t="shared" si="0"/>
        <v>-2.8304729998547477E-3</v>
      </c>
      <c r="D126" s="45">
        <v>4.1500000000000004</v>
      </c>
      <c r="E126" s="45">
        <f t="shared" si="1"/>
        <v>4.1500000000000002E-2</v>
      </c>
      <c r="F126" s="45">
        <f t="shared" si="2"/>
        <v>1.6137008906524919E-4</v>
      </c>
      <c r="G126" s="45">
        <f t="shared" si="3"/>
        <v>-2.9918430889199969E-3</v>
      </c>
      <c r="H126" s="79">
        <v>3.4740623349999999E-2</v>
      </c>
      <c r="I126" s="79">
        <v>1.006160975E-2</v>
      </c>
      <c r="J126" s="45">
        <f t="shared" si="4"/>
        <v>3.457925326093475E-2</v>
      </c>
      <c r="K126" s="45">
        <f t="shared" si="5"/>
        <v>9.9002396609347513E-3</v>
      </c>
      <c r="L126" s="43"/>
      <c r="M126" s="43"/>
      <c r="N126" s="43"/>
      <c r="O126" s="43"/>
      <c r="P126" s="43"/>
      <c r="Q126" s="43"/>
      <c r="R126" s="43"/>
      <c r="S126" s="43"/>
      <c r="T126" s="43"/>
      <c r="U126" s="43"/>
      <c r="V126" s="43"/>
      <c r="W126" s="43"/>
      <c r="X126" s="43"/>
      <c r="Y126" s="43"/>
      <c r="Z126" s="43"/>
    </row>
    <row r="127" spans="1:26">
      <c r="A127" s="44">
        <v>45288</v>
      </c>
      <c r="B127" s="45">
        <v>4783.3500000000004</v>
      </c>
      <c r="C127" s="45">
        <f t="shared" si="0"/>
        <v>3.7010203319937546E-4</v>
      </c>
      <c r="D127" s="45">
        <v>4.09</v>
      </c>
      <c r="E127" s="45">
        <f t="shared" si="1"/>
        <v>4.0899999999999999E-2</v>
      </c>
      <c r="F127" s="45">
        <f t="shared" si="2"/>
        <v>1.5908298386113628E-4</v>
      </c>
      <c r="G127" s="45">
        <f t="shared" si="3"/>
        <v>2.1101904933823918E-4</v>
      </c>
      <c r="H127" s="79">
        <v>-1.189996494E-3</v>
      </c>
      <c r="I127" s="79">
        <v>4.0840492169999998E-3</v>
      </c>
      <c r="J127" s="45">
        <f t="shared" si="4"/>
        <v>-1.3490794778611363E-3</v>
      </c>
      <c r="K127" s="45">
        <f t="shared" si="5"/>
        <v>3.9249662331388635E-3</v>
      </c>
      <c r="L127" s="43"/>
      <c r="M127" s="43"/>
      <c r="N127" s="43"/>
      <c r="O127" s="43"/>
      <c r="P127" s="43"/>
      <c r="Q127" s="43"/>
      <c r="R127" s="43"/>
      <c r="S127" s="43"/>
      <c r="T127" s="43"/>
      <c r="U127" s="43"/>
      <c r="V127" s="43"/>
      <c r="W127" s="43"/>
      <c r="X127" s="43"/>
      <c r="Y127" s="43"/>
      <c r="Z127" s="43"/>
    </row>
    <row r="128" spans="1:26">
      <c r="A128" s="44">
        <v>45287</v>
      </c>
      <c r="B128" s="45">
        <v>4781.58</v>
      </c>
      <c r="C128" s="45">
        <f t="shared" si="0"/>
        <v>1.429419277681746E-3</v>
      </c>
      <c r="D128" s="45">
        <v>4.0599999999999996</v>
      </c>
      <c r="E128" s="45">
        <f t="shared" si="1"/>
        <v>4.0599999999999997E-2</v>
      </c>
      <c r="F128" s="45">
        <f t="shared" si="2"/>
        <v>1.5793893879534338E-4</v>
      </c>
      <c r="G128" s="45">
        <f t="shared" si="3"/>
        <v>1.2714803388864026E-3</v>
      </c>
      <c r="H128" s="79">
        <v>6.6992307200000002E-3</v>
      </c>
      <c r="I128" s="79">
        <v>4.1680732609999998E-3</v>
      </c>
      <c r="J128" s="45">
        <f t="shared" si="4"/>
        <v>6.5412917812046568E-3</v>
      </c>
      <c r="K128" s="45">
        <f t="shared" si="5"/>
        <v>4.0101343222046565E-3</v>
      </c>
      <c r="L128" s="43"/>
      <c r="M128" s="43"/>
      <c r="N128" s="43"/>
      <c r="O128" s="43"/>
      <c r="P128" s="43"/>
      <c r="Q128" s="43"/>
      <c r="R128" s="43"/>
      <c r="S128" s="43"/>
      <c r="T128" s="43"/>
      <c r="U128" s="43"/>
      <c r="V128" s="43"/>
      <c r="W128" s="43"/>
      <c r="X128" s="43"/>
      <c r="Y128" s="43"/>
      <c r="Z128" s="43"/>
    </row>
    <row r="129" spans="1:26">
      <c r="A129" s="44">
        <v>45286</v>
      </c>
      <c r="B129" s="45">
        <v>4774.75</v>
      </c>
      <c r="C129" s="45">
        <f t="shared" si="0"/>
        <v>4.2227363999498384E-3</v>
      </c>
      <c r="D129" s="45">
        <v>4.17</v>
      </c>
      <c r="E129" s="45">
        <f t="shared" si="1"/>
        <v>4.1700000000000001E-2</v>
      </c>
      <c r="F129" s="45">
        <f t="shared" si="2"/>
        <v>1.6213216584137768E-4</v>
      </c>
      <c r="G129" s="45">
        <f t="shared" si="3"/>
        <v>4.0606042341084607E-3</v>
      </c>
      <c r="H129" s="79">
        <v>2.6291238069999999E-3</v>
      </c>
      <c r="I129" s="79">
        <v>-8.3874175910000001E-3</v>
      </c>
      <c r="J129" s="45">
        <f t="shared" si="4"/>
        <v>2.4669916411586223E-3</v>
      </c>
      <c r="K129" s="45">
        <f t="shared" si="5"/>
        <v>-8.5495497568413778E-3</v>
      </c>
      <c r="L129" s="43"/>
      <c r="M129" s="43"/>
      <c r="N129" s="43"/>
      <c r="O129" s="43"/>
      <c r="P129" s="43"/>
      <c r="Q129" s="43"/>
      <c r="R129" s="43"/>
      <c r="S129" s="43"/>
      <c r="T129" s="43"/>
      <c r="U129" s="43"/>
      <c r="V129" s="43"/>
      <c r="W129" s="43"/>
      <c r="X129" s="43"/>
      <c r="Y129" s="43"/>
      <c r="Z129" s="43"/>
    </row>
    <row r="130" spans="1:26">
      <c r="A130" s="44">
        <v>45282</v>
      </c>
      <c r="B130" s="45">
        <v>4754.63</v>
      </c>
      <c r="C130" s="45">
        <f t="shared" si="0"/>
        <v>1.6587067997896167E-3</v>
      </c>
      <c r="D130" s="45">
        <v>4.18</v>
      </c>
      <c r="E130" s="45">
        <f t="shared" si="1"/>
        <v>4.1799999999999997E-2</v>
      </c>
      <c r="F130" s="45">
        <f t="shared" si="2"/>
        <v>1.6251314958126706E-4</v>
      </c>
      <c r="G130" s="45">
        <f t="shared" si="3"/>
        <v>1.4961936502083497E-3</v>
      </c>
      <c r="H130" s="79">
        <v>-8.9827257670000004E-3</v>
      </c>
      <c r="I130" s="79">
        <v>-1.798714001E-2</v>
      </c>
      <c r="J130" s="45">
        <f t="shared" si="4"/>
        <v>-9.1452389165812675E-3</v>
      </c>
      <c r="K130" s="45">
        <f t="shared" si="5"/>
        <v>-1.8149653159581267E-2</v>
      </c>
      <c r="L130" s="43"/>
      <c r="M130" s="43"/>
      <c r="N130" s="43"/>
      <c r="O130" s="43"/>
      <c r="P130" s="43"/>
      <c r="Q130" s="43"/>
      <c r="R130" s="43"/>
      <c r="S130" s="43"/>
      <c r="T130" s="43"/>
      <c r="U130" s="43"/>
      <c r="V130" s="43"/>
      <c r="W130" s="43"/>
      <c r="X130" s="43"/>
      <c r="Y130" s="43"/>
      <c r="Z130" s="43"/>
    </row>
    <row r="131" spans="1:26">
      <c r="A131" s="44">
        <v>45281</v>
      </c>
      <c r="B131" s="45">
        <v>4746.75</v>
      </c>
      <c r="C131" s="45">
        <f t="shared" si="0"/>
        <v>1.024879009249407E-2</v>
      </c>
      <c r="D131" s="45">
        <v>4.16</v>
      </c>
      <c r="E131" s="45">
        <f t="shared" si="1"/>
        <v>4.1599999999999998E-2</v>
      </c>
      <c r="F131" s="45">
        <f t="shared" si="2"/>
        <v>1.617511456717402E-4</v>
      </c>
      <c r="G131" s="45">
        <f t="shared" si="3"/>
        <v>1.008703894682233E-2</v>
      </c>
      <c r="H131" s="79">
        <v>6.0483283570000003E-3</v>
      </c>
      <c r="I131" s="79">
        <v>-9.992592530999999E-4</v>
      </c>
      <c r="J131" s="45">
        <f t="shared" si="4"/>
        <v>5.8865772113282601E-3</v>
      </c>
      <c r="K131" s="45">
        <f t="shared" si="5"/>
        <v>-1.1610103987717401E-3</v>
      </c>
      <c r="L131" s="43"/>
      <c r="M131" s="43"/>
      <c r="N131" s="43"/>
      <c r="O131" s="43"/>
      <c r="P131" s="43"/>
      <c r="Q131" s="43"/>
      <c r="R131" s="43"/>
      <c r="S131" s="43"/>
      <c r="T131" s="43"/>
      <c r="U131" s="43"/>
      <c r="V131" s="43"/>
      <c r="W131" s="43"/>
      <c r="X131" s="43"/>
      <c r="Y131" s="43"/>
      <c r="Z131" s="43"/>
    </row>
    <row r="132" spans="1:26">
      <c r="A132" s="44">
        <v>45280</v>
      </c>
      <c r="B132" s="45">
        <v>4698.3500000000004</v>
      </c>
      <c r="C132" s="45">
        <f t="shared" si="0"/>
        <v>-1.4793144174519959E-2</v>
      </c>
      <c r="D132" s="45">
        <v>4.12</v>
      </c>
      <c r="E132" s="45">
        <f t="shared" si="1"/>
        <v>4.1200000000000001E-2</v>
      </c>
      <c r="F132" s="45">
        <f t="shared" si="2"/>
        <v>1.6022670055493293E-4</v>
      </c>
      <c r="G132" s="45">
        <f t="shared" si="3"/>
        <v>-1.4953370875074892E-2</v>
      </c>
      <c r="H132" s="79">
        <v>-6.7781292299999999E-3</v>
      </c>
      <c r="I132" s="79">
        <v>-1.241850517E-3</v>
      </c>
      <c r="J132" s="45">
        <f t="shared" si="4"/>
        <v>-6.9383559305549328E-3</v>
      </c>
      <c r="K132" s="45">
        <f t="shared" si="5"/>
        <v>-1.4020772175549329E-3</v>
      </c>
      <c r="L132" s="43"/>
      <c r="M132" s="43"/>
      <c r="N132" s="43"/>
      <c r="O132" s="43"/>
      <c r="P132" s="43"/>
      <c r="Q132" s="43"/>
      <c r="R132" s="43"/>
      <c r="S132" s="43"/>
      <c r="T132" s="43"/>
      <c r="U132" s="43"/>
      <c r="V132" s="43"/>
      <c r="W132" s="43"/>
      <c r="X132" s="43"/>
      <c r="Y132" s="43"/>
      <c r="Z132" s="43"/>
    </row>
    <row r="133" spans="1:26">
      <c r="A133" s="44">
        <v>45279</v>
      </c>
      <c r="B133" s="45">
        <v>4768.37</v>
      </c>
      <c r="C133" s="45">
        <f t="shared" si="0"/>
        <v>5.8492552349014293E-3</v>
      </c>
      <c r="D133" s="45">
        <v>4.18</v>
      </c>
      <c r="E133" s="45">
        <f t="shared" si="1"/>
        <v>4.1799999999999997E-2</v>
      </c>
      <c r="F133" s="45">
        <f t="shared" si="2"/>
        <v>1.6251314958126706E-4</v>
      </c>
      <c r="G133" s="45">
        <f t="shared" si="3"/>
        <v>5.6867420853201622E-3</v>
      </c>
      <c r="H133" s="79">
        <v>1.244861043E-2</v>
      </c>
      <c r="I133" s="79">
        <v>1.1155658279999999E-2</v>
      </c>
      <c r="J133" s="45">
        <f t="shared" si="4"/>
        <v>1.2286097280418733E-2</v>
      </c>
      <c r="K133" s="45">
        <f t="shared" si="5"/>
        <v>1.0993145130418732E-2</v>
      </c>
      <c r="L133" s="43"/>
      <c r="M133" s="43"/>
      <c r="N133" s="43"/>
      <c r="O133" s="43"/>
      <c r="P133" s="43"/>
      <c r="Q133" s="43"/>
      <c r="R133" s="43"/>
      <c r="S133" s="43"/>
      <c r="T133" s="43"/>
      <c r="U133" s="43"/>
      <c r="V133" s="43"/>
      <c r="W133" s="43"/>
      <c r="X133" s="43"/>
      <c r="Y133" s="43"/>
      <c r="Z133" s="43"/>
    </row>
    <row r="134" spans="1:26">
      <c r="A134" s="44">
        <v>45278</v>
      </c>
      <c r="B134" s="45">
        <v>4740.5600000000004</v>
      </c>
      <c r="C134" s="45">
        <f t="shared" si="0"/>
        <v>4.5180974872495441E-3</v>
      </c>
      <c r="D134" s="45">
        <v>4.1900000000000004</v>
      </c>
      <c r="E134" s="45">
        <f t="shared" si="1"/>
        <v>4.1900000000000007E-2</v>
      </c>
      <c r="F134" s="45">
        <f t="shared" si="2"/>
        <v>1.6289409689806966E-4</v>
      </c>
      <c r="G134" s="45">
        <f t="shared" si="3"/>
        <v>4.3552033903514744E-3</v>
      </c>
      <c r="H134" s="79">
        <v>-1.1834005870000001E-2</v>
      </c>
      <c r="I134" s="79">
        <v>-2.5058770550000001E-2</v>
      </c>
      <c r="J134" s="45">
        <f t="shared" si="4"/>
        <v>-1.199689996689807E-2</v>
      </c>
      <c r="K134" s="45">
        <f t="shared" si="5"/>
        <v>-2.5221664646898071E-2</v>
      </c>
      <c r="L134" s="43"/>
      <c r="M134" s="43"/>
      <c r="N134" s="43"/>
      <c r="O134" s="43"/>
      <c r="P134" s="43"/>
      <c r="Q134" s="43"/>
      <c r="R134" s="43"/>
      <c r="S134" s="43"/>
      <c r="T134" s="43"/>
      <c r="U134" s="43"/>
      <c r="V134" s="43"/>
      <c r="W134" s="43"/>
      <c r="X134" s="43"/>
      <c r="Y134" s="43"/>
      <c r="Z134" s="43"/>
    </row>
    <row r="135" spans="1:26">
      <c r="A135" s="44">
        <v>45275</v>
      </c>
      <c r="B135" s="45">
        <v>4719.1899999999996</v>
      </c>
      <c r="C135" s="45">
        <f t="shared" si="0"/>
        <v>-7.6281368101049259E-5</v>
      </c>
      <c r="D135" s="45">
        <v>4.1500000000000004</v>
      </c>
      <c r="E135" s="45">
        <f t="shared" si="1"/>
        <v>4.1500000000000002E-2</v>
      </c>
      <c r="F135" s="45">
        <f t="shared" si="2"/>
        <v>1.6137008906524919E-4</v>
      </c>
      <c r="G135" s="45">
        <f t="shared" si="3"/>
        <v>-2.3765145716629843E-4</v>
      </c>
      <c r="H135" s="79">
        <v>1.471399573E-2</v>
      </c>
      <c r="I135" s="79">
        <v>1.049960627E-4</v>
      </c>
      <c r="J135" s="45">
        <f t="shared" si="4"/>
        <v>1.4552625640934751E-2</v>
      </c>
      <c r="K135" s="45">
        <f t="shared" si="5"/>
        <v>-5.6374026365249189E-5</v>
      </c>
      <c r="L135" s="43"/>
      <c r="M135" s="43"/>
      <c r="N135" s="43"/>
      <c r="O135" s="43"/>
      <c r="P135" s="43"/>
      <c r="Q135" s="43"/>
      <c r="R135" s="43"/>
      <c r="S135" s="43"/>
      <c r="T135" s="43"/>
      <c r="U135" s="43"/>
      <c r="V135" s="43"/>
      <c r="W135" s="43"/>
      <c r="X135" s="43"/>
      <c r="Y135" s="43"/>
      <c r="Z135" s="43"/>
    </row>
    <row r="136" spans="1:26">
      <c r="A136" s="44">
        <v>45274</v>
      </c>
      <c r="B136" s="45">
        <v>4719.55</v>
      </c>
      <c r="C136" s="45">
        <f t="shared" si="0"/>
        <v>2.6435733742609306E-3</v>
      </c>
      <c r="D136" s="45">
        <v>4.18</v>
      </c>
      <c r="E136" s="45">
        <f t="shared" si="1"/>
        <v>4.1799999999999997E-2</v>
      </c>
      <c r="F136" s="45">
        <f t="shared" si="2"/>
        <v>1.6251314958126706E-4</v>
      </c>
      <c r="G136" s="45">
        <f t="shared" si="3"/>
        <v>2.4810602246796635E-3</v>
      </c>
      <c r="H136" s="79">
        <v>-3.0856802490000002E-2</v>
      </c>
      <c r="I136" s="79">
        <v>-1.9968127700000001E-3</v>
      </c>
      <c r="J136" s="45">
        <f t="shared" si="4"/>
        <v>-3.1019315639581269E-2</v>
      </c>
      <c r="K136" s="45">
        <f t="shared" si="5"/>
        <v>-2.1593259195812672E-3</v>
      </c>
      <c r="L136" s="43"/>
      <c r="M136" s="43"/>
      <c r="N136" s="43"/>
      <c r="O136" s="43"/>
      <c r="P136" s="43"/>
      <c r="Q136" s="43"/>
      <c r="R136" s="43"/>
      <c r="S136" s="43"/>
      <c r="T136" s="43"/>
      <c r="U136" s="43"/>
      <c r="V136" s="43"/>
      <c r="W136" s="43"/>
      <c r="X136" s="43"/>
      <c r="Y136" s="43"/>
      <c r="Z136" s="43"/>
    </row>
    <row r="137" spans="1:26">
      <c r="A137" s="44">
        <v>45273</v>
      </c>
      <c r="B137" s="45">
        <v>4707.09</v>
      </c>
      <c r="C137" s="45">
        <f t="shared" si="0"/>
        <v>1.3558420429298217E-2</v>
      </c>
      <c r="D137" s="45">
        <v>4.33</v>
      </c>
      <c r="E137" s="45">
        <f t="shared" si="1"/>
        <v>4.3299999999999998E-2</v>
      </c>
      <c r="F137" s="45">
        <f t="shared" si="2"/>
        <v>1.6822353883316765E-4</v>
      </c>
      <c r="G137" s="45">
        <f t="shared" si="3"/>
        <v>1.3390196890465049E-2</v>
      </c>
      <c r="H137" s="79">
        <v>-2.1020196210000001E-2</v>
      </c>
      <c r="I137" s="79">
        <v>-6.221045972E-2</v>
      </c>
      <c r="J137" s="45">
        <f t="shared" si="4"/>
        <v>-2.1188419748833169E-2</v>
      </c>
      <c r="K137" s="45">
        <f t="shared" si="5"/>
        <v>-6.2378683258833167E-2</v>
      </c>
      <c r="L137" s="43"/>
      <c r="M137" s="43"/>
      <c r="N137" s="43"/>
      <c r="O137" s="43"/>
      <c r="P137" s="43"/>
      <c r="Q137" s="43"/>
      <c r="R137" s="43"/>
      <c r="S137" s="43"/>
      <c r="T137" s="43"/>
      <c r="U137" s="43"/>
      <c r="V137" s="43"/>
      <c r="W137" s="43"/>
      <c r="X137" s="43"/>
      <c r="Y137" s="43"/>
      <c r="Z137" s="43"/>
    </row>
    <row r="138" spans="1:26">
      <c r="A138" s="44">
        <v>45272</v>
      </c>
      <c r="B138" s="45">
        <v>4643.7</v>
      </c>
      <c r="C138" s="45">
        <f t="shared" si="0"/>
        <v>4.5887580600857377E-3</v>
      </c>
      <c r="D138" s="45">
        <v>4.45</v>
      </c>
      <c r="E138" s="45">
        <f t="shared" si="1"/>
        <v>4.4500000000000005E-2</v>
      </c>
      <c r="F138" s="45">
        <f t="shared" si="2"/>
        <v>1.7278596551562053E-4</v>
      </c>
      <c r="G138" s="45">
        <f t="shared" si="3"/>
        <v>4.4159720945701171E-3</v>
      </c>
      <c r="H138" s="79">
        <v>-9.1284615139999997E-3</v>
      </c>
      <c r="I138" s="79">
        <v>-2.4708472700000001E-2</v>
      </c>
      <c r="J138" s="45">
        <f t="shared" si="4"/>
        <v>-9.3012474795156203E-3</v>
      </c>
      <c r="K138" s="45">
        <f t="shared" si="5"/>
        <v>-2.4881258665515622E-2</v>
      </c>
      <c r="L138" s="43"/>
      <c r="M138" s="43"/>
      <c r="N138" s="43"/>
      <c r="O138" s="43"/>
      <c r="P138" s="43"/>
      <c r="Q138" s="43"/>
      <c r="R138" s="43"/>
      <c r="S138" s="43"/>
      <c r="T138" s="43"/>
      <c r="U138" s="43"/>
      <c r="V138" s="43"/>
      <c r="W138" s="43"/>
      <c r="X138" s="43"/>
      <c r="Y138" s="43"/>
      <c r="Z138" s="43"/>
    </row>
    <row r="139" spans="1:26">
      <c r="A139" s="44">
        <v>45271</v>
      </c>
      <c r="B139" s="45">
        <v>4622.4399999999996</v>
      </c>
      <c r="C139" s="45">
        <f t="shared" si="0"/>
        <v>3.9168516750811289E-3</v>
      </c>
      <c r="D139" s="45">
        <v>4.4800000000000004</v>
      </c>
      <c r="E139" s="45">
        <f t="shared" si="1"/>
        <v>4.4800000000000006E-2</v>
      </c>
      <c r="F139" s="45">
        <f t="shared" si="2"/>
        <v>1.7392575642616315E-4</v>
      </c>
      <c r="G139" s="45">
        <f t="shared" si="3"/>
        <v>3.7429259186549657E-3</v>
      </c>
      <c r="H139" s="79">
        <v>-2.214572788E-3</v>
      </c>
      <c r="I139" s="79">
        <v>-1.952714318E-3</v>
      </c>
      <c r="J139" s="45">
        <f t="shared" si="4"/>
        <v>-2.3884985444261632E-3</v>
      </c>
      <c r="K139" s="45">
        <f t="shared" si="5"/>
        <v>-2.1266400744261631E-3</v>
      </c>
      <c r="L139" s="43"/>
      <c r="M139" s="43"/>
      <c r="N139" s="43"/>
      <c r="O139" s="43"/>
      <c r="P139" s="43"/>
      <c r="Q139" s="43"/>
      <c r="R139" s="43"/>
      <c r="S139" s="43"/>
      <c r="T139" s="43"/>
      <c r="U139" s="43"/>
      <c r="V139" s="43"/>
      <c r="W139" s="43"/>
      <c r="X139" s="43"/>
      <c r="Y139" s="43"/>
      <c r="Z139" s="43"/>
    </row>
    <row r="140" spans="1:26">
      <c r="A140" s="44">
        <v>45268</v>
      </c>
      <c r="B140" s="45">
        <v>4604.37</v>
      </c>
      <c r="C140" s="45">
        <f t="shared" si="0"/>
        <v>4.0870746210065929E-3</v>
      </c>
      <c r="D140" s="45">
        <v>4.46</v>
      </c>
      <c r="E140" s="45">
        <f t="shared" si="1"/>
        <v>4.4600000000000001E-2</v>
      </c>
      <c r="F140" s="45">
        <f t="shared" si="2"/>
        <v>1.7316593204519393E-4</v>
      </c>
      <c r="G140" s="45">
        <f t="shared" si="3"/>
        <v>3.913908688961399E-3</v>
      </c>
      <c r="H140" s="79">
        <v>-1.3718304339999999E-2</v>
      </c>
      <c r="I140" s="79">
        <v>-5.4571443220000002E-3</v>
      </c>
      <c r="J140" s="45">
        <f t="shared" si="4"/>
        <v>-1.3891470272045193E-2</v>
      </c>
      <c r="K140" s="45">
        <f t="shared" si="5"/>
        <v>-5.6303102540451941E-3</v>
      </c>
      <c r="L140" s="43"/>
      <c r="M140" s="43"/>
      <c r="N140" s="43"/>
      <c r="O140" s="43"/>
      <c r="P140" s="43"/>
      <c r="Q140" s="43"/>
      <c r="R140" s="43"/>
      <c r="S140" s="43"/>
      <c r="T140" s="43"/>
      <c r="U140" s="43"/>
      <c r="V140" s="43"/>
      <c r="W140" s="43"/>
      <c r="X140" s="43"/>
      <c r="Y140" s="43"/>
      <c r="Z140" s="43"/>
    </row>
    <row r="141" spans="1:26">
      <c r="A141" s="44">
        <v>45267</v>
      </c>
      <c r="B141" s="45">
        <v>4585.59</v>
      </c>
      <c r="C141" s="45">
        <f t="shared" si="0"/>
        <v>7.9366104133129379E-3</v>
      </c>
      <c r="D141" s="45">
        <v>4.3899999999999997</v>
      </c>
      <c r="E141" s="45">
        <f t="shared" si="1"/>
        <v>4.3899999999999995E-2</v>
      </c>
      <c r="F141" s="45">
        <f t="shared" si="2"/>
        <v>1.7050540515683998E-4</v>
      </c>
      <c r="G141" s="45">
        <f t="shared" si="3"/>
        <v>7.7661050081560979E-3</v>
      </c>
      <c r="H141" s="79">
        <v>-3.0581392749999999E-2</v>
      </c>
      <c r="I141" s="79">
        <v>-8.08655816E-3</v>
      </c>
      <c r="J141" s="45">
        <f t="shared" si="4"/>
        <v>-3.0751898155156838E-2</v>
      </c>
      <c r="K141" s="45">
        <f t="shared" si="5"/>
        <v>-8.25706356515684E-3</v>
      </c>
      <c r="L141" s="43"/>
      <c r="M141" s="43"/>
      <c r="N141" s="43"/>
      <c r="O141" s="43"/>
      <c r="P141" s="43"/>
      <c r="Q141" s="43"/>
      <c r="R141" s="43"/>
      <c r="S141" s="43"/>
      <c r="T141" s="43"/>
      <c r="U141" s="43"/>
      <c r="V141" s="43"/>
      <c r="W141" s="43"/>
      <c r="X141" s="43"/>
      <c r="Y141" s="43"/>
      <c r="Z141" s="43"/>
    </row>
    <row r="142" spans="1:26">
      <c r="A142" s="44">
        <v>45266</v>
      </c>
      <c r="B142" s="45">
        <v>4549.34</v>
      </c>
      <c r="C142" s="45">
        <f t="shared" si="0"/>
        <v>-3.9137791113844191E-3</v>
      </c>
      <c r="D142" s="45">
        <v>4.37</v>
      </c>
      <c r="E142" s="45">
        <f t="shared" si="1"/>
        <v>4.3700000000000003E-2</v>
      </c>
      <c r="F142" s="45">
        <f t="shared" si="2"/>
        <v>1.6974492823029763E-4</v>
      </c>
      <c r="G142" s="45">
        <f t="shared" si="3"/>
        <v>-4.0835240396147167E-3</v>
      </c>
      <c r="H142" s="79">
        <v>-1.855679331E-3</v>
      </c>
      <c r="I142" s="79">
        <v>-5.6098943340000002E-3</v>
      </c>
      <c r="J142" s="45">
        <f t="shared" si="4"/>
        <v>-2.0254242592302974E-3</v>
      </c>
      <c r="K142" s="45">
        <f t="shared" si="5"/>
        <v>-5.7796392622302978E-3</v>
      </c>
      <c r="L142" s="43"/>
      <c r="M142" s="43"/>
      <c r="N142" s="43"/>
      <c r="O142" s="43"/>
      <c r="P142" s="43"/>
      <c r="Q142" s="43"/>
      <c r="R142" s="43"/>
      <c r="S142" s="43"/>
      <c r="T142" s="43"/>
      <c r="U142" s="43"/>
      <c r="V142" s="43"/>
      <c r="W142" s="43"/>
      <c r="X142" s="43"/>
      <c r="Y142" s="43"/>
      <c r="Z142" s="43"/>
    </row>
    <row r="143" spans="1:26">
      <c r="A143" s="44">
        <v>45265</v>
      </c>
      <c r="B143" s="45">
        <v>4567.18</v>
      </c>
      <c r="C143" s="45">
        <f t="shared" si="0"/>
        <v>-5.691170958779145E-4</v>
      </c>
      <c r="D143" s="45">
        <v>4.45</v>
      </c>
      <c r="E143" s="45">
        <f t="shared" si="1"/>
        <v>4.4500000000000005E-2</v>
      </c>
      <c r="F143" s="45">
        <f t="shared" si="2"/>
        <v>1.7278596551562053E-4</v>
      </c>
      <c r="G143" s="45">
        <f t="shared" si="3"/>
        <v>-7.4190306139353503E-4</v>
      </c>
      <c r="H143" s="79">
        <v>-1.159125599E-2</v>
      </c>
      <c r="I143" s="79">
        <v>-3.0518843629999998E-3</v>
      </c>
      <c r="J143" s="45">
        <f t="shared" si="4"/>
        <v>-1.1764041955515621E-2</v>
      </c>
      <c r="K143" s="45">
        <f t="shared" si="5"/>
        <v>-3.2246703285156203E-3</v>
      </c>
      <c r="L143" s="43"/>
      <c r="M143" s="43"/>
      <c r="N143" s="43"/>
      <c r="O143" s="43"/>
      <c r="P143" s="43"/>
      <c r="Q143" s="43"/>
      <c r="R143" s="43"/>
      <c r="S143" s="43"/>
      <c r="T143" s="43"/>
      <c r="U143" s="43"/>
      <c r="V143" s="43"/>
      <c r="W143" s="43"/>
      <c r="X143" s="43"/>
      <c r="Y143" s="43"/>
      <c r="Z143" s="43"/>
    </row>
    <row r="144" spans="1:26">
      <c r="A144" s="44">
        <v>45264</v>
      </c>
      <c r="B144" s="45">
        <v>4569.78</v>
      </c>
      <c r="C144" s="45">
        <f t="shared" si="0"/>
        <v>-5.4231665551195962E-3</v>
      </c>
      <c r="D144" s="45">
        <v>4.58</v>
      </c>
      <c r="E144" s="45">
        <f t="shared" si="1"/>
        <v>4.58E-2</v>
      </c>
      <c r="F144" s="45">
        <f t="shared" si="2"/>
        <v>1.7772270657090417E-4</v>
      </c>
      <c r="G144" s="45">
        <f t="shared" si="3"/>
        <v>-5.6008892616905004E-3</v>
      </c>
      <c r="H144" s="79">
        <v>3.027527204E-3</v>
      </c>
      <c r="I144" s="79">
        <v>-1.7256936469999999E-3</v>
      </c>
      <c r="J144" s="45">
        <f t="shared" si="4"/>
        <v>2.8498044974290958E-3</v>
      </c>
      <c r="K144" s="45">
        <f t="shared" si="5"/>
        <v>-1.9034163535709041E-3</v>
      </c>
      <c r="L144" s="43"/>
      <c r="M144" s="43"/>
      <c r="N144" s="43"/>
      <c r="O144" s="43"/>
      <c r="P144" s="43"/>
      <c r="Q144" s="43"/>
      <c r="R144" s="43"/>
      <c r="S144" s="43"/>
      <c r="T144" s="43"/>
      <c r="U144" s="43"/>
      <c r="V144" s="43"/>
      <c r="W144" s="43"/>
      <c r="X144" s="43"/>
      <c r="Y144" s="43"/>
      <c r="Z144" s="43"/>
    </row>
    <row r="145" spans="1:26">
      <c r="A145" s="44">
        <v>45261</v>
      </c>
      <c r="B145" s="45">
        <v>4594.63</v>
      </c>
      <c r="C145" s="45">
        <f t="shared" si="0"/>
        <v>5.8565417006152948E-3</v>
      </c>
      <c r="D145" s="45">
        <v>4.54</v>
      </c>
      <c r="E145" s="45">
        <f t="shared" si="1"/>
        <v>4.5400000000000003E-2</v>
      </c>
      <c r="F145" s="45">
        <f t="shared" si="2"/>
        <v>1.7620436064391676E-4</v>
      </c>
      <c r="G145" s="45">
        <f t="shared" si="3"/>
        <v>5.680337339971378E-3</v>
      </c>
      <c r="H145" s="79">
        <v>-4.2667641640000004E-3</v>
      </c>
      <c r="I145" s="79">
        <v>7.8591243409999994E-3</v>
      </c>
      <c r="J145" s="45">
        <f t="shared" si="4"/>
        <v>-4.4429685246439171E-3</v>
      </c>
      <c r="K145" s="45">
        <f t="shared" si="5"/>
        <v>7.6829199803560826E-3</v>
      </c>
      <c r="L145" s="43"/>
      <c r="M145" s="43"/>
      <c r="N145" s="43"/>
      <c r="O145" s="43"/>
      <c r="P145" s="43"/>
      <c r="Q145" s="43"/>
      <c r="R145" s="43"/>
      <c r="S145" s="43"/>
      <c r="T145" s="43"/>
      <c r="U145" s="43"/>
      <c r="V145" s="43"/>
      <c r="W145" s="43"/>
      <c r="X145" s="43"/>
      <c r="Y145" s="43"/>
      <c r="Z145" s="43"/>
    </row>
    <row r="146" spans="1:26">
      <c r="A146" s="44">
        <v>45260</v>
      </c>
      <c r="B146" s="45">
        <v>4567.8</v>
      </c>
      <c r="C146" s="45">
        <f t="shared" si="0"/>
        <v>3.7769911916856066E-3</v>
      </c>
      <c r="D146" s="45">
        <v>4.6900000000000004</v>
      </c>
      <c r="E146" s="45">
        <f t="shared" si="1"/>
        <v>4.6900000000000004E-2</v>
      </c>
      <c r="F146" s="45">
        <f t="shared" si="2"/>
        <v>1.8189517720434978E-4</v>
      </c>
      <c r="G146" s="45">
        <f t="shared" si="3"/>
        <v>3.5950960144812568E-3</v>
      </c>
      <c r="H146" s="79">
        <v>-9.6241344350000008E-3</v>
      </c>
      <c r="I146" s="79">
        <v>-2.3805017840000001E-2</v>
      </c>
      <c r="J146" s="45">
        <f t="shared" si="4"/>
        <v>-9.8060296122043505E-3</v>
      </c>
      <c r="K146" s="45">
        <f t="shared" si="5"/>
        <v>-2.3986913017204351E-2</v>
      </c>
      <c r="L146" s="43"/>
      <c r="M146" s="43"/>
      <c r="N146" s="43"/>
      <c r="O146" s="43"/>
      <c r="P146" s="43"/>
      <c r="Q146" s="43"/>
      <c r="R146" s="43"/>
      <c r="S146" s="43"/>
      <c r="T146" s="43"/>
      <c r="U146" s="43"/>
      <c r="V146" s="43"/>
      <c r="W146" s="43"/>
      <c r="X146" s="43"/>
      <c r="Y146" s="43"/>
      <c r="Z146" s="43"/>
    </row>
    <row r="147" spans="1:26">
      <c r="A147" s="44">
        <v>45259</v>
      </c>
      <c r="B147" s="45">
        <v>4550.58</v>
      </c>
      <c r="C147" s="45">
        <f t="shared" si="0"/>
        <v>-9.4668376742538802E-4</v>
      </c>
      <c r="D147" s="45">
        <v>4.59</v>
      </c>
      <c r="E147" s="45">
        <f t="shared" si="1"/>
        <v>4.5899999999999996E-2</v>
      </c>
      <c r="F147" s="45">
        <f t="shared" si="2"/>
        <v>1.7810220267189258E-4</v>
      </c>
      <c r="G147" s="45">
        <f t="shared" si="3"/>
        <v>-1.1247859700972806E-3</v>
      </c>
      <c r="H147" s="79">
        <v>-3.1577416439999999E-2</v>
      </c>
      <c r="I147" s="79">
        <v>-5.0782843009999998E-3</v>
      </c>
      <c r="J147" s="45">
        <f t="shared" si="4"/>
        <v>-3.1755518642671891E-2</v>
      </c>
      <c r="K147" s="45">
        <f t="shared" si="5"/>
        <v>-5.2563865036718924E-3</v>
      </c>
      <c r="L147" s="43"/>
      <c r="M147" s="43"/>
      <c r="N147" s="43"/>
      <c r="O147" s="43"/>
      <c r="P147" s="43"/>
      <c r="Q147" s="43"/>
      <c r="R147" s="43"/>
      <c r="S147" s="43"/>
      <c r="T147" s="43"/>
      <c r="U147" s="43"/>
      <c r="V147" s="43"/>
      <c r="W147" s="43"/>
      <c r="X147" s="43"/>
      <c r="Y147" s="43"/>
      <c r="Z147" s="43"/>
    </row>
    <row r="148" spans="1:26">
      <c r="A148" s="44">
        <v>45258</v>
      </c>
      <c r="B148" s="45">
        <v>4554.8900000000003</v>
      </c>
      <c r="C148" s="45">
        <f t="shared" si="0"/>
        <v>9.7964714182290037E-4</v>
      </c>
      <c r="D148" s="45">
        <v>4.67</v>
      </c>
      <c r="E148" s="45">
        <f t="shared" si="1"/>
        <v>4.6699999999999998E-2</v>
      </c>
      <c r="F148" s="45">
        <f t="shared" si="2"/>
        <v>1.8113687107490506E-4</v>
      </c>
      <c r="G148" s="45">
        <f t="shared" si="3"/>
        <v>7.9851027074799531E-4</v>
      </c>
      <c r="H148" s="79">
        <v>-9.2211933609999998E-3</v>
      </c>
      <c r="I148" s="79">
        <v>-7.847912298E-3</v>
      </c>
      <c r="J148" s="45">
        <f t="shared" si="4"/>
        <v>-9.4023302320749048E-3</v>
      </c>
      <c r="K148" s="45">
        <f t="shared" si="5"/>
        <v>-8.029049169074905E-3</v>
      </c>
      <c r="L148" s="43"/>
      <c r="M148" s="43"/>
      <c r="N148" s="43"/>
      <c r="O148" s="43"/>
      <c r="P148" s="43"/>
      <c r="Q148" s="43"/>
      <c r="R148" s="43"/>
      <c r="S148" s="43"/>
      <c r="T148" s="43"/>
      <c r="U148" s="43"/>
      <c r="V148" s="43"/>
      <c r="W148" s="43"/>
      <c r="X148" s="43"/>
      <c r="Y148" s="43"/>
      <c r="Z148" s="43"/>
    </row>
    <row r="149" spans="1:26">
      <c r="A149" s="44">
        <v>45257</v>
      </c>
      <c r="B149" s="45">
        <v>4550.43</v>
      </c>
      <c r="C149" s="45">
        <f t="shared" si="0"/>
        <v>-1.9561422168003027E-3</v>
      </c>
      <c r="D149" s="45">
        <v>4.6900000000000004</v>
      </c>
      <c r="E149" s="45">
        <f t="shared" si="1"/>
        <v>4.6900000000000004E-2</v>
      </c>
      <c r="F149" s="45">
        <f t="shared" si="2"/>
        <v>1.8189517720434978E-4</v>
      </c>
      <c r="G149" s="45">
        <f t="shared" si="3"/>
        <v>-2.1380373940046524E-3</v>
      </c>
      <c r="H149" s="79">
        <v>-1.390200577E-2</v>
      </c>
      <c r="I149" s="79">
        <v>-4.4454323920000002E-4</v>
      </c>
      <c r="J149" s="45">
        <f t="shared" si="4"/>
        <v>-1.408390094720435E-2</v>
      </c>
      <c r="K149" s="45">
        <f t="shared" si="5"/>
        <v>-6.264384164043498E-4</v>
      </c>
      <c r="L149" s="43"/>
      <c r="M149" s="43"/>
      <c r="N149" s="43"/>
      <c r="O149" s="43"/>
      <c r="P149" s="43"/>
      <c r="Q149" s="43"/>
      <c r="R149" s="43"/>
      <c r="S149" s="43"/>
      <c r="T149" s="43"/>
      <c r="U149" s="43"/>
      <c r="V149" s="43"/>
      <c r="W149" s="43"/>
      <c r="X149" s="43"/>
      <c r="Y149" s="43"/>
      <c r="Z149" s="43"/>
    </row>
    <row r="150" spans="1:26">
      <c r="A150" s="44">
        <v>45254</v>
      </c>
      <c r="B150" s="45">
        <v>4559.34</v>
      </c>
      <c r="C150" s="45">
        <f t="shared" si="0"/>
        <v>5.9675559803246874E-4</v>
      </c>
      <c r="D150" s="45">
        <v>4.7699999999999996</v>
      </c>
      <c r="E150" s="45">
        <f t="shared" si="1"/>
        <v>4.7699999999999992E-2</v>
      </c>
      <c r="F150" s="45">
        <f t="shared" si="2"/>
        <v>1.8492695948868487E-4</v>
      </c>
      <c r="G150" s="45">
        <f t="shared" si="3"/>
        <v>4.1182863854378386E-4</v>
      </c>
      <c r="H150" s="79">
        <v>3.1868909290000001E-3</v>
      </c>
      <c r="I150" s="79">
        <v>-1.212733705E-4</v>
      </c>
      <c r="J150" s="45">
        <f t="shared" si="4"/>
        <v>3.0019639695113153E-3</v>
      </c>
      <c r="K150" s="45">
        <f t="shared" si="5"/>
        <v>-3.0620032998868489E-4</v>
      </c>
      <c r="L150" s="43"/>
      <c r="M150" s="43"/>
      <c r="N150" s="43"/>
      <c r="O150" s="43"/>
      <c r="P150" s="43"/>
      <c r="Q150" s="43"/>
      <c r="R150" s="43"/>
      <c r="S150" s="43"/>
      <c r="T150" s="43"/>
      <c r="U150" s="43"/>
      <c r="V150" s="43"/>
      <c r="W150" s="43"/>
      <c r="X150" s="43"/>
      <c r="Y150" s="43"/>
      <c r="Z150" s="43"/>
    </row>
    <row r="151" spans="1:26">
      <c r="A151" s="44">
        <v>45252</v>
      </c>
      <c r="B151" s="45">
        <v>4556.62</v>
      </c>
      <c r="C151" s="45">
        <f t="shared" si="0"/>
        <v>4.0528664649777243E-3</v>
      </c>
      <c r="D151" s="45">
        <v>4.71</v>
      </c>
      <c r="E151" s="45">
        <f t="shared" si="1"/>
        <v>4.7100000000000003E-2</v>
      </c>
      <c r="F151" s="45">
        <f t="shared" si="2"/>
        <v>1.8265333905564951E-4</v>
      </c>
      <c r="G151" s="45">
        <f t="shared" si="3"/>
        <v>3.8702131259220748E-3</v>
      </c>
      <c r="H151" s="79">
        <v>-4.0917460959999998E-4</v>
      </c>
      <c r="I151" s="79">
        <v>-5.4725798859999999E-3</v>
      </c>
      <c r="J151" s="45">
        <f t="shared" si="4"/>
        <v>-5.9182794865564954E-4</v>
      </c>
      <c r="K151" s="45">
        <f t="shared" si="5"/>
        <v>-5.6552332250556494E-3</v>
      </c>
      <c r="L151" s="43"/>
      <c r="M151" s="43"/>
      <c r="N151" s="43"/>
      <c r="O151" s="43"/>
      <c r="P151" s="43"/>
      <c r="Q151" s="43"/>
      <c r="R151" s="43"/>
      <c r="S151" s="43"/>
      <c r="T151" s="43"/>
      <c r="U151" s="43"/>
      <c r="V151" s="43"/>
      <c r="W151" s="43"/>
      <c r="X151" s="43"/>
      <c r="Y151" s="43"/>
      <c r="Z151" s="43"/>
    </row>
    <row r="152" spans="1:26">
      <c r="A152" s="44">
        <v>45251</v>
      </c>
      <c r="B152" s="45">
        <v>4538.1899999999996</v>
      </c>
      <c r="C152" s="45">
        <f t="shared" si="0"/>
        <v>-2.0229887908321687E-3</v>
      </c>
      <c r="D152" s="45">
        <v>4.72</v>
      </c>
      <c r="E152" s="45">
        <f t="shared" si="1"/>
        <v>4.7199999999999999E-2</v>
      </c>
      <c r="F152" s="45">
        <f t="shared" si="2"/>
        <v>1.8303236589400917E-4</v>
      </c>
      <c r="G152" s="45">
        <f t="shared" si="3"/>
        <v>-2.2060211567261779E-3</v>
      </c>
      <c r="H152" s="79">
        <v>-7.485543192E-3</v>
      </c>
      <c r="I152" s="79">
        <v>1.372594316E-2</v>
      </c>
      <c r="J152" s="45">
        <f t="shared" si="4"/>
        <v>-7.6685755578940092E-3</v>
      </c>
      <c r="K152" s="45">
        <f t="shared" si="5"/>
        <v>1.3542910794105991E-2</v>
      </c>
      <c r="L152" s="43"/>
      <c r="M152" s="43"/>
      <c r="N152" s="43"/>
      <c r="O152" s="43"/>
      <c r="P152" s="43"/>
      <c r="Q152" s="43"/>
      <c r="R152" s="43"/>
      <c r="S152" s="43"/>
      <c r="T152" s="43"/>
      <c r="U152" s="43"/>
      <c r="V152" s="43"/>
      <c r="W152" s="43"/>
      <c r="X152" s="43"/>
      <c r="Y152" s="43"/>
      <c r="Z152" s="43"/>
    </row>
    <row r="153" spans="1:26">
      <c r="A153" s="44">
        <v>45250</v>
      </c>
      <c r="B153" s="45">
        <v>4547.38</v>
      </c>
      <c r="C153" s="45">
        <f t="shared" si="0"/>
        <v>7.3631338909269815E-3</v>
      </c>
      <c r="D153" s="45">
        <v>4.72</v>
      </c>
      <c r="E153" s="45">
        <f t="shared" si="1"/>
        <v>4.7199999999999999E-2</v>
      </c>
      <c r="F153" s="45">
        <f t="shared" si="2"/>
        <v>1.8303236589400917E-4</v>
      </c>
      <c r="G153" s="45">
        <f t="shared" si="3"/>
        <v>7.1801015250329723E-3</v>
      </c>
      <c r="H153" s="79">
        <v>-2.5689265929999998E-3</v>
      </c>
      <c r="I153" s="79">
        <v>4.1611711309999999E-3</v>
      </c>
      <c r="J153" s="45">
        <f t="shared" si="4"/>
        <v>-2.751958958894009E-3</v>
      </c>
      <c r="K153" s="45">
        <f t="shared" si="5"/>
        <v>3.9781387651059907E-3</v>
      </c>
      <c r="L153" s="43"/>
      <c r="M153" s="43"/>
      <c r="N153" s="43"/>
      <c r="O153" s="43"/>
      <c r="P153" s="43"/>
      <c r="Q153" s="43"/>
      <c r="R153" s="43"/>
      <c r="S153" s="43"/>
      <c r="T153" s="43"/>
      <c r="U153" s="43"/>
      <c r="V153" s="43"/>
      <c r="W153" s="43"/>
      <c r="X153" s="43"/>
      <c r="Y153" s="43"/>
      <c r="Z153" s="43"/>
    </row>
    <row r="154" spans="1:26">
      <c r="A154" s="44">
        <v>45247</v>
      </c>
      <c r="B154" s="45">
        <v>4514.0200000000004</v>
      </c>
      <c r="C154" s="45">
        <f t="shared" si="0"/>
        <v>1.2812755985166719E-3</v>
      </c>
      <c r="D154" s="45">
        <v>4.75</v>
      </c>
      <c r="E154" s="45">
        <f t="shared" si="1"/>
        <v>4.7500000000000001E-2</v>
      </c>
      <c r="F154" s="45">
        <f t="shared" si="2"/>
        <v>1.8416923014275E-4</v>
      </c>
      <c r="G154" s="45">
        <f t="shared" si="3"/>
        <v>1.0971063683739219E-3</v>
      </c>
      <c r="H154" s="79">
        <v>-4.5433533050000002E-2</v>
      </c>
      <c r="I154" s="79">
        <v>1.04068305E-2</v>
      </c>
      <c r="J154" s="45">
        <f t="shared" si="4"/>
        <v>-4.5617702280142752E-2</v>
      </c>
      <c r="K154" s="45">
        <f t="shared" si="5"/>
        <v>1.022266126985725E-2</v>
      </c>
      <c r="L154" s="43"/>
      <c r="M154" s="43"/>
      <c r="N154" s="43"/>
      <c r="O154" s="43"/>
      <c r="P154" s="43"/>
      <c r="Q154" s="43"/>
      <c r="R154" s="43"/>
      <c r="S154" s="43"/>
      <c r="T154" s="43"/>
      <c r="U154" s="43"/>
      <c r="V154" s="43"/>
      <c r="W154" s="43"/>
      <c r="X154" s="43"/>
      <c r="Y154" s="43"/>
      <c r="Z154" s="43"/>
    </row>
    <row r="155" spans="1:26">
      <c r="A155" s="44">
        <v>45246</v>
      </c>
      <c r="B155" s="45">
        <v>4508.24</v>
      </c>
      <c r="C155" s="45">
        <f t="shared" si="0"/>
        <v>1.1896413835666805E-3</v>
      </c>
      <c r="D155" s="45">
        <v>4.78</v>
      </c>
      <c r="E155" s="45">
        <f t="shared" si="1"/>
        <v>4.7800000000000002E-2</v>
      </c>
      <c r="F155" s="45">
        <f t="shared" si="2"/>
        <v>1.8530577013620153E-4</v>
      </c>
      <c r="G155" s="45">
        <f t="shared" si="3"/>
        <v>1.004335613430479E-3</v>
      </c>
      <c r="H155" s="79">
        <v>-6.9458122190000004E-3</v>
      </c>
      <c r="I155" s="79">
        <v>-1.9390968250000001E-2</v>
      </c>
      <c r="J155" s="45">
        <f t="shared" si="4"/>
        <v>-7.1311179891362019E-3</v>
      </c>
      <c r="K155" s="45">
        <f t="shared" si="5"/>
        <v>-1.9576274020136203E-2</v>
      </c>
      <c r="L155" s="43"/>
      <c r="M155" s="43"/>
      <c r="N155" s="43"/>
      <c r="O155" s="43"/>
      <c r="P155" s="43"/>
      <c r="Q155" s="43"/>
      <c r="R155" s="43"/>
      <c r="S155" s="43"/>
      <c r="T155" s="43"/>
      <c r="U155" s="43"/>
      <c r="V155" s="43"/>
      <c r="W155" s="43"/>
      <c r="X155" s="43"/>
      <c r="Y155" s="43"/>
      <c r="Z155" s="43"/>
    </row>
    <row r="156" spans="1:26">
      <c r="A156" s="44">
        <v>45245</v>
      </c>
      <c r="B156" s="45">
        <v>4502.88</v>
      </c>
      <c r="C156" s="45">
        <f t="shared" si="0"/>
        <v>1.5958076771483444E-3</v>
      </c>
      <c r="D156" s="45">
        <v>4.83</v>
      </c>
      <c r="E156" s="45">
        <f t="shared" si="1"/>
        <v>4.8300000000000003E-2</v>
      </c>
      <c r="F156" s="45">
        <f t="shared" si="2"/>
        <v>1.8719928339461234E-4</v>
      </c>
      <c r="G156" s="45">
        <f t="shared" si="3"/>
        <v>1.4086083937537321E-3</v>
      </c>
      <c r="H156" s="79">
        <v>1.016117192E-2</v>
      </c>
      <c r="I156" s="79">
        <v>1.1536278549999999E-2</v>
      </c>
      <c r="J156" s="45">
        <f t="shared" si="4"/>
        <v>9.9739726366053875E-3</v>
      </c>
      <c r="K156" s="45">
        <f t="shared" si="5"/>
        <v>1.1349079266605387E-2</v>
      </c>
      <c r="L156" s="43"/>
      <c r="M156" s="43"/>
      <c r="N156" s="43"/>
      <c r="O156" s="43"/>
      <c r="P156" s="43"/>
      <c r="Q156" s="43"/>
      <c r="R156" s="43"/>
      <c r="S156" s="43"/>
      <c r="T156" s="43"/>
      <c r="U156" s="43"/>
      <c r="V156" s="43"/>
      <c r="W156" s="43"/>
      <c r="X156" s="43"/>
      <c r="Y156" s="43"/>
      <c r="Z156" s="43"/>
    </row>
    <row r="157" spans="1:26">
      <c r="A157" s="44">
        <v>45244</v>
      </c>
      <c r="B157" s="45">
        <v>4495.7</v>
      </c>
      <c r="C157" s="45">
        <f t="shared" si="0"/>
        <v>1.8895282757298078E-2</v>
      </c>
      <c r="D157" s="45">
        <v>4.76</v>
      </c>
      <c r="E157" s="45">
        <f t="shared" si="1"/>
        <v>4.7599999999999996E-2</v>
      </c>
      <c r="F157" s="45">
        <f t="shared" si="2"/>
        <v>1.8454811282642147E-4</v>
      </c>
      <c r="G157" s="45">
        <f t="shared" si="3"/>
        <v>1.8710734644471656E-2</v>
      </c>
      <c r="H157" s="79">
        <v>-5.9589776990000001E-3</v>
      </c>
      <c r="I157" s="79">
        <v>-1.294736996E-2</v>
      </c>
      <c r="J157" s="45">
        <f t="shared" si="4"/>
        <v>-6.1435258118264216E-3</v>
      </c>
      <c r="K157" s="45">
        <f t="shared" si="5"/>
        <v>-1.3131918072826421E-2</v>
      </c>
      <c r="L157" s="43"/>
      <c r="M157" s="43"/>
      <c r="N157" s="43"/>
      <c r="O157" s="43"/>
      <c r="P157" s="43"/>
      <c r="Q157" s="43"/>
      <c r="R157" s="43"/>
      <c r="S157" s="43"/>
      <c r="T157" s="43"/>
      <c r="U157" s="43"/>
      <c r="V157" s="43"/>
      <c r="W157" s="43"/>
      <c r="X157" s="43"/>
      <c r="Y157" s="43"/>
      <c r="Z157" s="43"/>
    </row>
    <row r="158" spans="1:26">
      <c r="A158" s="44">
        <v>45243</v>
      </c>
      <c r="B158" s="45">
        <v>4411.55</v>
      </c>
      <c r="C158" s="45">
        <f t="shared" si="0"/>
        <v>-8.3609108519786131E-4</v>
      </c>
      <c r="D158" s="45">
        <v>4.91</v>
      </c>
      <c r="E158" s="45">
        <f t="shared" si="1"/>
        <v>4.9100000000000005E-2</v>
      </c>
      <c r="F158" s="45">
        <f t="shared" si="2"/>
        <v>1.9022703434146138E-4</v>
      </c>
      <c r="G158" s="45">
        <f t="shared" si="3"/>
        <v>-1.0263181195393227E-3</v>
      </c>
      <c r="H158" s="79">
        <v>-1.422319553E-2</v>
      </c>
      <c r="I158" s="79">
        <v>-2.5290911440000001E-2</v>
      </c>
      <c r="J158" s="45">
        <f t="shared" si="4"/>
        <v>-1.4413422564341461E-2</v>
      </c>
      <c r="K158" s="45">
        <f t="shared" si="5"/>
        <v>-2.5481138474341462E-2</v>
      </c>
      <c r="L158" s="43"/>
      <c r="M158" s="43"/>
      <c r="N158" s="43"/>
      <c r="O158" s="43"/>
      <c r="P158" s="43"/>
      <c r="Q158" s="43"/>
      <c r="R158" s="43"/>
      <c r="S158" s="43"/>
      <c r="T158" s="43"/>
      <c r="U158" s="43"/>
      <c r="V158" s="43"/>
      <c r="W158" s="43"/>
      <c r="X158" s="43"/>
      <c r="Y158" s="43"/>
      <c r="Z158" s="43"/>
    </row>
    <row r="159" spans="1:26">
      <c r="A159" s="44">
        <v>45240</v>
      </c>
      <c r="B159" s="45">
        <v>4415.24</v>
      </c>
      <c r="C159" s="45">
        <f t="shared" si="0"/>
        <v>1.5495728650985885E-2</v>
      </c>
      <c r="D159" s="45">
        <v>4.8899999999999997</v>
      </c>
      <c r="E159" s="45">
        <f t="shared" si="1"/>
        <v>4.8899999999999999E-2</v>
      </c>
      <c r="F159" s="45">
        <f t="shared" si="2"/>
        <v>1.8947031225424737E-4</v>
      </c>
      <c r="G159" s="45">
        <f t="shared" si="3"/>
        <v>1.5306258338731638E-2</v>
      </c>
      <c r="H159" s="79">
        <v>-3.9338056500000003E-2</v>
      </c>
      <c r="I159" s="79">
        <v>-8.2684588660000002E-3</v>
      </c>
      <c r="J159" s="45">
        <f t="shared" si="4"/>
        <v>-3.952752681225425E-2</v>
      </c>
      <c r="K159" s="45">
        <f t="shared" si="5"/>
        <v>-8.4579291782542476E-3</v>
      </c>
      <c r="L159" s="43"/>
      <c r="M159" s="43"/>
      <c r="N159" s="43"/>
      <c r="O159" s="43"/>
      <c r="P159" s="43"/>
      <c r="Q159" s="43"/>
      <c r="R159" s="43"/>
      <c r="S159" s="43"/>
      <c r="T159" s="43"/>
      <c r="U159" s="43"/>
      <c r="V159" s="43"/>
      <c r="W159" s="43"/>
      <c r="X159" s="43"/>
      <c r="Y159" s="43"/>
      <c r="Z159" s="43"/>
    </row>
    <row r="160" spans="1:26">
      <c r="A160" s="44">
        <v>45239</v>
      </c>
      <c r="B160" s="45">
        <v>4347.3500000000004</v>
      </c>
      <c r="C160" s="45">
        <f t="shared" si="0"/>
        <v>-8.1167621824379983E-3</v>
      </c>
      <c r="D160" s="45">
        <v>4.93</v>
      </c>
      <c r="E160" s="45">
        <f t="shared" si="1"/>
        <v>4.9299999999999997E-2</v>
      </c>
      <c r="F160" s="45">
        <f t="shared" si="2"/>
        <v>1.9098361275382558E-4</v>
      </c>
      <c r="G160" s="45">
        <f t="shared" si="3"/>
        <v>-8.3077457951918239E-3</v>
      </c>
      <c r="H160" s="79">
        <v>-1.7026925530000001E-2</v>
      </c>
      <c r="I160" s="79">
        <v>-2.3342764700000001E-2</v>
      </c>
      <c r="J160" s="45">
        <f t="shared" si="4"/>
        <v>-1.7217909142753826E-2</v>
      </c>
      <c r="K160" s="45">
        <f t="shared" si="5"/>
        <v>-2.3533748312753826E-2</v>
      </c>
      <c r="L160" s="43"/>
      <c r="M160" s="43"/>
      <c r="N160" s="43"/>
      <c r="O160" s="43"/>
      <c r="P160" s="43"/>
      <c r="Q160" s="43"/>
      <c r="R160" s="43"/>
      <c r="S160" s="43"/>
      <c r="T160" s="43"/>
      <c r="U160" s="43"/>
      <c r="V160" s="43"/>
      <c r="W160" s="43"/>
      <c r="X160" s="43"/>
      <c r="Y160" s="43"/>
      <c r="Z160" s="43"/>
    </row>
    <row r="161" spans="1:26">
      <c r="A161" s="44">
        <v>45238</v>
      </c>
      <c r="B161" s="45">
        <v>4382.78</v>
      </c>
      <c r="C161" s="45">
        <f t="shared" si="0"/>
        <v>1.0044332873557552E-3</v>
      </c>
      <c r="D161" s="45">
        <v>4.78</v>
      </c>
      <c r="E161" s="45">
        <f t="shared" si="1"/>
        <v>4.7800000000000002E-2</v>
      </c>
      <c r="F161" s="45">
        <f t="shared" si="2"/>
        <v>1.8530577013620153E-4</v>
      </c>
      <c r="G161" s="45">
        <f t="shared" si="3"/>
        <v>8.1912751721955365E-4</v>
      </c>
      <c r="H161" s="79">
        <v>-7.7890101959999999E-3</v>
      </c>
      <c r="I161" s="79">
        <v>2.8573275730000001E-3</v>
      </c>
      <c r="J161" s="45">
        <f t="shared" si="4"/>
        <v>-7.9743159661362015E-3</v>
      </c>
      <c r="K161" s="45">
        <f t="shared" si="5"/>
        <v>2.6720218028637986E-3</v>
      </c>
      <c r="L161" s="43"/>
      <c r="M161" s="43"/>
      <c r="N161" s="43"/>
      <c r="O161" s="43"/>
      <c r="P161" s="43"/>
      <c r="Q161" s="43"/>
      <c r="R161" s="43"/>
      <c r="S161" s="43"/>
      <c r="T161" s="43"/>
      <c r="U161" s="43"/>
      <c r="V161" s="43"/>
      <c r="W161" s="43"/>
      <c r="X161" s="43"/>
      <c r="Y161" s="43"/>
      <c r="Z161" s="43"/>
    </row>
    <row r="162" spans="1:26">
      <c r="A162" s="44">
        <v>45237</v>
      </c>
      <c r="B162" s="45">
        <v>4378.38</v>
      </c>
      <c r="C162" s="45">
        <f t="shared" si="0"/>
        <v>2.8361156932399829E-3</v>
      </c>
      <c r="D162" s="45">
        <v>4.87</v>
      </c>
      <c r="E162" s="45">
        <f t="shared" si="1"/>
        <v>4.87E-2</v>
      </c>
      <c r="F162" s="45">
        <f t="shared" si="2"/>
        <v>1.8871344643711652E-4</v>
      </c>
      <c r="G162" s="45">
        <f t="shared" si="3"/>
        <v>2.6474022468028664E-3</v>
      </c>
      <c r="H162" s="79">
        <v>-2.1918388900000001E-3</v>
      </c>
      <c r="I162" s="79">
        <v>4.2576745229999999E-4</v>
      </c>
      <c r="J162" s="45">
        <f t="shared" si="4"/>
        <v>-2.3805523364371166E-3</v>
      </c>
      <c r="K162" s="45">
        <f t="shared" si="5"/>
        <v>2.3705400586288347E-4</v>
      </c>
      <c r="L162" s="43"/>
      <c r="M162" s="43"/>
      <c r="N162" s="43"/>
      <c r="O162" s="43"/>
      <c r="P162" s="43"/>
      <c r="Q162" s="43"/>
      <c r="R162" s="43"/>
      <c r="S162" s="43"/>
      <c r="T162" s="43"/>
      <c r="U162" s="43"/>
      <c r="V162" s="43"/>
      <c r="W162" s="43"/>
      <c r="X162" s="43"/>
      <c r="Y162" s="43"/>
      <c r="Z162" s="43"/>
    </row>
    <row r="163" spans="1:26">
      <c r="A163" s="44">
        <v>45236</v>
      </c>
      <c r="B163" s="45">
        <v>4365.9799999999996</v>
      </c>
      <c r="C163" s="45">
        <f t="shared" si="0"/>
        <v>1.7514263468030517E-3</v>
      </c>
      <c r="D163" s="45">
        <v>4.97</v>
      </c>
      <c r="E163" s="45">
        <f t="shared" si="1"/>
        <v>4.9699999999999994E-2</v>
      </c>
      <c r="F163" s="45">
        <f t="shared" si="2"/>
        <v>1.9249633877160832E-4</v>
      </c>
      <c r="G163" s="45">
        <f t="shared" si="3"/>
        <v>1.5589300080314434E-3</v>
      </c>
      <c r="H163" s="79">
        <v>8.0133637260000005E-3</v>
      </c>
      <c r="I163" s="79">
        <v>1.420142211E-2</v>
      </c>
      <c r="J163" s="45">
        <f t="shared" si="4"/>
        <v>7.8208673872283922E-3</v>
      </c>
      <c r="K163" s="45">
        <f t="shared" si="5"/>
        <v>1.4008925771228392E-2</v>
      </c>
      <c r="L163" s="43"/>
      <c r="M163" s="43"/>
      <c r="N163" s="43"/>
      <c r="O163" s="43"/>
      <c r="P163" s="43"/>
      <c r="Q163" s="43"/>
      <c r="R163" s="43"/>
      <c r="S163" s="43"/>
      <c r="T163" s="43"/>
      <c r="U163" s="43"/>
      <c r="V163" s="43"/>
      <c r="W163" s="43"/>
      <c r="X163" s="43"/>
      <c r="Y163" s="43"/>
      <c r="Z163" s="43"/>
    </row>
    <row r="164" spans="1:26">
      <c r="A164" s="44">
        <v>45233</v>
      </c>
      <c r="B164" s="45">
        <v>4358.34</v>
      </c>
      <c r="C164" s="45">
        <f t="shared" si="0"/>
        <v>9.3498696374369732E-3</v>
      </c>
      <c r="D164" s="45">
        <v>4.8899999999999997</v>
      </c>
      <c r="E164" s="45">
        <f t="shared" si="1"/>
        <v>4.8899999999999999E-2</v>
      </c>
      <c r="F164" s="45">
        <f t="shared" si="2"/>
        <v>1.8947031225424737E-4</v>
      </c>
      <c r="G164" s="45">
        <f t="shared" si="3"/>
        <v>9.1603993251827259E-3</v>
      </c>
      <c r="H164" s="79">
        <v>1.0824847970000001E-2</v>
      </c>
      <c r="I164" s="79">
        <v>1.031259792E-2</v>
      </c>
      <c r="J164" s="45">
        <f t="shared" si="4"/>
        <v>1.0635377657745753E-2</v>
      </c>
      <c r="K164" s="45">
        <f t="shared" si="5"/>
        <v>1.0123127607745752E-2</v>
      </c>
      <c r="L164" s="43"/>
      <c r="M164" s="43"/>
      <c r="N164" s="43"/>
      <c r="O164" s="43"/>
      <c r="P164" s="43"/>
      <c r="Q164" s="43"/>
      <c r="R164" s="43"/>
      <c r="S164" s="43"/>
      <c r="T164" s="43"/>
      <c r="U164" s="43"/>
      <c r="V164" s="43"/>
      <c r="W164" s="43"/>
      <c r="X164" s="43"/>
      <c r="Y164" s="43"/>
      <c r="Z164" s="43"/>
    </row>
    <row r="165" spans="1:26">
      <c r="A165" s="44">
        <v>45232</v>
      </c>
      <c r="B165" s="45">
        <v>4317.78</v>
      </c>
      <c r="C165" s="45">
        <f t="shared" si="0"/>
        <v>1.8682956430735833E-2</v>
      </c>
      <c r="D165" s="45">
        <v>4.96</v>
      </c>
      <c r="E165" s="45">
        <f t="shared" si="1"/>
        <v>4.9599999999999998E-2</v>
      </c>
      <c r="F165" s="45">
        <f t="shared" si="2"/>
        <v>1.921182111008779E-4</v>
      </c>
      <c r="G165" s="45">
        <f t="shared" si="3"/>
        <v>1.8490838219634955E-2</v>
      </c>
      <c r="H165" s="79">
        <v>-1.5708481949999999E-2</v>
      </c>
      <c r="I165" s="79">
        <v>-6.7935327029999999E-3</v>
      </c>
      <c r="J165" s="45">
        <f t="shared" si="4"/>
        <v>-1.5900600161100877E-2</v>
      </c>
      <c r="K165" s="45">
        <f t="shared" si="5"/>
        <v>-6.9856509141008778E-3</v>
      </c>
      <c r="L165" s="43"/>
      <c r="M165" s="43"/>
      <c r="N165" s="43"/>
      <c r="O165" s="43"/>
      <c r="P165" s="43"/>
      <c r="Q165" s="43"/>
      <c r="R165" s="43"/>
      <c r="S165" s="43"/>
      <c r="T165" s="43"/>
      <c r="U165" s="43"/>
      <c r="V165" s="43"/>
      <c r="W165" s="43"/>
      <c r="X165" s="43"/>
      <c r="Y165" s="43"/>
      <c r="Z165" s="43"/>
    </row>
    <row r="166" spans="1:26">
      <c r="A166" s="44">
        <v>45231</v>
      </c>
      <c r="B166" s="45">
        <v>4237.8599999999997</v>
      </c>
      <c r="C166" s="45">
        <f t="shared" si="0"/>
        <v>1.0451180679737281E-2</v>
      </c>
      <c r="D166" s="45">
        <v>5.0999999999999996</v>
      </c>
      <c r="E166" s="45">
        <f t="shared" si="1"/>
        <v>5.0999999999999997E-2</v>
      </c>
      <c r="F166" s="45">
        <f t="shared" si="2"/>
        <v>1.9740873609142007E-4</v>
      </c>
      <c r="G166" s="45">
        <f t="shared" si="3"/>
        <v>1.0253771943645861E-2</v>
      </c>
      <c r="H166" s="79">
        <v>-1.3791875449999999E-2</v>
      </c>
      <c r="I166" s="79">
        <v>-3.096117353E-2</v>
      </c>
      <c r="J166" s="45">
        <f t="shared" si="4"/>
        <v>-1.3989284186091419E-2</v>
      </c>
      <c r="K166" s="45">
        <f t="shared" si="5"/>
        <v>-3.115858226609142E-2</v>
      </c>
      <c r="L166" s="43"/>
      <c r="M166" s="43"/>
      <c r="N166" s="43"/>
      <c r="O166" s="43"/>
      <c r="P166" s="43"/>
      <c r="Q166" s="43"/>
      <c r="R166" s="43"/>
      <c r="S166" s="43"/>
      <c r="T166" s="43"/>
      <c r="U166" s="43"/>
      <c r="V166" s="43"/>
      <c r="W166" s="43"/>
      <c r="X166" s="43"/>
      <c r="Y166" s="43"/>
      <c r="Z166" s="43"/>
    </row>
    <row r="167" spans="1:26">
      <c r="A167" s="44">
        <v>45230</v>
      </c>
      <c r="B167" s="45">
        <v>4193.8</v>
      </c>
      <c r="C167" s="45">
        <f t="shared" si="0"/>
        <v>6.4540892074659807E-3</v>
      </c>
      <c r="D167" s="45">
        <v>5.18</v>
      </c>
      <c r="E167" s="45">
        <f t="shared" si="1"/>
        <v>5.1799999999999999E-2</v>
      </c>
      <c r="F167" s="45">
        <f t="shared" si="2"/>
        <v>2.0042874257408805E-4</v>
      </c>
      <c r="G167" s="45">
        <f t="shared" si="3"/>
        <v>6.2536604648918926E-3</v>
      </c>
      <c r="H167" s="79">
        <v>-1.360999211E-2</v>
      </c>
      <c r="I167" s="79">
        <v>-2.524813071E-2</v>
      </c>
      <c r="J167" s="45">
        <f t="shared" si="4"/>
        <v>-1.3810420852574088E-2</v>
      </c>
      <c r="K167" s="45">
        <f t="shared" si="5"/>
        <v>-2.5448559452574088E-2</v>
      </c>
      <c r="L167" s="43"/>
      <c r="M167" s="43"/>
      <c r="N167" s="43"/>
      <c r="O167" s="43"/>
      <c r="P167" s="43"/>
      <c r="Q167" s="43"/>
      <c r="R167" s="43"/>
      <c r="S167" s="43"/>
      <c r="T167" s="43"/>
      <c r="U167" s="43"/>
      <c r="V167" s="43"/>
      <c r="W167" s="43"/>
      <c r="X167" s="43"/>
      <c r="Y167" s="43"/>
      <c r="Z167" s="43"/>
    </row>
    <row r="168" spans="1:26">
      <c r="A168" s="44">
        <v>45229</v>
      </c>
      <c r="B168" s="45">
        <v>4166.82</v>
      </c>
      <c r="C168" s="45">
        <f t="shared" si="0"/>
        <v>1.1938544947970331E-2</v>
      </c>
      <c r="D168" s="45">
        <v>5.19</v>
      </c>
      <c r="E168" s="45">
        <f t="shared" si="1"/>
        <v>5.1900000000000002E-2</v>
      </c>
      <c r="F168" s="45">
        <f t="shared" si="2"/>
        <v>2.0080608250583332E-4</v>
      </c>
      <c r="G168" s="45">
        <f t="shared" si="3"/>
        <v>1.1737738865464498E-2</v>
      </c>
      <c r="H168" s="79">
        <v>-2.4217669189999999E-2</v>
      </c>
      <c r="I168" s="79">
        <v>6.8842450969999996E-2</v>
      </c>
      <c r="J168" s="45">
        <f t="shared" si="4"/>
        <v>-2.4418475272505832E-2</v>
      </c>
      <c r="K168" s="45">
        <f t="shared" si="5"/>
        <v>6.8641644887494163E-2</v>
      </c>
      <c r="L168" s="43"/>
      <c r="M168" s="43"/>
      <c r="N168" s="43"/>
      <c r="O168" s="43"/>
      <c r="P168" s="43"/>
      <c r="Q168" s="43"/>
      <c r="R168" s="43"/>
      <c r="S168" s="43"/>
      <c r="T168" s="43"/>
      <c r="U168" s="43"/>
      <c r="V168" s="43"/>
      <c r="W168" s="43"/>
      <c r="X168" s="43"/>
      <c r="Y168" s="43"/>
      <c r="Z168" s="43"/>
    </row>
    <row r="169" spans="1:26">
      <c r="A169" s="44">
        <v>45226</v>
      </c>
      <c r="B169" s="45">
        <v>4117.37</v>
      </c>
      <c r="C169" s="45">
        <f t="shared" si="0"/>
        <v>-4.811871761208667E-3</v>
      </c>
      <c r="D169" s="45">
        <v>5.17</v>
      </c>
      <c r="E169" s="45">
        <f t="shared" si="1"/>
        <v>5.1699999999999996E-2</v>
      </c>
      <c r="F169" s="45">
        <f t="shared" si="2"/>
        <v>2.0005136690737224E-4</v>
      </c>
      <c r="G169" s="45">
        <f t="shared" si="3"/>
        <v>-5.0119231281160392E-3</v>
      </c>
      <c r="H169" s="79">
        <v>-1.469477332E-2</v>
      </c>
      <c r="I169" s="79">
        <v>-1.49778137E-2</v>
      </c>
      <c r="J169" s="45">
        <f t="shared" si="4"/>
        <v>-1.4894824686907372E-2</v>
      </c>
      <c r="K169" s="45">
        <f t="shared" si="5"/>
        <v>-1.5177865066907372E-2</v>
      </c>
      <c r="L169" s="43"/>
      <c r="M169" s="43"/>
      <c r="N169" s="43"/>
      <c r="O169" s="43"/>
      <c r="P169" s="43"/>
      <c r="Q169" s="43"/>
      <c r="R169" s="43"/>
      <c r="S169" s="43"/>
      <c r="T169" s="43"/>
      <c r="U169" s="43"/>
      <c r="V169" s="43"/>
      <c r="W169" s="43"/>
      <c r="X169" s="43"/>
      <c r="Y169" s="43"/>
      <c r="Z169" s="43"/>
    </row>
    <row r="170" spans="1:26">
      <c r="A170" s="44">
        <v>45225</v>
      </c>
      <c r="B170" s="45">
        <v>4137.2299999999996</v>
      </c>
      <c r="C170" s="45">
        <f t="shared" si="0"/>
        <v>-1.1903071819740901E-2</v>
      </c>
      <c r="D170" s="45">
        <v>5.16</v>
      </c>
      <c r="E170" s="45">
        <f t="shared" si="1"/>
        <v>5.16E-2</v>
      </c>
      <c r="F170" s="45">
        <f t="shared" si="2"/>
        <v>1.9967395549880251E-4</v>
      </c>
      <c r="G170" s="45">
        <f t="shared" si="3"/>
        <v>-1.2102745775239704E-2</v>
      </c>
      <c r="H170" s="79">
        <v>-3.3446711599999998E-3</v>
      </c>
      <c r="I170" s="79">
        <v>1.6092157900000001E-2</v>
      </c>
      <c r="J170" s="45">
        <f t="shared" si="4"/>
        <v>-3.5443451154988023E-3</v>
      </c>
      <c r="K170" s="45">
        <f t="shared" si="5"/>
        <v>1.5892483944501198E-2</v>
      </c>
      <c r="L170" s="43"/>
      <c r="M170" s="43"/>
      <c r="N170" s="43"/>
      <c r="O170" s="43"/>
      <c r="P170" s="43"/>
      <c r="Q170" s="43"/>
      <c r="R170" s="43"/>
      <c r="S170" s="43"/>
      <c r="T170" s="43"/>
      <c r="U170" s="43"/>
      <c r="V170" s="43"/>
      <c r="W170" s="43"/>
      <c r="X170" s="43"/>
      <c r="Y170" s="43"/>
      <c r="Z170" s="43"/>
    </row>
    <row r="171" spans="1:26">
      <c r="A171" s="44">
        <v>45224</v>
      </c>
      <c r="B171" s="45">
        <v>4186.7700000000004</v>
      </c>
      <c r="C171" s="45">
        <f t="shared" si="0"/>
        <v>-1.4443397939346892E-2</v>
      </c>
      <c r="D171" s="45">
        <v>5.25</v>
      </c>
      <c r="E171" s="45">
        <f t="shared" si="1"/>
        <v>5.2499999999999998E-2</v>
      </c>
      <c r="F171" s="45">
        <f t="shared" si="2"/>
        <v>2.030693720416199E-4</v>
      </c>
      <c r="G171" s="45">
        <f t="shared" si="3"/>
        <v>-1.4646467311388512E-2</v>
      </c>
      <c r="H171" s="79">
        <v>-7.6229280069999997E-3</v>
      </c>
      <c r="I171" s="79">
        <v>1.0300273679999999E-2</v>
      </c>
      <c r="J171" s="45">
        <f t="shared" si="4"/>
        <v>-7.8259973790416187E-3</v>
      </c>
      <c r="K171" s="45">
        <f t="shared" si="5"/>
        <v>1.009720430795838E-2</v>
      </c>
      <c r="L171" s="43"/>
      <c r="M171" s="43"/>
      <c r="N171" s="43"/>
      <c r="O171" s="43"/>
      <c r="P171" s="43"/>
      <c r="Q171" s="43"/>
      <c r="R171" s="43"/>
      <c r="S171" s="43"/>
      <c r="T171" s="43"/>
      <c r="U171" s="43"/>
      <c r="V171" s="43"/>
      <c r="W171" s="43"/>
      <c r="X171" s="43"/>
      <c r="Y171" s="43"/>
      <c r="Z171" s="43"/>
    </row>
    <row r="172" spans="1:26">
      <c r="A172" s="44">
        <v>45223</v>
      </c>
      <c r="B172" s="45">
        <v>4247.68</v>
      </c>
      <c r="C172" s="45">
        <f t="shared" si="0"/>
        <v>7.2394913997594025E-3</v>
      </c>
      <c r="D172" s="45">
        <v>5.12</v>
      </c>
      <c r="E172" s="45">
        <f t="shared" si="1"/>
        <v>5.1200000000000002E-2</v>
      </c>
      <c r="F172" s="45">
        <f t="shared" si="2"/>
        <v>1.9816395231186945E-4</v>
      </c>
      <c r="G172" s="45">
        <f t="shared" si="3"/>
        <v>7.041327447447533E-3</v>
      </c>
      <c r="H172" s="79">
        <v>2.5717210569999999E-2</v>
      </c>
      <c r="I172" s="79">
        <v>1.8646013320000002E-2</v>
      </c>
      <c r="J172" s="45">
        <f t="shared" si="4"/>
        <v>2.551904661768813E-2</v>
      </c>
      <c r="K172" s="45">
        <f t="shared" si="5"/>
        <v>1.8447849367688132E-2</v>
      </c>
      <c r="L172" s="43"/>
      <c r="M172" s="43"/>
      <c r="N172" s="43"/>
      <c r="O172" s="43"/>
      <c r="P172" s="43"/>
      <c r="Q172" s="43"/>
      <c r="R172" s="43"/>
      <c r="S172" s="43"/>
      <c r="T172" s="43"/>
      <c r="U172" s="43"/>
      <c r="V172" s="43"/>
      <c r="W172" s="43"/>
      <c r="X172" s="43"/>
      <c r="Y172" s="43"/>
      <c r="Z172" s="43"/>
    </row>
    <row r="173" spans="1:26">
      <c r="A173" s="44">
        <v>45222</v>
      </c>
      <c r="B173" s="45">
        <v>4217.04</v>
      </c>
      <c r="C173" s="45">
        <f t="shared" si="0"/>
        <v>-1.6869643388467898E-3</v>
      </c>
      <c r="D173" s="45">
        <v>5.16</v>
      </c>
      <c r="E173" s="45">
        <f t="shared" si="1"/>
        <v>5.16E-2</v>
      </c>
      <c r="F173" s="45">
        <f t="shared" si="2"/>
        <v>1.9967395549880251E-4</v>
      </c>
      <c r="G173" s="45">
        <f t="shared" si="3"/>
        <v>-1.8866382943455923E-3</v>
      </c>
      <c r="H173" s="79">
        <v>-7.3199919569999997E-3</v>
      </c>
      <c r="I173" s="79">
        <v>-8.9762512250000006E-3</v>
      </c>
      <c r="J173" s="45">
        <f t="shared" si="4"/>
        <v>-7.5196659124988022E-3</v>
      </c>
      <c r="K173" s="45">
        <f t="shared" si="5"/>
        <v>-9.1759251804988031E-3</v>
      </c>
      <c r="L173" s="43"/>
      <c r="M173" s="43"/>
      <c r="N173" s="43"/>
      <c r="O173" s="43"/>
      <c r="P173" s="43"/>
      <c r="Q173" s="43"/>
      <c r="R173" s="43"/>
      <c r="S173" s="43"/>
      <c r="T173" s="43"/>
      <c r="U173" s="43"/>
      <c r="V173" s="43"/>
      <c r="W173" s="43"/>
      <c r="X173" s="43"/>
      <c r="Y173" s="43"/>
      <c r="Z173" s="43"/>
    </row>
    <row r="174" spans="1:26">
      <c r="A174" s="44">
        <v>45219</v>
      </c>
      <c r="B174" s="45">
        <v>4224.16</v>
      </c>
      <c r="C174" s="45">
        <f t="shared" si="0"/>
        <v>-1.2665186185757991E-2</v>
      </c>
      <c r="D174" s="45">
        <v>5.25</v>
      </c>
      <c r="E174" s="45">
        <f t="shared" si="1"/>
        <v>5.2499999999999998E-2</v>
      </c>
      <c r="F174" s="45">
        <f t="shared" si="2"/>
        <v>2.030693720416199E-4</v>
      </c>
      <c r="G174" s="45">
        <f t="shared" si="3"/>
        <v>-1.2868255557799611E-2</v>
      </c>
      <c r="H174" s="79">
        <v>-5.4837149629999998E-3</v>
      </c>
      <c r="I174" s="79">
        <v>7.5727422229999999E-3</v>
      </c>
      <c r="J174" s="45">
        <f t="shared" si="4"/>
        <v>-5.6867843350416197E-3</v>
      </c>
      <c r="K174" s="45">
        <f t="shared" si="5"/>
        <v>7.36967285095838E-3</v>
      </c>
      <c r="L174" s="43"/>
      <c r="M174" s="43"/>
      <c r="N174" s="43"/>
      <c r="O174" s="43"/>
      <c r="P174" s="43"/>
      <c r="Q174" s="43"/>
      <c r="R174" s="43"/>
      <c r="S174" s="43"/>
      <c r="T174" s="43"/>
      <c r="U174" s="43"/>
      <c r="V174" s="43"/>
      <c r="W174" s="43"/>
      <c r="X174" s="43"/>
      <c r="Y174" s="43"/>
      <c r="Z174" s="43"/>
    </row>
    <row r="175" spans="1:26">
      <c r="A175" s="44">
        <v>45218</v>
      </c>
      <c r="B175" s="45">
        <v>4278</v>
      </c>
      <c r="C175" s="45">
        <f t="shared" si="0"/>
        <v>-8.5190096941524674E-3</v>
      </c>
      <c r="D175" s="45">
        <v>5.28</v>
      </c>
      <c r="E175" s="45">
        <f t="shared" si="1"/>
        <v>5.28E-2</v>
      </c>
      <c r="F175" s="45">
        <f t="shared" si="2"/>
        <v>2.0420053493630519E-4</v>
      </c>
      <c r="G175" s="45">
        <f t="shared" si="3"/>
        <v>-8.7232102290887726E-3</v>
      </c>
      <c r="H175" s="79">
        <v>1.5158904500000001E-2</v>
      </c>
      <c r="I175" s="79">
        <v>1.469882466E-2</v>
      </c>
      <c r="J175" s="45">
        <f t="shared" si="4"/>
        <v>1.4954703965063695E-2</v>
      </c>
      <c r="K175" s="45">
        <f t="shared" si="5"/>
        <v>1.4494624125063695E-2</v>
      </c>
      <c r="L175" s="43"/>
      <c r="M175" s="43"/>
      <c r="N175" s="43"/>
      <c r="O175" s="43"/>
      <c r="P175" s="43"/>
      <c r="Q175" s="43"/>
      <c r="R175" s="43"/>
      <c r="S175" s="43"/>
      <c r="T175" s="43"/>
      <c r="U175" s="43"/>
      <c r="V175" s="43"/>
      <c r="W175" s="43"/>
      <c r="X175" s="43"/>
      <c r="Y175" s="43"/>
      <c r="Z175" s="43"/>
    </row>
    <row r="176" spans="1:26">
      <c r="A176" s="44">
        <v>45217</v>
      </c>
      <c r="B176" s="45">
        <v>4314.6000000000004</v>
      </c>
      <c r="C176" s="45">
        <f t="shared" si="0"/>
        <v>-1.349038622382619E-2</v>
      </c>
      <c r="D176" s="45">
        <v>5.17</v>
      </c>
      <c r="E176" s="45">
        <f t="shared" si="1"/>
        <v>5.1699999999999996E-2</v>
      </c>
      <c r="F176" s="45">
        <f t="shared" si="2"/>
        <v>2.0005136690737224E-4</v>
      </c>
      <c r="G176" s="45">
        <f t="shared" si="3"/>
        <v>-1.3690437590733563E-2</v>
      </c>
      <c r="H176" s="79">
        <v>1.5740663679999999E-2</v>
      </c>
      <c r="I176" s="79">
        <v>2.472251042E-2</v>
      </c>
      <c r="J176" s="45">
        <f t="shared" si="4"/>
        <v>1.5540612313092627E-2</v>
      </c>
      <c r="K176" s="45">
        <f t="shared" si="5"/>
        <v>2.4522459053092627E-2</v>
      </c>
      <c r="L176" s="43"/>
      <c r="M176" s="43"/>
      <c r="N176" s="43"/>
      <c r="O176" s="43"/>
      <c r="P176" s="43"/>
      <c r="Q176" s="43"/>
      <c r="R176" s="43"/>
      <c r="S176" s="43"/>
      <c r="T176" s="43"/>
      <c r="U176" s="43"/>
      <c r="V176" s="43"/>
      <c r="W176" s="43"/>
      <c r="X176" s="43"/>
      <c r="Y176" s="43"/>
      <c r="Z176" s="43"/>
    </row>
    <row r="177" spans="1:26">
      <c r="A177" s="44">
        <v>45216</v>
      </c>
      <c r="B177" s="45">
        <v>4373.2</v>
      </c>
      <c r="C177" s="45">
        <f t="shared" si="0"/>
        <v>-9.8321334779938874E-5</v>
      </c>
      <c r="D177" s="45">
        <v>5.0999999999999996</v>
      </c>
      <c r="E177" s="45">
        <f t="shared" si="1"/>
        <v>5.0999999999999997E-2</v>
      </c>
      <c r="F177" s="45">
        <f t="shared" si="2"/>
        <v>1.9740873609142007E-4</v>
      </c>
      <c r="G177" s="45">
        <f t="shared" si="3"/>
        <v>-2.9573007087135893E-4</v>
      </c>
      <c r="H177" s="79">
        <v>-4.8479626040000002E-4</v>
      </c>
      <c r="I177" s="79">
        <v>5.051179938E-2</v>
      </c>
      <c r="J177" s="45">
        <f t="shared" si="4"/>
        <v>-6.8220499649142004E-4</v>
      </c>
      <c r="K177" s="45">
        <f t="shared" si="5"/>
        <v>5.031439064390858E-2</v>
      </c>
      <c r="L177" s="43"/>
      <c r="M177" s="43"/>
      <c r="N177" s="43"/>
      <c r="O177" s="43"/>
      <c r="P177" s="43"/>
      <c r="Q177" s="43"/>
      <c r="R177" s="43"/>
      <c r="S177" s="43"/>
      <c r="T177" s="43"/>
      <c r="U177" s="43"/>
      <c r="V177" s="43"/>
      <c r="W177" s="43"/>
      <c r="X177" s="43"/>
      <c r="Y177" s="43"/>
      <c r="Z177" s="43"/>
    </row>
    <row r="178" spans="1:26">
      <c r="A178" s="44">
        <v>45215</v>
      </c>
      <c r="B178" s="45">
        <v>4373.63</v>
      </c>
      <c r="C178" s="45">
        <f t="shared" si="0"/>
        <v>1.0538619453747615E-2</v>
      </c>
      <c r="D178" s="45">
        <v>5.03</v>
      </c>
      <c r="E178" s="45">
        <f t="shared" si="1"/>
        <v>5.0300000000000004E-2</v>
      </c>
      <c r="F178" s="45">
        <f t="shared" si="2"/>
        <v>1.9476435160048489E-4</v>
      </c>
      <c r="G178" s="45">
        <f t="shared" si="3"/>
        <v>1.034385510214713E-2</v>
      </c>
      <c r="H178" s="79">
        <v>-3.6164452550000001E-3</v>
      </c>
      <c r="I178" s="79">
        <v>-6.8453086379999997E-3</v>
      </c>
      <c r="J178" s="45">
        <f t="shared" si="4"/>
        <v>-3.811209606600485E-3</v>
      </c>
      <c r="K178" s="45">
        <f t="shared" si="5"/>
        <v>-7.0400729896004845E-3</v>
      </c>
      <c r="L178" s="43"/>
      <c r="M178" s="43"/>
      <c r="N178" s="43"/>
      <c r="O178" s="43"/>
      <c r="P178" s="43"/>
      <c r="Q178" s="43"/>
      <c r="R178" s="43"/>
      <c r="S178" s="43"/>
      <c r="T178" s="43"/>
      <c r="U178" s="43"/>
      <c r="V178" s="43"/>
      <c r="W178" s="43"/>
      <c r="X178" s="43"/>
      <c r="Y178" s="43"/>
      <c r="Z178" s="43"/>
    </row>
    <row r="179" spans="1:26">
      <c r="A179" s="44">
        <v>45212</v>
      </c>
      <c r="B179" s="45">
        <v>4327.78</v>
      </c>
      <c r="C179" s="45">
        <f t="shared" si="0"/>
        <v>-5.0314774496886677E-3</v>
      </c>
      <c r="D179" s="45">
        <v>4.93</v>
      </c>
      <c r="E179" s="45">
        <f t="shared" si="1"/>
        <v>4.9299999999999997E-2</v>
      </c>
      <c r="F179" s="45">
        <f t="shared" si="2"/>
        <v>1.9098361275382558E-4</v>
      </c>
      <c r="G179" s="45">
        <f t="shared" si="3"/>
        <v>-5.2224610624424933E-3</v>
      </c>
      <c r="H179" s="79">
        <v>-1.0815487790000001E-4</v>
      </c>
      <c r="I179" s="79">
        <v>-1.058053789E-2</v>
      </c>
      <c r="J179" s="45">
        <f t="shared" si="4"/>
        <v>-2.9913849065382557E-4</v>
      </c>
      <c r="K179" s="45">
        <f t="shared" si="5"/>
        <v>-1.0771521502753826E-2</v>
      </c>
      <c r="L179" s="43"/>
      <c r="M179" s="43"/>
      <c r="N179" s="43"/>
      <c r="O179" s="43"/>
      <c r="P179" s="43"/>
      <c r="Q179" s="43"/>
      <c r="R179" s="43"/>
      <c r="S179" s="43"/>
      <c r="T179" s="43"/>
      <c r="U179" s="43"/>
      <c r="V179" s="43"/>
      <c r="W179" s="43"/>
      <c r="X179" s="43"/>
      <c r="Y179" s="43"/>
      <c r="Z179" s="43"/>
    </row>
    <row r="180" spans="1:26">
      <c r="A180" s="44">
        <v>45211</v>
      </c>
      <c r="B180" s="45">
        <v>4349.6099999999997</v>
      </c>
      <c r="C180" s="45">
        <f t="shared" si="0"/>
        <v>-6.2659488852716012E-3</v>
      </c>
      <c r="D180" s="45">
        <v>5.01</v>
      </c>
      <c r="E180" s="45">
        <f t="shared" si="1"/>
        <v>5.0099999999999999E-2</v>
      </c>
      <c r="F180" s="45">
        <f t="shared" si="2"/>
        <v>1.9400849074457938E-4</v>
      </c>
      <c r="G180" s="45">
        <f t="shared" si="3"/>
        <v>-6.4599573760161805E-3</v>
      </c>
      <c r="H180" s="79">
        <v>3.3973656230000003E-2</v>
      </c>
      <c r="I180" s="79">
        <v>6.2133954899999998E-3</v>
      </c>
      <c r="J180" s="45">
        <f t="shared" si="4"/>
        <v>3.3779647739255424E-2</v>
      </c>
      <c r="K180" s="45">
        <f t="shared" si="5"/>
        <v>6.0193869992554204E-3</v>
      </c>
      <c r="L180" s="43"/>
      <c r="M180" s="43"/>
      <c r="N180" s="43"/>
      <c r="O180" s="43"/>
      <c r="P180" s="43"/>
      <c r="Q180" s="43"/>
      <c r="R180" s="43"/>
      <c r="S180" s="43"/>
      <c r="T180" s="43"/>
      <c r="U180" s="43"/>
      <c r="V180" s="43"/>
      <c r="W180" s="43"/>
      <c r="X180" s="43"/>
      <c r="Y180" s="43"/>
      <c r="Z180" s="43"/>
    </row>
    <row r="181" spans="1:26">
      <c r="A181" s="44">
        <v>45210</v>
      </c>
      <c r="B181" s="45">
        <v>4376.95</v>
      </c>
      <c r="C181" s="45">
        <f t="shared" si="0"/>
        <v>4.2838286545689866E-3</v>
      </c>
      <c r="D181" s="45">
        <v>4.88</v>
      </c>
      <c r="E181" s="45">
        <f t="shared" si="1"/>
        <v>4.8799999999999996E-2</v>
      </c>
      <c r="F181" s="45">
        <f t="shared" si="2"/>
        <v>1.8909189731530773E-4</v>
      </c>
      <c r="G181" s="45">
        <f t="shared" si="3"/>
        <v>4.0947367572536789E-3</v>
      </c>
      <c r="H181" s="79">
        <v>2.4628861879999998E-2</v>
      </c>
      <c r="I181" s="79">
        <v>1.1872420260000001E-2</v>
      </c>
      <c r="J181" s="45">
        <f t="shared" si="4"/>
        <v>2.4439769982684691E-2</v>
      </c>
      <c r="K181" s="45">
        <f t="shared" si="5"/>
        <v>1.1683328362684693E-2</v>
      </c>
      <c r="L181" s="43"/>
      <c r="M181" s="43"/>
      <c r="N181" s="43"/>
      <c r="O181" s="43"/>
      <c r="P181" s="43"/>
      <c r="Q181" s="43"/>
      <c r="R181" s="43"/>
      <c r="S181" s="43"/>
      <c r="T181" s="43"/>
      <c r="U181" s="43"/>
      <c r="V181" s="43"/>
      <c r="W181" s="43"/>
      <c r="X181" s="43"/>
      <c r="Y181" s="43"/>
      <c r="Z181" s="43"/>
    </row>
    <row r="182" spans="1:26">
      <c r="A182" s="44">
        <v>45209</v>
      </c>
      <c r="B182" s="45">
        <v>4358.24</v>
      </c>
      <c r="C182" s="45">
        <f t="shared" si="0"/>
        <v>1.1478490441931936E-2</v>
      </c>
      <c r="D182" s="45">
        <v>4.99</v>
      </c>
      <c r="E182" s="45">
        <f t="shared" si="1"/>
        <v>4.99E-2</v>
      </c>
      <c r="F182" s="45">
        <f t="shared" si="2"/>
        <v>1.932524864862728E-4</v>
      </c>
      <c r="G182" s="45">
        <f t="shared" si="3"/>
        <v>1.1285237955445664E-2</v>
      </c>
      <c r="H182" s="79">
        <v>-1.3039199120000001E-2</v>
      </c>
      <c r="I182" s="79">
        <v>1.39183965E-3</v>
      </c>
      <c r="J182" s="45">
        <f t="shared" si="4"/>
        <v>-1.3232451606486274E-2</v>
      </c>
      <c r="K182" s="45">
        <f t="shared" si="5"/>
        <v>1.1985871635137272E-3</v>
      </c>
      <c r="L182" s="43"/>
      <c r="M182" s="43"/>
      <c r="N182" s="43"/>
      <c r="O182" s="43"/>
      <c r="P182" s="43"/>
      <c r="Q182" s="43"/>
      <c r="R182" s="43"/>
      <c r="S182" s="43"/>
      <c r="T182" s="43"/>
      <c r="U182" s="43"/>
      <c r="V182" s="43"/>
      <c r="W182" s="43"/>
      <c r="X182" s="43"/>
      <c r="Y182" s="43"/>
      <c r="Z182" s="43"/>
    </row>
    <row r="183" spans="1:26">
      <c r="A183" s="44">
        <v>45205</v>
      </c>
      <c r="B183" s="45">
        <v>4308.5</v>
      </c>
      <c r="C183" s="45">
        <f t="shared" si="0"/>
        <v>1.1745628333713317E-2</v>
      </c>
      <c r="D183" s="45">
        <v>5.0999999999999996</v>
      </c>
      <c r="E183" s="45">
        <f t="shared" si="1"/>
        <v>5.0999999999999997E-2</v>
      </c>
      <c r="F183" s="45">
        <f t="shared" si="2"/>
        <v>1.9740873609142007E-4</v>
      </c>
      <c r="G183" s="45">
        <f t="shared" si="3"/>
        <v>1.1548219597621897E-2</v>
      </c>
      <c r="H183" s="79">
        <v>-5.9063145599999997E-3</v>
      </c>
      <c r="I183" s="79">
        <v>-1.9578546249999999E-2</v>
      </c>
      <c r="J183" s="45">
        <f t="shared" si="4"/>
        <v>-6.1037232960914197E-3</v>
      </c>
      <c r="K183" s="45">
        <f t="shared" si="5"/>
        <v>-1.9775954986091419E-2</v>
      </c>
      <c r="L183" s="43"/>
      <c r="M183" s="43"/>
      <c r="N183" s="43"/>
      <c r="O183" s="43"/>
      <c r="P183" s="43"/>
      <c r="Q183" s="43"/>
      <c r="R183" s="43"/>
      <c r="S183" s="43"/>
      <c r="T183" s="43"/>
      <c r="U183" s="43"/>
      <c r="V183" s="43"/>
      <c r="W183" s="43"/>
      <c r="X183" s="43"/>
      <c r="Y183" s="43"/>
      <c r="Z183" s="43"/>
    </row>
    <row r="184" spans="1:26">
      <c r="A184" s="44">
        <v>45204</v>
      </c>
      <c r="B184" s="45">
        <v>4258.1899999999996</v>
      </c>
      <c r="C184" s="45">
        <f t="shared" si="0"/>
        <v>-1.3048673867472557E-3</v>
      </c>
      <c r="D184" s="45">
        <v>5.04</v>
      </c>
      <c r="E184" s="45">
        <f t="shared" si="1"/>
        <v>5.04E-2</v>
      </c>
      <c r="F184" s="45">
        <f t="shared" si="2"/>
        <v>1.9514222826977345E-4</v>
      </c>
      <c r="G184" s="45">
        <f t="shared" si="3"/>
        <v>-1.5000096150170291E-3</v>
      </c>
      <c r="H184" s="79">
        <v>-5.8340412210000003E-3</v>
      </c>
      <c r="I184" s="79">
        <v>-1.9892843359999999E-2</v>
      </c>
      <c r="J184" s="45">
        <f t="shared" si="4"/>
        <v>-6.0291834492697738E-3</v>
      </c>
      <c r="K184" s="45">
        <f t="shared" si="5"/>
        <v>-2.0087985588269772E-2</v>
      </c>
      <c r="L184" s="43"/>
      <c r="M184" s="43"/>
      <c r="N184" s="43"/>
      <c r="O184" s="43"/>
      <c r="P184" s="43"/>
      <c r="Q184" s="43"/>
      <c r="R184" s="43"/>
      <c r="S184" s="43"/>
      <c r="T184" s="43"/>
      <c r="U184" s="43"/>
      <c r="V184" s="43"/>
      <c r="W184" s="43"/>
      <c r="X184" s="43"/>
      <c r="Y184" s="43"/>
      <c r="Z184" s="43"/>
    </row>
    <row r="185" spans="1:26">
      <c r="A185" s="44">
        <v>45203</v>
      </c>
      <c r="B185" s="45">
        <v>4263.75</v>
      </c>
      <c r="C185" s="45">
        <f t="shared" si="0"/>
        <v>8.0770937870001339E-3</v>
      </c>
      <c r="D185" s="45">
        <v>5.0199999999999996</v>
      </c>
      <c r="E185" s="45">
        <f t="shared" si="1"/>
        <v>5.0199999999999995E-2</v>
      </c>
      <c r="F185" s="45">
        <f t="shared" si="2"/>
        <v>1.9438643909430731E-4</v>
      </c>
      <c r="G185" s="45">
        <f t="shared" si="3"/>
        <v>7.8827073479058266E-3</v>
      </c>
      <c r="H185" s="79">
        <v>2.3591239290000001E-3</v>
      </c>
      <c r="I185" s="79">
        <v>1.6089197069999998E-2</v>
      </c>
      <c r="J185" s="45">
        <f t="shared" si="4"/>
        <v>2.1647374899056927E-3</v>
      </c>
      <c r="K185" s="45">
        <f t="shared" si="5"/>
        <v>1.5894810630905691E-2</v>
      </c>
      <c r="L185" s="43"/>
      <c r="M185" s="43"/>
      <c r="N185" s="43"/>
      <c r="O185" s="43"/>
      <c r="P185" s="43"/>
      <c r="Q185" s="43"/>
      <c r="R185" s="43"/>
      <c r="S185" s="43"/>
      <c r="T185" s="43"/>
      <c r="U185" s="43"/>
      <c r="V185" s="43"/>
      <c r="W185" s="43"/>
      <c r="X185" s="43"/>
      <c r="Y185" s="43"/>
      <c r="Z185" s="43"/>
    </row>
    <row r="186" spans="1:26">
      <c r="A186" s="44">
        <v>45202</v>
      </c>
      <c r="B186" s="45">
        <v>4229.45</v>
      </c>
      <c r="C186" s="45">
        <f t="shared" si="0"/>
        <v>-1.3839410161483797E-2</v>
      </c>
      <c r="D186" s="45">
        <v>5.0999999999999996</v>
      </c>
      <c r="E186" s="45">
        <f t="shared" si="1"/>
        <v>5.0999999999999997E-2</v>
      </c>
      <c r="F186" s="45">
        <f t="shared" si="2"/>
        <v>1.9740873609142007E-4</v>
      </c>
      <c r="G186" s="45">
        <f t="shared" si="3"/>
        <v>-1.4036818897575217E-2</v>
      </c>
      <c r="H186" s="79">
        <v>1.16599218E-2</v>
      </c>
      <c r="I186" s="79">
        <v>1.475682209E-2</v>
      </c>
      <c r="J186" s="45">
        <f t="shared" si="4"/>
        <v>1.146251306390858E-2</v>
      </c>
      <c r="K186" s="45">
        <f t="shared" si="5"/>
        <v>1.455941335390858E-2</v>
      </c>
      <c r="L186" s="43"/>
      <c r="M186" s="43"/>
      <c r="N186" s="43"/>
      <c r="O186" s="43"/>
      <c r="P186" s="43"/>
      <c r="Q186" s="43"/>
      <c r="R186" s="43"/>
      <c r="S186" s="43"/>
      <c r="T186" s="43"/>
      <c r="U186" s="43"/>
      <c r="V186" s="43"/>
      <c r="W186" s="43"/>
      <c r="X186" s="43"/>
      <c r="Y186" s="43"/>
      <c r="Z186" s="43"/>
    </row>
    <row r="187" spans="1:26">
      <c r="A187" s="44">
        <v>45201</v>
      </c>
      <c r="B187" s="45">
        <v>4288.3900000000003</v>
      </c>
      <c r="C187" s="45">
        <f t="shared" si="0"/>
        <v>7.9286976922361474E-5</v>
      </c>
      <c r="D187" s="45">
        <v>4.96</v>
      </c>
      <c r="E187" s="45">
        <f t="shared" si="1"/>
        <v>4.9599999999999998E-2</v>
      </c>
      <c r="F187" s="45">
        <f t="shared" si="2"/>
        <v>1.921182111008779E-4</v>
      </c>
      <c r="G187" s="45">
        <f t="shared" si="3"/>
        <v>-1.1283123417851643E-4</v>
      </c>
      <c r="H187" s="79">
        <v>-5.7863466030000001E-3</v>
      </c>
      <c r="I187" s="79">
        <v>1.0172275099999999E-2</v>
      </c>
      <c r="J187" s="45">
        <f t="shared" si="4"/>
        <v>-5.978464814100878E-3</v>
      </c>
      <c r="K187" s="45">
        <f t="shared" si="5"/>
        <v>9.9801568888991214E-3</v>
      </c>
      <c r="L187" s="43"/>
      <c r="M187" s="43"/>
      <c r="N187" s="43"/>
      <c r="O187" s="43"/>
      <c r="P187" s="43"/>
      <c r="Q187" s="43"/>
      <c r="R187" s="43"/>
      <c r="S187" s="43"/>
      <c r="T187" s="43"/>
      <c r="U187" s="43"/>
      <c r="V187" s="43"/>
      <c r="W187" s="43"/>
      <c r="X187" s="43"/>
      <c r="Y187" s="43"/>
      <c r="Z187" s="43"/>
    </row>
    <row r="188" spans="1:26">
      <c r="A188" s="44">
        <v>45198</v>
      </c>
      <c r="B188" s="45">
        <v>4288.05</v>
      </c>
      <c r="C188" s="45">
        <f t="shared" si="0"/>
        <v>-2.7131686755154211E-3</v>
      </c>
      <c r="D188" s="45">
        <v>4.88</v>
      </c>
      <c r="E188" s="45">
        <f t="shared" si="1"/>
        <v>4.8799999999999996E-2</v>
      </c>
      <c r="F188" s="45">
        <f t="shared" si="2"/>
        <v>1.8909189731530773E-4</v>
      </c>
      <c r="G188" s="45">
        <f t="shared" si="3"/>
        <v>-2.9022605728307289E-3</v>
      </c>
      <c r="H188" s="79">
        <v>2.0290016500000001E-2</v>
      </c>
      <c r="I188" s="79">
        <v>4.6996708619999996E-3</v>
      </c>
      <c r="J188" s="45">
        <f t="shared" si="4"/>
        <v>2.0100924602684693E-2</v>
      </c>
      <c r="K188" s="45">
        <f t="shared" si="5"/>
        <v>4.5105789646846918E-3</v>
      </c>
      <c r="L188" s="43"/>
      <c r="M188" s="43"/>
      <c r="N188" s="43"/>
      <c r="O188" s="43"/>
      <c r="P188" s="43"/>
      <c r="Q188" s="43"/>
      <c r="R188" s="43"/>
      <c r="S188" s="43"/>
      <c r="T188" s="43"/>
      <c r="U188" s="43"/>
      <c r="V188" s="43"/>
      <c r="W188" s="43"/>
      <c r="X188" s="43"/>
      <c r="Y188" s="43"/>
      <c r="Z188" s="43"/>
    </row>
    <row r="189" spans="1:26">
      <c r="A189" s="44">
        <v>45197</v>
      </c>
      <c r="B189" s="45">
        <v>4299.7</v>
      </c>
      <c r="C189" s="45">
        <f t="shared" si="0"/>
        <v>5.8757768874731896E-3</v>
      </c>
      <c r="D189" s="45">
        <v>4.87</v>
      </c>
      <c r="E189" s="45">
        <f t="shared" si="1"/>
        <v>4.87E-2</v>
      </c>
      <c r="F189" s="45">
        <f t="shared" si="2"/>
        <v>1.8871344643711652E-4</v>
      </c>
      <c r="G189" s="45">
        <f t="shared" si="3"/>
        <v>5.6870634410360731E-3</v>
      </c>
      <c r="H189" s="79">
        <v>-6.5426419559999997E-3</v>
      </c>
      <c r="I189" s="79">
        <v>1.1798257899999999E-2</v>
      </c>
      <c r="J189" s="45">
        <f t="shared" si="4"/>
        <v>-6.7313554024371162E-3</v>
      </c>
      <c r="K189" s="45">
        <f t="shared" si="5"/>
        <v>1.1609544453562883E-2</v>
      </c>
      <c r="L189" s="43"/>
      <c r="M189" s="43"/>
      <c r="N189" s="43"/>
      <c r="O189" s="43"/>
      <c r="P189" s="43"/>
      <c r="Q189" s="43"/>
      <c r="R189" s="43"/>
      <c r="S189" s="43"/>
      <c r="T189" s="43"/>
      <c r="U189" s="43"/>
      <c r="V189" s="43"/>
      <c r="W189" s="43"/>
      <c r="X189" s="43"/>
      <c r="Y189" s="43"/>
      <c r="Z189" s="43"/>
    </row>
    <row r="190" spans="1:26">
      <c r="A190" s="44">
        <v>45196</v>
      </c>
      <c r="B190" s="45">
        <v>4274.51</v>
      </c>
      <c r="C190" s="45">
        <f t="shared" si="0"/>
        <v>2.2929233000634007E-4</v>
      </c>
      <c r="D190" s="45">
        <v>4.88</v>
      </c>
      <c r="E190" s="45">
        <f t="shared" si="1"/>
        <v>4.8799999999999996E-2</v>
      </c>
      <c r="F190" s="45">
        <f t="shared" si="2"/>
        <v>1.8909189731530773E-4</v>
      </c>
      <c r="G190" s="45">
        <f t="shared" si="3"/>
        <v>4.0200432691032338E-5</v>
      </c>
      <c r="H190" s="79">
        <v>2.6071081940000001E-2</v>
      </c>
      <c r="I190" s="79">
        <v>-1.2861093570000001E-2</v>
      </c>
      <c r="J190" s="45">
        <f t="shared" si="4"/>
        <v>2.5881990042684693E-2</v>
      </c>
      <c r="K190" s="45">
        <f t="shared" si="5"/>
        <v>-1.3050185467315309E-2</v>
      </c>
      <c r="L190" s="43"/>
      <c r="M190" s="43"/>
      <c r="N190" s="43"/>
      <c r="O190" s="43"/>
      <c r="P190" s="43"/>
      <c r="Q190" s="43"/>
      <c r="R190" s="43"/>
      <c r="S190" s="43"/>
      <c r="T190" s="43"/>
      <c r="U190" s="43"/>
      <c r="V190" s="43"/>
      <c r="W190" s="43"/>
      <c r="X190" s="43"/>
      <c r="Y190" s="43"/>
      <c r="Z190" s="43"/>
    </row>
    <row r="191" spans="1:26">
      <c r="A191" s="44">
        <v>45195</v>
      </c>
      <c r="B191" s="45">
        <v>4273.53</v>
      </c>
      <c r="C191" s="45">
        <f t="shared" si="0"/>
        <v>-1.4844128717961364E-2</v>
      </c>
      <c r="D191" s="45">
        <v>4.83</v>
      </c>
      <c r="E191" s="45">
        <f t="shared" si="1"/>
        <v>4.8300000000000003E-2</v>
      </c>
      <c r="F191" s="45">
        <f t="shared" si="2"/>
        <v>1.8719928339461234E-4</v>
      </c>
      <c r="G191" s="45">
        <f t="shared" si="3"/>
        <v>-1.5031328001355976E-2</v>
      </c>
      <c r="H191" s="79">
        <v>9.2048076049999999E-4</v>
      </c>
      <c r="I191" s="79">
        <v>-1.1766360409999999E-2</v>
      </c>
      <c r="J191" s="45">
        <f t="shared" si="4"/>
        <v>7.3328147710538766E-4</v>
      </c>
      <c r="K191" s="45">
        <f t="shared" si="5"/>
        <v>-1.1953559693394612E-2</v>
      </c>
      <c r="L191" s="43"/>
      <c r="M191" s="43"/>
      <c r="N191" s="43"/>
      <c r="O191" s="43"/>
      <c r="P191" s="43"/>
      <c r="Q191" s="43"/>
      <c r="R191" s="43"/>
      <c r="S191" s="43"/>
      <c r="T191" s="43"/>
      <c r="U191" s="43"/>
      <c r="V191" s="43"/>
      <c r="W191" s="43"/>
      <c r="X191" s="43"/>
      <c r="Y191" s="43"/>
      <c r="Z191" s="43"/>
    </row>
    <row r="192" spans="1:26">
      <c r="A192" s="44">
        <v>45194</v>
      </c>
      <c r="B192" s="45">
        <v>4337.4399999999996</v>
      </c>
      <c r="C192" s="45">
        <f t="shared" si="0"/>
        <v>4.0150212758186272E-3</v>
      </c>
      <c r="D192" s="45">
        <v>4.8</v>
      </c>
      <c r="E192" s="45">
        <f t="shared" si="1"/>
        <v>4.8000000000000001E-2</v>
      </c>
      <c r="F192" s="45">
        <f t="shared" si="2"/>
        <v>1.8606328341497225E-4</v>
      </c>
      <c r="G192" s="45">
        <f t="shared" si="3"/>
        <v>3.8289579924036549E-3</v>
      </c>
      <c r="H192" s="79">
        <v>1.5922449870000001E-2</v>
      </c>
      <c r="I192" s="79">
        <v>1.747042356E-2</v>
      </c>
      <c r="J192" s="45">
        <f t="shared" si="4"/>
        <v>1.5736386586585029E-2</v>
      </c>
      <c r="K192" s="45">
        <f t="shared" si="5"/>
        <v>1.7284360276585028E-2</v>
      </c>
      <c r="L192" s="43"/>
      <c r="M192" s="43"/>
      <c r="N192" s="43"/>
      <c r="O192" s="43"/>
      <c r="P192" s="43"/>
      <c r="Q192" s="43"/>
      <c r="R192" s="43"/>
      <c r="S192" s="43"/>
      <c r="T192" s="43"/>
      <c r="U192" s="43"/>
      <c r="V192" s="43"/>
      <c r="W192" s="43"/>
      <c r="X192" s="43"/>
      <c r="Y192" s="43"/>
      <c r="Z192" s="43"/>
    </row>
    <row r="193" spans="1:26">
      <c r="A193" s="44">
        <v>45191</v>
      </c>
      <c r="B193" s="45">
        <v>4320.0600000000004</v>
      </c>
      <c r="C193" s="45">
        <f t="shared" si="0"/>
        <v>-2.2982509659402743E-3</v>
      </c>
      <c r="D193" s="45">
        <v>4.66</v>
      </c>
      <c r="E193" s="45">
        <f t="shared" si="1"/>
        <v>4.6600000000000003E-2</v>
      </c>
      <c r="F193" s="45">
        <f t="shared" si="2"/>
        <v>1.8075766388858661E-4</v>
      </c>
      <c r="G193" s="45">
        <f t="shared" si="3"/>
        <v>-2.4790086298288609E-3</v>
      </c>
      <c r="H193" s="79">
        <v>-5.397374953E-3</v>
      </c>
      <c r="I193" s="79">
        <v>-4.4214714019999999E-3</v>
      </c>
      <c r="J193" s="45">
        <f t="shared" si="4"/>
        <v>-5.5781326168885866E-3</v>
      </c>
      <c r="K193" s="45">
        <f t="shared" si="5"/>
        <v>-4.6022290658885865E-3</v>
      </c>
      <c r="L193" s="43"/>
      <c r="M193" s="43"/>
      <c r="N193" s="43"/>
      <c r="O193" s="43"/>
      <c r="P193" s="43"/>
      <c r="Q193" s="43"/>
      <c r="R193" s="43"/>
      <c r="S193" s="43"/>
      <c r="T193" s="43"/>
      <c r="U193" s="43"/>
      <c r="V193" s="43"/>
      <c r="W193" s="43"/>
      <c r="X193" s="43"/>
      <c r="Y193" s="43"/>
      <c r="Z193" s="43"/>
    </row>
    <row r="194" spans="1:26">
      <c r="A194" s="44">
        <v>45190</v>
      </c>
      <c r="B194" s="45">
        <v>4330</v>
      </c>
      <c r="C194" s="45">
        <f t="shared" si="0"/>
        <v>-1.653687395146802E-2</v>
      </c>
      <c r="D194" s="45">
        <v>4.7</v>
      </c>
      <c r="E194" s="45">
        <f t="shared" si="1"/>
        <v>4.7E-2</v>
      </c>
      <c r="F194" s="45">
        <f t="shared" si="2"/>
        <v>1.8227427616124281E-4</v>
      </c>
      <c r="G194" s="45">
        <f t="shared" si="3"/>
        <v>-1.6719148227629262E-2</v>
      </c>
      <c r="H194" s="79">
        <v>1.1266024709999999E-2</v>
      </c>
      <c r="I194" s="79">
        <v>-3.7791969250000001E-3</v>
      </c>
      <c r="J194" s="45">
        <f t="shared" si="4"/>
        <v>1.1083750433838756E-2</v>
      </c>
      <c r="K194" s="45">
        <f t="shared" si="5"/>
        <v>-3.9614712011612433E-3</v>
      </c>
      <c r="L194" s="43"/>
      <c r="M194" s="43"/>
      <c r="N194" s="43"/>
      <c r="O194" s="43"/>
      <c r="P194" s="43"/>
      <c r="Q194" s="43"/>
      <c r="R194" s="43"/>
      <c r="S194" s="43"/>
      <c r="T194" s="43"/>
      <c r="U194" s="43"/>
      <c r="V194" s="43"/>
      <c r="W194" s="43"/>
      <c r="X194" s="43"/>
      <c r="Y194" s="43"/>
      <c r="Z194" s="43"/>
    </row>
    <row r="195" spans="1:26">
      <c r="A195" s="44">
        <v>45189</v>
      </c>
      <c r="B195" s="45">
        <v>4402.2</v>
      </c>
      <c r="C195" s="45">
        <f t="shared" si="0"/>
        <v>-9.4392046231101256E-3</v>
      </c>
      <c r="D195" s="45">
        <v>4.54</v>
      </c>
      <c r="E195" s="45">
        <f t="shared" si="1"/>
        <v>4.5400000000000003E-2</v>
      </c>
      <c r="F195" s="45">
        <f t="shared" si="2"/>
        <v>1.7620436064391676E-4</v>
      </c>
      <c r="G195" s="45">
        <f t="shared" si="3"/>
        <v>-9.6154089837540424E-3</v>
      </c>
      <c r="H195" s="79">
        <v>1.203036979E-2</v>
      </c>
      <c r="I195" s="79">
        <v>2.3900600120000001E-2</v>
      </c>
      <c r="J195" s="45">
        <f t="shared" si="4"/>
        <v>1.1854165429356084E-2</v>
      </c>
      <c r="K195" s="45">
        <f t="shared" si="5"/>
        <v>2.3724395759356084E-2</v>
      </c>
      <c r="L195" s="43"/>
      <c r="M195" s="43"/>
      <c r="N195" s="43"/>
      <c r="O195" s="43"/>
      <c r="P195" s="43"/>
      <c r="Q195" s="43"/>
      <c r="R195" s="43"/>
      <c r="S195" s="43"/>
      <c r="T195" s="43"/>
      <c r="U195" s="43"/>
      <c r="V195" s="43"/>
      <c r="W195" s="43"/>
      <c r="X195" s="43"/>
      <c r="Y195" s="43"/>
      <c r="Z195" s="43"/>
    </row>
    <row r="196" spans="1:26">
      <c r="A196" s="44">
        <v>45188</v>
      </c>
      <c r="B196" s="45">
        <v>4443.95</v>
      </c>
      <c r="C196" s="45">
        <f t="shared" si="0"/>
        <v>-2.1534195529618974E-3</v>
      </c>
      <c r="D196" s="45">
        <v>4.57</v>
      </c>
      <c r="E196" s="45">
        <f t="shared" si="1"/>
        <v>4.5700000000000005E-2</v>
      </c>
      <c r="F196" s="45">
        <f t="shared" si="2"/>
        <v>1.7734317432438473E-4</v>
      </c>
      <c r="G196" s="45">
        <f t="shared" si="3"/>
        <v>-2.3307627272862821E-3</v>
      </c>
      <c r="H196" s="79">
        <v>1.0372466110000001E-2</v>
      </c>
      <c r="I196" s="79">
        <v>3.7973822230000002E-3</v>
      </c>
      <c r="J196" s="45">
        <f t="shared" si="4"/>
        <v>1.0195122935675616E-2</v>
      </c>
      <c r="K196" s="45">
        <f t="shared" si="5"/>
        <v>3.6200390486756154E-3</v>
      </c>
      <c r="L196" s="43"/>
      <c r="M196" s="43"/>
      <c r="N196" s="43"/>
      <c r="O196" s="43"/>
      <c r="P196" s="43"/>
      <c r="Q196" s="43"/>
      <c r="R196" s="43"/>
      <c r="S196" s="43"/>
      <c r="T196" s="43"/>
      <c r="U196" s="43"/>
      <c r="V196" s="43"/>
      <c r="W196" s="43"/>
      <c r="X196" s="43"/>
      <c r="Y196" s="43"/>
      <c r="Z196" s="43"/>
    </row>
    <row r="197" spans="1:26">
      <c r="A197" s="44">
        <v>45187</v>
      </c>
      <c r="B197" s="45">
        <v>4453.53</v>
      </c>
      <c r="C197" s="45">
        <f t="shared" si="0"/>
        <v>7.2103643683838804E-4</v>
      </c>
      <c r="D197" s="45">
        <v>4.53</v>
      </c>
      <c r="E197" s="45">
        <f t="shared" si="1"/>
        <v>4.53E-2</v>
      </c>
      <c r="F197" s="45">
        <f t="shared" si="2"/>
        <v>1.7582468374710558E-4</v>
      </c>
      <c r="G197" s="45">
        <f t="shared" si="3"/>
        <v>5.4521175309128246E-4</v>
      </c>
      <c r="H197" s="79">
        <v>3.125002543E-3</v>
      </c>
      <c r="I197" s="79">
        <v>4.5307867239999999E-3</v>
      </c>
      <c r="J197" s="45">
        <f t="shared" si="4"/>
        <v>2.9491778592528944E-3</v>
      </c>
      <c r="K197" s="45">
        <f t="shared" si="5"/>
        <v>4.3549620402528943E-3</v>
      </c>
      <c r="L197" s="43"/>
      <c r="M197" s="43"/>
      <c r="N197" s="43"/>
      <c r="O197" s="43"/>
      <c r="P197" s="43"/>
      <c r="Q197" s="43"/>
      <c r="R197" s="43"/>
      <c r="S197" s="43"/>
      <c r="T197" s="43"/>
      <c r="U197" s="43"/>
      <c r="V197" s="43"/>
      <c r="W197" s="43"/>
      <c r="X197" s="43"/>
      <c r="Y197" s="43"/>
      <c r="Z197" s="43"/>
    </row>
    <row r="198" spans="1:26">
      <c r="A198" s="44">
        <v>45184</v>
      </c>
      <c r="B198" s="45">
        <v>4450.32</v>
      </c>
      <c r="C198" s="45">
        <f t="shared" si="0"/>
        <v>-1.2234084667107637E-2</v>
      </c>
      <c r="D198" s="45">
        <v>4.54</v>
      </c>
      <c r="E198" s="45">
        <f t="shared" si="1"/>
        <v>4.5400000000000003E-2</v>
      </c>
      <c r="F198" s="45">
        <f t="shared" si="2"/>
        <v>1.7620436064391676E-4</v>
      </c>
      <c r="G198" s="45">
        <f t="shared" si="3"/>
        <v>-1.2410289027751554E-2</v>
      </c>
      <c r="H198" s="79">
        <v>1.447161233E-2</v>
      </c>
      <c r="I198" s="79">
        <v>-6.3918516459999996E-3</v>
      </c>
      <c r="J198" s="45">
        <f t="shared" si="4"/>
        <v>1.4295407969356083E-2</v>
      </c>
      <c r="K198" s="45">
        <f t="shared" si="5"/>
        <v>-6.5680560066439164E-3</v>
      </c>
      <c r="L198" s="43"/>
      <c r="M198" s="43"/>
      <c r="N198" s="43"/>
      <c r="O198" s="43"/>
      <c r="P198" s="43"/>
      <c r="Q198" s="43"/>
      <c r="R198" s="43"/>
      <c r="S198" s="43"/>
      <c r="T198" s="43"/>
      <c r="U198" s="43"/>
      <c r="V198" s="43"/>
      <c r="W198" s="43"/>
      <c r="X198" s="43"/>
      <c r="Y198" s="43"/>
      <c r="Z198" s="43"/>
    </row>
    <row r="199" spans="1:26">
      <c r="A199" s="44">
        <v>45183</v>
      </c>
      <c r="B199" s="45">
        <v>4505.1000000000004</v>
      </c>
      <c r="C199" s="45">
        <f t="shared" si="0"/>
        <v>8.394550741111827E-3</v>
      </c>
      <c r="D199" s="45">
        <v>4.5199999999999996</v>
      </c>
      <c r="E199" s="45">
        <f t="shared" si="1"/>
        <v>4.5199999999999997E-2</v>
      </c>
      <c r="F199" s="45">
        <f t="shared" si="2"/>
        <v>1.7544497067034648E-4</v>
      </c>
      <c r="G199" s="45">
        <f t="shared" si="3"/>
        <v>8.2191057704414806E-3</v>
      </c>
      <c r="H199" s="79">
        <v>4.5066717370000004E-3</v>
      </c>
      <c r="I199" s="79">
        <v>1.214164566E-2</v>
      </c>
      <c r="J199" s="45">
        <f t="shared" si="4"/>
        <v>4.3312267663296539E-3</v>
      </c>
      <c r="K199" s="45">
        <f t="shared" si="5"/>
        <v>1.1966200689329654E-2</v>
      </c>
      <c r="L199" s="43"/>
      <c r="M199" s="43"/>
      <c r="N199" s="43"/>
      <c r="O199" s="43"/>
      <c r="P199" s="43"/>
      <c r="Q199" s="43"/>
      <c r="R199" s="43"/>
      <c r="S199" s="43"/>
      <c r="T199" s="43"/>
      <c r="U199" s="43"/>
      <c r="V199" s="43"/>
      <c r="W199" s="43"/>
      <c r="X199" s="43"/>
      <c r="Y199" s="43"/>
      <c r="Z199" s="43"/>
    </row>
    <row r="200" spans="1:26">
      <c r="A200" s="44">
        <v>45182</v>
      </c>
      <c r="B200" s="45">
        <v>4467.4399999999996</v>
      </c>
      <c r="C200" s="45">
        <f t="shared" si="0"/>
        <v>1.2408533465711885E-3</v>
      </c>
      <c r="D200" s="45">
        <v>4.47</v>
      </c>
      <c r="E200" s="45">
        <f t="shared" si="1"/>
        <v>4.4699999999999997E-2</v>
      </c>
      <c r="F200" s="45">
        <f t="shared" si="2"/>
        <v>1.7354586234641367E-4</v>
      </c>
      <c r="G200" s="45">
        <f t="shared" si="3"/>
        <v>1.0673074842247748E-3</v>
      </c>
      <c r="H200" s="79">
        <v>-3.1141479230000001E-3</v>
      </c>
      <c r="I200" s="79">
        <v>-2.3779948790000002E-2</v>
      </c>
      <c r="J200" s="45">
        <f t="shared" si="4"/>
        <v>-3.2876937853464137E-3</v>
      </c>
      <c r="K200" s="45">
        <f t="shared" si="5"/>
        <v>-2.3953494652346415E-2</v>
      </c>
      <c r="L200" s="43"/>
      <c r="M200" s="43"/>
      <c r="N200" s="43"/>
      <c r="O200" s="43"/>
      <c r="P200" s="43"/>
      <c r="Q200" s="43"/>
      <c r="R200" s="43"/>
      <c r="S200" s="43"/>
      <c r="T200" s="43"/>
      <c r="U200" s="43"/>
      <c r="V200" s="43"/>
      <c r="W200" s="43"/>
      <c r="X200" s="43"/>
      <c r="Y200" s="43"/>
      <c r="Z200" s="43"/>
    </row>
    <row r="201" spans="1:26">
      <c r="A201" s="44">
        <v>45181</v>
      </c>
      <c r="B201" s="45">
        <v>4461.8999999999996</v>
      </c>
      <c r="C201" s="45">
        <f t="shared" si="0"/>
        <v>-5.7121558411206055E-3</v>
      </c>
      <c r="D201" s="45">
        <v>4.4800000000000004</v>
      </c>
      <c r="E201" s="45">
        <f t="shared" si="1"/>
        <v>4.4800000000000006E-2</v>
      </c>
      <c r="F201" s="45">
        <f t="shared" si="2"/>
        <v>1.7392575642616315E-4</v>
      </c>
      <c r="G201" s="45">
        <f t="shared" si="3"/>
        <v>-5.8860815975467686E-3</v>
      </c>
      <c r="H201" s="79">
        <v>1.073867855E-2</v>
      </c>
      <c r="I201" s="79">
        <v>2.1122116369999999E-2</v>
      </c>
      <c r="J201" s="45">
        <f t="shared" si="4"/>
        <v>1.0564752793573837E-2</v>
      </c>
      <c r="K201" s="45">
        <f t="shared" si="5"/>
        <v>2.0948190613573836E-2</v>
      </c>
      <c r="L201" s="43"/>
      <c r="M201" s="43"/>
      <c r="N201" s="43"/>
      <c r="O201" s="43"/>
      <c r="P201" s="43"/>
      <c r="Q201" s="43"/>
      <c r="R201" s="43"/>
      <c r="S201" s="43"/>
      <c r="T201" s="43"/>
      <c r="U201" s="43"/>
      <c r="V201" s="43"/>
      <c r="W201" s="43"/>
      <c r="X201" s="43"/>
      <c r="Y201" s="43"/>
      <c r="Z201" s="43"/>
    </row>
    <row r="202" spans="1:26">
      <c r="A202" s="44">
        <v>45180</v>
      </c>
      <c r="B202" s="45">
        <v>4487.46</v>
      </c>
      <c r="C202" s="45">
        <f t="shared" si="0"/>
        <v>6.7010127829867268E-3</v>
      </c>
      <c r="D202" s="45">
        <v>4.5</v>
      </c>
      <c r="E202" s="45">
        <f t="shared" si="1"/>
        <v>4.4999999999999998E-2</v>
      </c>
      <c r="F202" s="45">
        <f t="shared" si="2"/>
        <v>1.7468543594945096E-4</v>
      </c>
      <c r="G202" s="45">
        <f t="shared" si="3"/>
        <v>6.5263273470372758E-3</v>
      </c>
      <c r="H202" s="79">
        <v>1.707537293E-3</v>
      </c>
      <c r="I202" s="79">
        <v>8.5127519060000005E-4</v>
      </c>
      <c r="J202" s="45">
        <f t="shared" si="4"/>
        <v>1.532851857050549E-3</v>
      </c>
      <c r="K202" s="45">
        <f t="shared" si="5"/>
        <v>6.7658975465054909E-4</v>
      </c>
      <c r="L202" s="43"/>
      <c r="M202" s="43"/>
      <c r="N202" s="43"/>
      <c r="O202" s="43"/>
      <c r="P202" s="43"/>
      <c r="Q202" s="43"/>
      <c r="R202" s="43"/>
      <c r="S202" s="43"/>
      <c r="T202" s="43"/>
      <c r="U202" s="43"/>
      <c r="V202" s="43"/>
      <c r="W202" s="43"/>
      <c r="X202" s="43"/>
      <c r="Y202" s="43"/>
      <c r="Z202" s="43"/>
    </row>
    <row r="203" spans="1:26">
      <c r="A203" s="44">
        <v>45177</v>
      </c>
      <c r="B203" s="45">
        <v>4457.49</v>
      </c>
      <c r="C203" s="45">
        <f t="shared" si="0"/>
        <v>1.4255841976643817E-3</v>
      </c>
      <c r="D203" s="45">
        <v>4.47</v>
      </c>
      <c r="E203" s="45">
        <f t="shared" si="1"/>
        <v>4.4699999999999997E-2</v>
      </c>
      <c r="F203" s="45">
        <f t="shared" si="2"/>
        <v>1.7354586234641367E-4</v>
      </c>
      <c r="G203" s="45">
        <f t="shared" si="3"/>
        <v>1.2520383353179681E-3</v>
      </c>
      <c r="H203" s="79">
        <v>1.2314105940000001E-3</v>
      </c>
      <c r="I203" s="79">
        <v>8.1512594659999998E-4</v>
      </c>
      <c r="J203" s="45">
        <f t="shared" si="4"/>
        <v>1.0578647316535864E-3</v>
      </c>
      <c r="K203" s="45">
        <f t="shared" si="5"/>
        <v>6.4158008425358631E-4</v>
      </c>
      <c r="L203" s="43"/>
      <c r="M203" s="43"/>
      <c r="N203" s="43"/>
      <c r="O203" s="43"/>
      <c r="P203" s="43"/>
      <c r="Q203" s="43"/>
      <c r="R203" s="43"/>
      <c r="S203" s="43"/>
      <c r="T203" s="43"/>
      <c r="U203" s="43"/>
      <c r="V203" s="43"/>
      <c r="W203" s="43"/>
      <c r="X203" s="43"/>
      <c r="Y203" s="43"/>
      <c r="Z203" s="43"/>
    </row>
    <row r="204" spans="1:26">
      <c r="A204" s="44">
        <v>45176</v>
      </c>
      <c r="B204" s="45">
        <v>4451.1400000000003</v>
      </c>
      <c r="C204" s="45">
        <f t="shared" si="0"/>
        <v>-3.2164682050081963E-3</v>
      </c>
      <c r="D204" s="45">
        <v>4.49</v>
      </c>
      <c r="E204" s="45">
        <f t="shared" si="1"/>
        <v>4.4900000000000002E-2</v>
      </c>
      <c r="F204" s="45">
        <f t="shared" si="2"/>
        <v>1.7430561429154778E-4</v>
      </c>
      <c r="G204" s="45">
        <f t="shared" si="3"/>
        <v>-3.3907738192997441E-3</v>
      </c>
      <c r="H204" s="79">
        <v>2.237292607E-2</v>
      </c>
      <c r="I204" s="79">
        <v>-3.0157373270000001E-3</v>
      </c>
      <c r="J204" s="45">
        <f t="shared" si="4"/>
        <v>2.2198620455708452E-2</v>
      </c>
      <c r="K204" s="45">
        <f t="shared" si="5"/>
        <v>-3.1900429412915479E-3</v>
      </c>
      <c r="L204" s="43"/>
      <c r="M204" s="43"/>
      <c r="N204" s="43"/>
      <c r="O204" s="43"/>
      <c r="P204" s="43"/>
      <c r="Q204" s="43"/>
      <c r="R204" s="43"/>
      <c r="S204" s="43"/>
      <c r="T204" s="43"/>
      <c r="U204" s="43"/>
      <c r="V204" s="43"/>
      <c r="W204" s="43"/>
      <c r="X204" s="43"/>
      <c r="Y204" s="43"/>
      <c r="Z204" s="43"/>
    </row>
    <row r="205" spans="1:26">
      <c r="A205" s="44">
        <v>45175</v>
      </c>
      <c r="B205" s="45">
        <v>4465.4799999999996</v>
      </c>
      <c r="C205" s="45">
        <f t="shared" si="0"/>
        <v>-6.9959927442528732E-3</v>
      </c>
      <c r="D205" s="45">
        <v>4.5</v>
      </c>
      <c r="E205" s="45">
        <f t="shared" si="1"/>
        <v>4.4999999999999998E-2</v>
      </c>
      <c r="F205" s="45">
        <f t="shared" si="2"/>
        <v>1.7468543594945096E-4</v>
      </c>
      <c r="G205" s="45">
        <f t="shared" si="3"/>
        <v>-7.1706781802023242E-3</v>
      </c>
      <c r="H205" s="79">
        <v>8.7558163059999992E-3</v>
      </c>
      <c r="I205" s="79">
        <v>5.2097295020000003E-3</v>
      </c>
      <c r="J205" s="45">
        <f t="shared" si="4"/>
        <v>8.5811308700505483E-3</v>
      </c>
      <c r="K205" s="45">
        <f t="shared" si="5"/>
        <v>5.0350440660505494E-3</v>
      </c>
      <c r="L205" s="43"/>
      <c r="M205" s="43"/>
      <c r="N205" s="43"/>
      <c r="O205" s="43"/>
      <c r="P205" s="43"/>
      <c r="Q205" s="43"/>
      <c r="R205" s="43"/>
      <c r="S205" s="43"/>
      <c r="T205" s="43"/>
      <c r="U205" s="43"/>
      <c r="V205" s="43"/>
      <c r="W205" s="43"/>
      <c r="X205" s="43"/>
      <c r="Y205" s="43"/>
      <c r="Z205" s="43"/>
    </row>
    <row r="206" spans="1:26">
      <c r="A206" s="44">
        <v>45174</v>
      </c>
      <c r="B206" s="45">
        <v>4496.83</v>
      </c>
      <c r="C206" s="45">
        <f t="shared" si="0"/>
        <v>-4.203010869610265E-3</v>
      </c>
      <c r="D206" s="45">
        <v>4.51</v>
      </c>
      <c r="E206" s="45">
        <f t="shared" si="1"/>
        <v>4.5100000000000001E-2</v>
      </c>
      <c r="F206" s="45">
        <f t="shared" si="2"/>
        <v>1.7506522140675607E-4</v>
      </c>
      <c r="G206" s="45">
        <f t="shared" si="3"/>
        <v>-4.378076091017021E-3</v>
      </c>
      <c r="H206" s="79">
        <v>2.097598019E-2</v>
      </c>
      <c r="I206" s="79">
        <v>-4.4993256069999999E-3</v>
      </c>
      <c r="J206" s="45">
        <f t="shared" si="4"/>
        <v>2.0800914968593244E-2</v>
      </c>
      <c r="K206" s="45">
        <f t="shared" si="5"/>
        <v>-4.674390828406756E-3</v>
      </c>
      <c r="L206" s="43"/>
      <c r="M206" s="43"/>
      <c r="N206" s="43"/>
      <c r="O206" s="43"/>
      <c r="P206" s="43"/>
      <c r="Q206" s="43"/>
      <c r="R206" s="43"/>
      <c r="S206" s="43"/>
      <c r="T206" s="43"/>
      <c r="U206" s="43"/>
      <c r="V206" s="43"/>
      <c r="W206" s="43"/>
      <c r="X206" s="43"/>
      <c r="Y206" s="43"/>
      <c r="Z206" s="43"/>
    </row>
    <row r="207" spans="1:26">
      <c r="A207" s="44">
        <v>45170</v>
      </c>
      <c r="B207" s="45">
        <v>4515.7700000000004</v>
      </c>
      <c r="C207" s="45">
        <f t="shared" si="0"/>
        <v>1.7975431036151848E-3</v>
      </c>
      <c r="D207" s="45">
        <v>4.42</v>
      </c>
      <c r="E207" s="45">
        <f t="shared" si="1"/>
        <v>4.4199999999999996E-2</v>
      </c>
      <c r="F207" s="45">
        <f t="shared" si="2"/>
        <v>1.7164584848816666E-4</v>
      </c>
      <c r="G207" s="45">
        <f t="shared" si="3"/>
        <v>1.6258972551270181E-3</v>
      </c>
      <c r="H207" s="79">
        <v>3.7222277659999998E-3</v>
      </c>
      <c r="I207" s="79">
        <v>1.6271402170000001E-2</v>
      </c>
      <c r="J207" s="45">
        <f t="shared" si="4"/>
        <v>3.5505819175118331E-3</v>
      </c>
      <c r="K207" s="45">
        <f t="shared" si="5"/>
        <v>1.6099756321511834E-2</v>
      </c>
      <c r="L207" s="43"/>
      <c r="M207" s="43"/>
      <c r="N207" s="43"/>
      <c r="O207" s="43"/>
      <c r="P207" s="43"/>
      <c r="Q207" s="43"/>
      <c r="R207" s="43"/>
      <c r="S207" s="43"/>
      <c r="T207" s="43"/>
      <c r="U207" s="43"/>
      <c r="V207" s="43"/>
      <c r="W207" s="43"/>
      <c r="X207" s="43"/>
      <c r="Y207" s="43"/>
      <c r="Z207" s="43"/>
    </row>
    <row r="208" spans="1:26">
      <c r="A208" s="44">
        <v>45169</v>
      </c>
      <c r="B208" s="45">
        <v>4507.66</v>
      </c>
      <c r="C208" s="45">
        <f t="shared" si="0"/>
        <v>-1.5982216816604765E-3</v>
      </c>
      <c r="D208" s="45">
        <v>4.33</v>
      </c>
      <c r="E208" s="45">
        <f t="shared" si="1"/>
        <v>4.3299999999999998E-2</v>
      </c>
      <c r="F208" s="45">
        <f t="shared" si="2"/>
        <v>1.6822353883316765E-4</v>
      </c>
      <c r="G208" s="45">
        <f t="shared" si="3"/>
        <v>-1.7664452204936441E-3</v>
      </c>
      <c r="H208" s="79">
        <v>2.8160848240000001E-3</v>
      </c>
      <c r="I208" s="79">
        <v>-1.8048359060000001E-2</v>
      </c>
      <c r="J208" s="45">
        <f t="shared" si="4"/>
        <v>2.6478612851668325E-3</v>
      </c>
      <c r="K208" s="45">
        <f t="shared" si="5"/>
        <v>-1.8216582598833169E-2</v>
      </c>
      <c r="L208" s="43"/>
      <c r="M208" s="43"/>
      <c r="N208" s="43"/>
      <c r="O208" s="43"/>
      <c r="P208" s="43"/>
      <c r="Q208" s="43"/>
      <c r="R208" s="43"/>
      <c r="S208" s="43"/>
      <c r="T208" s="43"/>
      <c r="U208" s="43"/>
      <c r="V208" s="43"/>
      <c r="W208" s="43"/>
      <c r="X208" s="43"/>
      <c r="Y208" s="43"/>
      <c r="Z208" s="43"/>
    </row>
    <row r="209" spans="1:26">
      <c r="A209" s="44">
        <v>45168</v>
      </c>
      <c r="B209" s="45">
        <v>4514.87</v>
      </c>
      <c r="C209" s="45">
        <f t="shared" si="0"/>
        <v>3.8258021699069606E-3</v>
      </c>
      <c r="D209" s="45">
        <v>4.3600000000000003</v>
      </c>
      <c r="E209" s="45">
        <f t="shared" si="1"/>
        <v>4.36E-2</v>
      </c>
      <c r="F209" s="45">
        <f t="shared" si="2"/>
        <v>1.6936463533423485E-4</v>
      </c>
      <c r="G209" s="45">
        <f t="shared" si="3"/>
        <v>3.6564375345727257E-3</v>
      </c>
      <c r="H209" s="79">
        <v>2.1286795640000002E-2</v>
      </c>
      <c r="I209" s="79">
        <v>4.2594037350000002E-3</v>
      </c>
      <c r="J209" s="45">
        <f t="shared" si="4"/>
        <v>2.1117431004665767E-2</v>
      </c>
      <c r="K209" s="45">
        <f t="shared" si="5"/>
        <v>4.0900390996657654E-3</v>
      </c>
      <c r="L209" s="43"/>
      <c r="M209" s="43"/>
      <c r="N209" s="43"/>
      <c r="O209" s="43"/>
      <c r="P209" s="43"/>
      <c r="Q209" s="43"/>
      <c r="R209" s="43"/>
      <c r="S209" s="43"/>
      <c r="T209" s="43"/>
      <c r="U209" s="43"/>
      <c r="V209" s="43"/>
      <c r="W209" s="43"/>
      <c r="X209" s="43"/>
      <c r="Y209" s="43"/>
      <c r="Z209" s="43"/>
    </row>
    <row r="210" spans="1:26">
      <c r="A210" s="44">
        <v>45167</v>
      </c>
      <c r="B210" s="45">
        <v>4497.63</v>
      </c>
      <c r="C210" s="45">
        <f t="shared" si="0"/>
        <v>1.4404107984150809E-2</v>
      </c>
      <c r="D210" s="45">
        <v>4.3600000000000003</v>
      </c>
      <c r="E210" s="45">
        <f t="shared" si="1"/>
        <v>4.36E-2</v>
      </c>
      <c r="F210" s="45">
        <f t="shared" si="2"/>
        <v>1.6936463533423485E-4</v>
      </c>
      <c r="G210" s="45">
        <f t="shared" si="3"/>
        <v>1.4234743348816574E-2</v>
      </c>
      <c r="H210" s="79">
        <v>-7.0160340419999998E-3</v>
      </c>
      <c r="I210" s="79">
        <v>-8.1798592520000001E-3</v>
      </c>
      <c r="J210" s="45">
        <f t="shared" si="4"/>
        <v>-7.1853986773342347E-3</v>
      </c>
      <c r="K210" s="45">
        <f t="shared" si="5"/>
        <v>-8.349223887334235E-3</v>
      </c>
      <c r="L210" s="43"/>
      <c r="M210" s="43"/>
      <c r="N210" s="43"/>
      <c r="O210" s="43"/>
      <c r="P210" s="43"/>
      <c r="Q210" s="43"/>
      <c r="R210" s="43"/>
      <c r="S210" s="43"/>
      <c r="T210" s="43"/>
      <c r="U210" s="43"/>
      <c r="V210" s="43"/>
      <c r="W210" s="43"/>
      <c r="X210" s="43"/>
      <c r="Y210" s="43"/>
      <c r="Z210" s="43"/>
    </row>
    <row r="211" spans="1:26">
      <c r="A211" s="44">
        <v>45166</v>
      </c>
      <c r="B211" s="45">
        <v>4433.3100000000004</v>
      </c>
      <c r="C211" s="45">
        <f t="shared" si="0"/>
        <v>6.2450565111568821E-3</v>
      </c>
      <c r="D211" s="45">
        <v>4.42</v>
      </c>
      <c r="E211" s="45">
        <f t="shared" si="1"/>
        <v>4.4199999999999996E-2</v>
      </c>
      <c r="F211" s="45">
        <f t="shared" si="2"/>
        <v>1.7164584848816666E-4</v>
      </c>
      <c r="G211" s="45">
        <f t="shared" si="3"/>
        <v>6.0734106626687155E-3</v>
      </c>
      <c r="H211" s="79">
        <v>-8.3643332120000001E-4</v>
      </c>
      <c r="I211" s="79">
        <v>-1.88895707E-2</v>
      </c>
      <c r="J211" s="45">
        <f t="shared" si="4"/>
        <v>-1.0080791696881666E-3</v>
      </c>
      <c r="K211" s="45">
        <f t="shared" si="5"/>
        <v>-1.9061216548488167E-2</v>
      </c>
      <c r="L211" s="43"/>
      <c r="M211" s="43"/>
      <c r="N211" s="43"/>
      <c r="O211" s="43"/>
      <c r="P211" s="43"/>
      <c r="Q211" s="43"/>
      <c r="R211" s="43"/>
      <c r="S211" s="43"/>
      <c r="T211" s="43"/>
      <c r="U211" s="43"/>
      <c r="V211" s="43"/>
      <c r="W211" s="43"/>
      <c r="X211" s="43"/>
      <c r="Y211" s="43"/>
      <c r="Z211" s="43"/>
    </row>
    <row r="212" spans="1:26">
      <c r="A212" s="44">
        <v>45163</v>
      </c>
      <c r="B212" s="45">
        <v>4405.71</v>
      </c>
      <c r="C212" s="45">
        <f t="shared" si="0"/>
        <v>6.6955233154781116E-3</v>
      </c>
      <c r="D212" s="45">
        <v>4.4400000000000004</v>
      </c>
      <c r="E212" s="45">
        <f t="shared" si="1"/>
        <v>4.4400000000000002E-2</v>
      </c>
      <c r="F212" s="45">
        <f t="shared" si="2"/>
        <v>1.7240596275103215E-4</v>
      </c>
      <c r="G212" s="45">
        <f t="shared" si="3"/>
        <v>6.5231173527270795E-3</v>
      </c>
      <c r="H212" s="79">
        <v>-1.6205651349999999E-2</v>
      </c>
      <c r="I212" s="79">
        <v>-8.1483962310000008E-3</v>
      </c>
      <c r="J212" s="45">
        <f t="shared" si="4"/>
        <v>-1.6378057312751031E-2</v>
      </c>
      <c r="K212" s="45">
        <f t="shared" si="5"/>
        <v>-8.320802193751033E-3</v>
      </c>
      <c r="L212" s="43"/>
      <c r="M212" s="43"/>
      <c r="N212" s="43"/>
      <c r="O212" s="43"/>
      <c r="P212" s="43"/>
      <c r="Q212" s="43"/>
      <c r="R212" s="43"/>
      <c r="S212" s="43"/>
      <c r="T212" s="43"/>
      <c r="U212" s="43"/>
      <c r="V212" s="43"/>
      <c r="W212" s="43"/>
      <c r="X212" s="43"/>
      <c r="Y212" s="43"/>
      <c r="Z212" s="43"/>
    </row>
    <row r="213" spans="1:26">
      <c r="A213" s="44">
        <v>45162</v>
      </c>
      <c r="B213" s="45">
        <v>4376.3100000000004</v>
      </c>
      <c r="C213" s="45">
        <f t="shared" si="0"/>
        <v>-1.3549420207499292E-2</v>
      </c>
      <c r="D213" s="45">
        <v>4.4400000000000004</v>
      </c>
      <c r="E213" s="45">
        <f t="shared" si="1"/>
        <v>4.4400000000000002E-2</v>
      </c>
      <c r="F213" s="45">
        <f t="shared" si="2"/>
        <v>1.7240596275103215E-4</v>
      </c>
      <c r="G213" s="45">
        <f t="shared" si="3"/>
        <v>-1.3721826170250324E-2</v>
      </c>
      <c r="H213" s="79">
        <v>-2.7683742859999999E-2</v>
      </c>
      <c r="I213" s="79">
        <v>-1.203277354E-2</v>
      </c>
      <c r="J213" s="45">
        <f t="shared" si="4"/>
        <v>-2.7856148822751031E-2</v>
      </c>
      <c r="K213" s="45">
        <f t="shared" si="5"/>
        <v>-1.2205179502751032E-2</v>
      </c>
      <c r="L213" s="43"/>
      <c r="M213" s="43"/>
      <c r="N213" s="43"/>
      <c r="O213" s="43"/>
      <c r="P213" s="43"/>
      <c r="Q213" s="43"/>
      <c r="R213" s="43"/>
      <c r="S213" s="43"/>
      <c r="T213" s="43"/>
      <c r="U213" s="43"/>
      <c r="V213" s="43"/>
      <c r="W213" s="43"/>
      <c r="X213" s="43"/>
      <c r="Y213" s="43"/>
      <c r="Z213" s="43"/>
    </row>
    <row r="214" spans="1:26">
      <c r="A214" s="44">
        <v>45161</v>
      </c>
      <c r="B214" s="45">
        <v>4436.01</v>
      </c>
      <c r="C214" s="45">
        <f t="shared" si="0"/>
        <v>1.0984339030271489E-2</v>
      </c>
      <c r="D214" s="45">
        <v>4.41</v>
      </c>
      <c r="E214" s="45">
        <f t="shared" si="1"/>
        <v>4.41E-2</v>
      </c>
      <c r="F214" s="45">
        <f t="shared" si="2"/>
        <v>1.7126573697634484E-4</v>
      </c>
      <c r="G214" s="45">
        <f t="shared" si="3"/>
        <v>1.0813073293295145E-2</v>
      </c>
      <c r="H214" s="79">
        <v>5.0561352939999998E-2</v>
      </c>
      <c r="I214" s="79">
        <v>1.375567944E-2</v>
      </c>
      <c r="J214" s="45">
        <f t="shared" si="4"/>
        <v>5.0390087203023654E-2</v>
      </c>
      <c r="K214" s="45">
        <f t="shared" si="5"/>
        <v>1.3584413703023655E-2</v>
      </c>
      <c r="L214" s="43"/>
      <c r="M214" s="43"/>
      <c r="N214" s="43"/>
      <c r="O214" s="43"/>
      <c r="P214" s="43"/>
      <c r="Q214" s="43"/>
      <c r="R214" s="43"/>
      <c r="S214" s="43"/>
      <c r="T214" s="43"/>
      <c r="U214" s="43"/>
      <c r="V214" s="43"/>
      <c r="W214" s="43"/>
      <c r="X214" s="43"/>
      <c r="Y214" s="43"/>
      <c r="Z214" s="43"/>
    </row>
    <row r="215" spans="1:26">
      <c r="A215" s="44">
        <v>45160</v>
      </c>
      <c r="B215" s="45">
        <v>4387.55</v>
      </c>
      <c r="C215" s="45">
        <f t="shared" si="0"/>
        <v>-2.7812820922299762E-3</v>
      </c>
      <c r="D215" s="45">
        <v>4.55</v>
      </c>
      <c r="E215" s="45">
        <f t="shared" si="1"/>
        <v>4.5499999999999999E-2</v>
      </c>
      <c r="F215" s="45">
        <f t="shared" si="2"/>
        <v>1.7658400136788543E-4</v>
      </c>
      <c r="G215" s="45">
        <f t="shared" si="3"/>
        <v>-2.9578660935978616E-3</v>
      </c>
      <c r="H215" s="79">
        <v>6.4973519750000002E-3</v>
      </c>
      <c r="I215" s="79">
        <v>-1.041925373E-2</v>
      </c>
      <c r="J215" s="45">
        <f t="shared" si="4"/>
        <v>6.3207679736321147E-3</v>
      </c>
      <c r="K215" s="45">
        <f t="shared" si="5"/>
        <v>-1.0595837731367885E-2</v>
      </c>
      <c r="L215" s="43"/>
      <c r="M215" s="43"/>
      <c r="N215" s="43"/>
      <c r="O215" s="43"/>
      <c r="P215" s="43"/>
      <c r="Q215" s="43"/>
      <c r="R215" s="43"/>
      <c r="S215" s="43"/>
      <c r="T215" s="43"/>
      <c r="U215" s="43"/>
      <c r="V215" s="43"/>
      <c r="W215" s="43"/>
      <c r="X215" s="43"/>
      <c r="Y215" s="43"/>
      <c r="Z215" s="43"/>
    </row>
    <row r="216" spans="1:26">
      <c r="A216" s="44">
        <v>45159</v>
      </c>
      <c r="B216" s="45">
        <v>4399.7700000000004</v>
      </c>
      <c r="C216" s="45">
        <f t="shared" si="0"/>
        <v>6.8556214812669266E-3</v>
      </c>
      <c r="D216" s="45">
        <v>4.58</v>
      </c>
      <c r="E216" s="45">
        <f t="shared" si="1"/>
        <v>4.58E-2</v>
      </c>
      <c r="F216" s="45">
        <f t="shared" si="2"/>
        <v>1.7772270657090417E-4</v>
      </c>
      <c r="G216" s="45">
        <f t="shared" si="3"/>
        <v>6.6778987746960224E-3</v>
      </c>
      <c r="H216" s="79">
        <v>-1.24648993E-2</v>
      </c>
      <c r="I216" s="79">
        <v>9.3931991870000002E-3</v>
      </c>
      <c r="J216" s="45">
        <f t="shared" si="4"/>
        <v>-1.2642622006570904E-2</v>
      </c>
      <c r="K216" s="45">
        <f t="shared" si="5"/>
        <v>9.215476480429096E-3</v>
      </c>
      <c r="L216" s="43"/>
      <c r="M216" s="43"/>
      <c r="N216" s="43"/>
      <c r="O216" s="43"/>
      <c r="P216" s="43"/>
      <c r="Q216" s="43"/>
      <c r="R216" s="43"/>
      <c r="S216" s="43"/>
      <c r="T216" s="43"/>
      <c r="U216" s="43"/>
      <c r="V216" s="43"/>
      <c r="W216" s="43"/>
      <c r="X216" s="43"/>
      <c r="Y216" s="43"/>
      <c r="Z216" s="43"/>
    </row>
    <row r="217" spans="1:26">
      <c r="A217" s="44">
        <v>45156</v>
      </c>
      <c r="B217" s="45">
        <v>4369.71</v>
      </c>
      <c r="C217" s="45">
        <f t="shared" si="0"/>
        <v>-1.4874022775515319E-4</v>
      </c>
      <c r="D217" s="45">
        <v>4.5</v>
      </c>
      <c r="E217" s="45">
        <f t="shared" si="1"/>
        <v>4.4999999999999998E-2</v>
      </c>
      <c r="F217" s="45">
        <f t="shared" si="2"/>
        <v>1.7468543594945096E-4</v>
      </c>
      <c r="G217" s="45">
        <f t="shared" si="3"/>
        <v>-3.2342566370460415E-4</v>
      </c>
      <c r="H217" s="79">
        <v>-2.511733755E-3</v>
      </c>
      <c r="I217" s="79">
        <v>3.842288141E-3</v>
      </c>
      <c r="J217" s="45">
        <f t="shared" si="4"/>
        <v>-2.6864191909494509E-3</v>
      </c>
      <c r="K217" s="45">
        <f t="shared" si="5"/>
        <v>3.667602705050549E-3</v>
      </c>
      <c r="L217" s="43"/>
      <c r="M217" s="43"/>
      <c r="N217" s="43"/>
      <c r="O217" s="43"/>
      <c r="P217" s="43"/>
      <c r="Q217" s="43"/>
      <c r="R217" s="43"/>
      <c r="S217" s="43"/>
      <c r="T217" s="43"/>
      <c r="U217" s="43"/>
      <c r="V217" s="43"/>
      <c r="W217" s="43"/>
      <c r="X217" s="43"/>
      <c r="Y217" s="43"/>
      <c r="Z217" s="43"/>
    </row>
    <row r="218" spans="1:26">
      <c r="A218" s="44">
        <v>45155</v>
      </c>
      <c r="B218" s="45">
        <v>4370.3599999999997</v>
      </c>
      <c r="C218" s="45">
        <f t="shared" si="0"/>
        <v>-7.7427623561250646E-3</v>
      </c>
      <c r="D218" s="45">
        <v>4.53</v>
      </c>
      <c r="E218" s="45">
        <f t="shared" si="1"/>
        <v>4.53E-2</v>
      </c>
      <c r="F218" s="45">
        <f t="shared" si="2"/>
        <v>1.7582468374710558E-4</v>
      </c>
      <c r="G218" s="45">
        <f t="shared" si="3"/>
        <v>-7.9185870398721693E-3</v>
      </c>
      <c r="H218" s="79">
        <v>-9.3531123560000005E-3</v>
      </c>
      <c r="I218" s="79">
        <v>4.9911756350000001E-3</v>
      </c>
      <c r="J218" s="45">
        <f t="shared" si="4"/>
        <v>-9.5289370397471061E-3</v>
      </c>
      <c r="K218" s="45">
        <f t="shared" si="5"/>
        <v>4.8153509512528945E-3</v>
      </c>
      <c r="L218" s="43"/>
      <c r="M218" s="43"/>
      <c r="N218" s="43"/>
      <c r="O218" s="43"/>
      <c r="P218" s="43"/>
      <c r="Q218" s="43"/>
      <c r="R218" s="43"/>
      <c r="S218" s="43"/>
      <c r="T218" s="43"/>
      <c r="U218" s="43"/>
      <c r="V218" s="43"/>
      <c r="W218" s="43"/>
      <c r="X218" s="43"/>
      <c r="Y218" s="43"/>
      <c r="Z218" s="43"/>
    </row>
    <row r="219" spans="1:26">
      <c r="A219" s="44">
        <v>45154</v>
      </c>
      <c r="B219" s="45">
        <v>4404.33</v>
      </c>
      <c r="C219" s="45">
        <f t="shared" si="0"/>
        <v>-7.5841303382103969E-3</v>
      </c>
      <c r="D219" s="45">
        <v>4.5</v>
      </c>
      <c r="E219" s="45">
        <f t="shared" si="1"/>
        <v>4.4999999999999998E-2</v>
      </c>
      <c r="F219" s="45">
        <f t="shared" si="2"/>
        <v>1.7468543594945096E-4</v>
      </c>
      <c r="G219" s="45">
        <f t="shared" si="3"/>
        <v>-7.7588157741598478E-3</v>
      </c>
      <c r="H219" s="79">
        <v>2.3808028960000002E-2</v>
      </c>
      <c r="I219" s="79">
        <v>-2.4013983309999999E-3</v>
      </c>
      <c r="J219" s="45">
        <f t="shared" si="4"/>
        <v>2.3633343524050551E-2</v>
      </c>
      <c r="K219" s="45">
        <f t="shared" si="5"/>
        <v>-2.5760837669494508E-3</v>
      </c>
      <c r="L219" s="43"/>
      <c r="M219" s="43"/>
      <c r="N219" s="43"/>
      <c r="O219" s="43"/>
      <c r="P219" s="43"/>
      <c r="Q219" s="43"/>
      <c r="R219" s="43"/>
      <c r="S219" s="43"/>
      <c r="T219" s="43"/>
      <c r="U219" s="43"/>
      <c r="V219" s="43"/>
      <c r="W219" s="43"/>
      <c r="X219" s="43"/>
      <c r="Y219" s="43"/>
      <c r="Z219" s="43"/>
    </row>
    <row r="220" spans="1:26">
      <c r="A220" s="44">
        <v>45153</v>
      </c>
      <c r="B220" s="45">
        <v>4437.8599999999997</v>
      </c>
      <c r="C220" s="45">
        <f t="shared" si="0"/>
        <v>-1.1618060736365813E-2</v>
      </c>
      <c r="D220" s="45">
        <v>4.4400000000000004</v>
      </c>
      <c r="E220" s="45">
        <f t="shared" si="1"/>
        <v>4.4400000000000002E-2</v>
      </c>
      <c r="F220" s="45">
        <f t="shared" si="2"/>
        <v>1.7240596275103215E-4</v>
      </c>
      <c r="G220" s="45">
        <f t="shared" si="3"/>
        <v>-1.1790466699116845E-2</v>
      </c>
      <c r="H220" s="79">
        <v>9.9955398319999996E-3</v>
      </c>
      <c r="I220" s="79">
        <v>1.036466479E-2</v>
      </c>
      <c r="J220" s="45">
        <f t="shared" si="4"/>
        <v>9.8231338692489675E-3</v>
      </c>
      <c r="K220" s="45">
        <f t="shared" si="5"/>
        <v>1.0192258827248968E-2</v>
      </c>
      <c r="L220" s="43"/>
      <c r="M220" s="43"/>
      <c r="N220" s="43"/>
      <c r="O220" s="43"/>
      <c r="P220" s="43"/>
      <c r="Q220" s="43"/>
      <c r="R220" s="43"/>
      <c r="S220" s="43"/>
      <c r="T220" s="43"/>
      <c r="U220" s="43"/>
      <c r="V220" s="43"/>
      <c r="W220" s="43"/>
      <c r="X220" s="43"/>
      <c r="Y220" s="43"/>
      <c r="Z220" s="43"/>
    </row>
    <row r="221" spans="1:26">
      <c r="A221" s="44">
        <v>45152</v>
      </c>
      <c r="B221" s="45">
        <v>4489.72</v>
      </c>
      <c r="C221" s="45">
        <f t="shared" si="0"/>
        <v>5.7339132747375263E-3</v>
      </c>
      <c r="D221" s="45">
        <v>4.4000000000000004</v>
      </c>
      <c r="E221" s="45">
        <f t="shared" si="1"/>
        <v>4.4000000000000004E-2</v>
      </c>
      <c r="F221" s="45">
        <f t="shared" si="2"/>
        <v>1.7088558920153041E-4</v>
      </c>
      <c r="G221" s="45">
        <f t="shared" si="3"/>
        <v>5.5630276855359959E-3</v>
      </c>
      <c r="H221" s="79">
        <v>1.8978329379999999E-2</v>
      </c>
      <c r="I221" s="79">
        <v>2.5521486270000001E-2</v>
      </c>
      <c r="J221" s="45">
        <f t="shared" si="4"/>
        <v>1.8807443790798468E-2</v>
      </c>
      <c r="K221" s="45">
        <f t="shared" si="5"/>
        <v>2.5350600680798471E-2</v>
      </c>
      <c r="L221" s="43"/>
      <c r="M221" s="43"/>
      <c r="N221" s="43"/>
      <c r="O221" s="43"/>
      <c r="P221" s="43"/>
      <c r="Q221" s="43"/>
      <c r="R221" s="43"/>
      <c r="S221" s="43"/>
      <c r="T221" s="43"/>
      <c r="U221" s="43"/>
      <c r="V221" s="43"/>
      <c r="W221" s="43"/>
      <c r="X221" s="43"/>
      <c r="Y221" s="43"/>
      <c r="Z221" s="43"/>
    </row>
    <row r="222" spans="1:26">
      <c r="A222" s="44">
        <v>45149</v>
      </c>
      <c r="B222" s="45">
        <v>4464.05</v>
      </c>
      <c r="C222" s="45">
        <f t="shared" si="0"/>
        <v>-1.0702036647139679E-3</v>
      </c>
      <c r="D222" s="45">
        <v>4.4000000000000004</v>
      </c>
      <c r="E222" s="45">
        <f t="shared" si="1"/>
        <v>4.4000000000000004E-2</v>
      </c>
      <c r="F222" s="45">
        <f t="shared" si="2"/>
        <v>1.7088558920153041E-4</v>
      </c>
      <c r="G222" s="45">
        <f t="shared" si="3"/>
        <v>-1.2410892539154983E-3</v>
      </c>
      <c r="H222" s="79">
        <v>-4.1911032290000002E-3</v>
      </c>
      <c r="I222" s="79">
        <v>2.386971086E-3</v>
      </c>
      <c r="J222" s="45">
        <f t="shared" si="4"/>
        <v>-4.3619888182015306E-3</v>
      </c>
      <c r="K222" s="45">
        <f t="shared" si="5"/>
        <v>2.2160854967984696E-3</v>
      </c>
      <c r="L222" s="43"/>
      <c r="M222" s="43"/>
      <c r="N222" s="43"/>
      <c r="O222" s="43"/>
      <c r="P222" s="43"/>
      <c r="Q222" s="43"/>
      <c r="R222" s="43"/>
      <c r="S222" s="43"/>
      <c r="T222" s="43"/>
      <c r="U222" s="43"/>
      <c r="V222" s="43"/>
      <c r="W222" s="43"/>
      <c r="X222" s="43"/>
      <c r="Y222" s="43"/>
      <c r="Z222" s="43"/>
    </row>
    <row r="223" spans="1:26">
      <c r="A223" s="44">
        <v>45148</v>
      </c>
      <c r="B223" s="45">
        <v>4468.83</v>
      </c>
      <c r="C223" s="45">
        <f t="shared" si="0"/>
        <v>2.5065629558288107E-4</v>
      </c>
      <c r="D223" s="45">
        <v>4.3600000000000003</v>
      </c>
      <c r="E223" s="45">
        <f t="shared" si="1"/>
        <v>4.36E-2</v>
      </c>
      <c r="F223" s="45">
        <f t="shared" si="2"/>
        <v>1.6936463533423485E-4</v>
      </c>
      <c r="G223" s="45">
        <f t="shared" si="3"/>
        <v>8.129166024864622E-5</v>
      </c>
      <c r="H223" s="79">
        <v>1.0717854400000001E-2</v>
      </c>
      <c r="I223" s="79">
        <v>-4.9205779019999996E-3</v>
      </c>
      <c r="J223" s="45">
        <f t="shared" si="4"/>
        <v>1.0548489764665766E-2</v>
      </c>
      <c r="K223" s="45">
        <f t="shared" si="5"/>
        <v>-5.0899425373342345E-3</v>
      </c>
      <c r="L223" s="43"/>
      <c r="M223" s="43"/>
      <c r="N223" s="43"/>
      <c r="O223" s="43"/>
      <c r="P223" s="43"/>
      <c r="Q223" s="43"/>
      <c r="R223" s="43"/>
      <c r="S223" s="43"/>
      <c r="T223" s="43"/>
      <c r="U223" s="43"/>
      <c r="V223" s="43"/>
      <c r="W223" s="43"/>
      <c r="X223" s="43"/>
      <c r="Y223" s="43"/>
      <c r="Z223" s="43"/>
    </row>
    <row r="224" spans="1:26">
      <c r="A224" s="44">
        <v>45147</v>
      </c>
      <c r="B224" s="45">
        <v>4467.71</v>
      </c>
      <c r="C224" s="45">
        <f t="shared" si="0"/>
        <v>-7.0636364040070568E-3</v>
      </c>
      <c r="D224" s="45">
        <v>4.2699999999999996</v>
      </c>
      <c r="E224" s="45">
        <f t="shared" si="1"/>
        <v>4.2699999999999995E-2</v>
      </c>
      <c r="F224" s="45">
        <f t="shared" si="2"/>
        <v>1.6594036504535836E-4</v>
      </c>
      <c r="G224" s="45">
        <f t="shared" si="3"/>
        <v>-7.2295767690524152E-3</v>
      </c>
      <c r="H224" s="79">
        <v>-1.6802490719999999E-3</v>
      </c>
      <c r="I224" s="79">
        <v>2.498461755E-3</v>
      </c>
      <c r="J224" s="45">
        <f t="shared" si="4"/>
        <v>-1.8461894370453583E-3</v>
      </c>
      <c r="K224" s="45">
        <f t="shared" si="5"/>
        <v>2.3325213899546417E-3</v>
      </c>
      <c r="L224" s="43"/>
      <c r="M224" s="43"/>
      <c r="N224" s="43"/>
      <c r="O224" s="43"/>
      <c r="P224" s="43"/>
      <c r="Q224" s="43"/>
      <c r="R224" s="43"/>
      <c r="S224" s="43"/>
      <c r="T224" s="43"/>
      <c r="U224" s="43"/>
      <c r="V224" s="43"/>
      <c r="W224" s="43"/>
      <c r="X224" s="43"/>
      <c r="Y224" s="43"/>
      <c r="Z224" s="43"/>
    </row>
    <row r="225" spans="1:26">
      <c r="A225" s="44">
        <v>45146</v>
      </c>
      <c r="B225" s="45">
        <v>4499.38</v>
      </c>
      <c r="C225" s="45">
        <f t="shared" si="0"/>
        <v>-4.227192022498048E-3</v>
      </c>
      <c r="D225" s="45">
        <v>4.29</v>
      </c>
      <c r="E225" s="45">
        <f t="shared" si="1"/>
        <v>4.2900000000000001E-2</v>
      </c>
      <c r="F225" s="45">
        <f t="shared" si="2"/>
        <v>1.6670156834108774E-4</v>
      </c>
      <c r="G225" s="45">
        <f t="shared" si="3"/>
        <v>-4.3938935908391357E-3</v>
      </c>
      <c r="H225" s="79">
        <v>7.5646147759999996E-4</v>
      </c>
      <c r="I225" s="79">
        <v>-5.7805666590000004E-3</v>
      </c>
      <c r="J225" s="45">
        <f t="shared" si="4"/>
        <v>5.8975990925891222E-4</v>
      </c>
      <c r="K225" s="45">
        <f t="shared" si="5"/>
        <v>-5.9472682273410881E-3</v>
      </c>
      <c r="L225" s="43"/>
      <c r="M225" s="43"/>
      <c r="N225" s="43"/>
      <c r="O225" s="43"/>
      <c r="P225" s="43"/>
      <c r="Q225" s="43"/>
      <c r="R225" s="43"/>
      <c r="S225" s="43"/>
      <c r="T225" s="43"/>
      <c r="U225" s="43"/>
      <c r="V225" s="43"/>
      <c r="W225" s="43"/>
      <c r="X225" s="43"/>
      <c r="Y225" s="43"/>
      <c r="Z225" s="43"/>
    </row>
    <row r="226" spans="1:26">
      <c r="A226" s="44">
        <v>45145</v>
      </c>
      <c r="B226" s="45">
        <v>4518.4399999999996</v>
      </c>
      <c r="C226" s="45">
        <f t="shared" si="0"/>
        <v>8.9835839552586446E-3</v>
      </c>
      <c r="D226" s="45">
        <v>4.3600000000000003</v>
      </c>
      <c r="E226" s="45">
        <f t="shared" si="1"/>
        <v>4.36E-2</v>
      </c>
      <c r="F226" s="45">
        <f t="shared" si="2"/>
        <v>1.6936463533423485E-4</v>
      </c>
      <c r="G226" s="45">
        <f t="shared" si="3"/>
        <v>8.8142193199244098E-3</v>
      </c>
      <c r="H226" s="79">
        <v>8.8181575769999995E-4</v>
      </c>
      <c r="I226" s="79">
        <v>-4.3929641620000003E-3</v>
      </c>
      <c r="J226" s="45">
        <f t="shared" si="4"/>
        <v>7.124511223657651E-4</v>
      </c>
      <c r="K226" s="45">
        <f t="shared" si="5"/>
        <v>-4.5623287973342351E-3</v>
      </c>
      <c r="L226" s="43"/>
      <c r="M226" s="43"/>
      <c r="N226" s="43"/>
      <c r="O226" s="43"/>
      <c r="P226" s="43"/>
      <c r="Q226" s="43"/>
      <c r="R226" s="43"/>
      <c r="S226" s="43"/>
      <c r="T226" s="43"/>
      <c r="U226" s="43"/>
      <c r="V226" s="43"/>
      <c r="W226" s="43"/>
      <c r="X226" s="43"/>
      <c r="Y226" s="43"/>
      <c r="Z226" s="43"/>
    </row>
    <row r="227" spans="1:26">
      <c r="A227" s="44">
        <v>45142</v>
      </c>
      <c r="B227" s="45">
        <v>4478.03</v>
      </c>
      <c r="C227" s="45">
        <f t="shared" si="0"/>
        <v>-5.3140910274567365E-3</v>
      </c>
      <c r="D227" s="45">
        <v>4.3099999999999996</v>
      </c>
      <c r="E227" s="45">
        <f t="shared" si="1"/>
        <v>4.3099999999999999E-2</v>
      </c>
      <c r="F227" s="45">
        <f t="shared" si="2"/>
        <v>1.6746262625200181E-4</v>
      </c>
      <c r="G227" s="45">
        <f t="shared" si="3"/>
        <v>-5.4815536537087383E-3</v>
      </c>
      <c r="H227" s="79">
        <v>-2.9345603559999999E-2</v>
      </c>
      <c r="I227" s="79">
        <v>-1.8671366120000001E-2</v>
      </c>
      <c r="J227" s="45">
        <f t="shared" si="4"/>
        <v>-2.9513066186252001E-2</v>
      </c>
      <c r="K227" s="45">
        <f t="shared" si="5"/>
        <v>-1.8838828746252003E-2</v>
      </c>
      <c r="L227" s="43"/>
      <c r="M227" s="43"/>
      <c r="N227" s="43"/>
      <c r="O227" s="43"/>
      <c r="P227" s="43"/>
      <c r="Q227" s="43"/>
      <c r="R227" s="43"/>
      <c r="S227" s="43"/>
      <c r="T227" s="43"/>
      <c r="U227" s="43"/>
      <c r="V227" s="43"/>
      <c r="W227" s="43"/>
      <c r="X227" s="43"/>
      <c r="Y227" s="43"/>
      <c r="Z227" s="43"/>
    </row>
    <row r="228" spans="1:26">
      <c r="A228" s="44">
        <v>45141</v>
      </c>
      <c r="B228" s="45">
        <v>4501.8900000000003</v>
      </c>
      <c r="C228" s="45">
        <f t="shared" si="0"/>
        <v>-2.5512255276715053E-3</v>
      </c>
      <c r="D228" s="45">
        <v>4.43</v>
      </c>
      <c r="E228" s="45">
        <f t="shared" si="1"/>
        <v>4.4299999999999999E-2</v>
      </c>
      <c r="F228" s="45">
        <f t="shared" si="2"/>
        <v>1.7202592374410131E-4</v>
      </c>
      <c r="G228" s="45">
        <f t="shared" si="3"/>
        <v>-2.7232514514156066E-3</v>
      </c>
      <c r="H228" s="79">
        <v>0</v>
      </c>
      <c r="I228" s="79">
        <v>1.796101269E-2</v>
      </c>
      <c r="J228" s="45">
        <f t="shared" si="4"/>
        <v>-1.7202592374410131E-4</v>
      </c>
      <c r="K228" s="45">
        <f t="shared" si="5"/>
        <v>1.7788986766255899E-2</v>
      </c>
      <c r="L228" s="43"/>
      <c r="M228" s="43"/>
      <c r="N228" s="43"/>
      <c r="O228" s="43"/>
      <c r="P228" s="43"/>
      <c r="Q228" s="43"/>
      <c r="R228" s="43"/>
      <c r="S228" s="43"/>
      <c r="T228" s="43"/>
      <c r="U228" s="43"/>
      <c r="V228" s="43"/>
      <c r="W228" s="43"/>
      <c r="X228" s="43"/>
      <c r="Y228" s="43"/>
      <c r="Z228" s="43"/>
    </row>
    <row r="229" spans="1:26">
      <c r="A229" s="44">
        <v>45140</v>
      </c>
      <c r="B229" s="45">
        <v>4513.3900000000003</v>
      </c>
      <c r="C229" s="45">
        <f t="shared" si="0"/>
        <v>-1.3936235197657028E-2</v>
      </c>
      <c r="D229" s="45">
        <v>4.29</v>
      </c>
      <c r="E229" s="45">
        <f t="shared" si="1"/>
        <v>4.2900000000000001E-2</v>
      </c>
      <c r="F229" s="45">
        <f t="shared" si="2"/>
        <v>1.6670156834108774E-4</v>
      </c>
      <c r="G229" s="45">
        <f t="shared" si="3"/>
        <v>-1.4102936765998116E-2</v>
      </c>
      <c r="H229" s="79">
        <v>8.6399999999999999E-5</v>
      </c>
      <c r="I229" s="79">
        <v>2.151149695E-2</v>
      </c>
      <c r="J229" s="45">
        <f t="shared" si="4"/>
        <v>-8.0301568341087736E-5</v>
      </c>
      <c r="K229" s="45">
        <f t="shared" si="5"/>
        <v>2.1344795381658913E-2</v>
      </c>
      <c r="L229" s="43"/>
      <c r="M229" s="43"/>
      <c r="N229" s="43"/>
      <c r="O229" s="43"/>
      <c r="P229" s="43"/>
      <c r="Q229" s="43"/>
      <c r="R229" s="43"/>
      <c r="S229" s="43"/>
      <c r="T229" s="43"/>
      <c r="U229" s="43"/>
      <c r="V229" s="43"/>
      <c r="W229" s="43"/>
      <c r="X229" s="43"/>
      <c r="Y229" s="43"/>
      <c r="Z229" s="43"/>
    </row>
    <row r="230" spans="1:26">
      <c r="A230" s="44">
        <v>45139</v>
      </c>
      <c r="B230" s="45">
        <v>4576.7299999999996</v>
      </c>
      <c r="C230" s="45">
        <f t="shared" si="0"/>
        <v>-2.668649552448092E-3</v>
      </c>
      <c r="D230" s="45">
        <v>4.24</v>
      </c>
      <c r="E230" s="45">
        <f t="shared" si="1"/>
        <v>4.24E-2</v>
      </c>
      <c r="F230" s="45">
        <f t="shared" si="2"/>
        <v>1.647982873829168E-4</v>
      </c>
      <c r="G230" s="45">
        <f t="shared" si="3"/>
        <v>-2.8334478398310088E-3</v>
      </c>
      <c r="H230" s="79">
        <v>2.8251308990000001E-2</v>
      </c>
      <c r="I230" s="79">
        <v>3.748572645E-3</v>
      </c>
      <c r="J230" s="45">
        <f t="shared" si="4"/>
        <v>2.8086510702617085E-2</v>
      </c>
      <c r="K230" s="45">
        <f t="shared" si="5"/>
        <v>3.5837743576170832E-3</v>
      </c>
      <c r="L230" s="43"/>
      <c r="M230" s="43"/>
      <c r="N230" s="43"/>
      <c r="O230" s="43"/>
      <c r="P230" s="43"/>
      <c r="Q230" s="43"/>
      <c r="R230" s="43"/>
      <c r="S230" s="43"/>
      <c r="T230" s="43"/>
      <c r="U230" s="43"/>
      <c r="V230" s="43"/>
      <c r="W230" s="43"/>
      <c r="X230" s="43"/>
      <c r="Y230" s="43"/>
      <c r="Z230" s="43"/>
    </row>
    <row r="231" spans="1:26">
      <c r="A231" s="44">
        <v>45138</v>
      </c>
      <c r="B231" s="45">
        <v>4588.96</v>
      </c>
      <c r="C231" s="45">
        <f t="shared" si="0"/>
        <v>1.4676396864565879E-3</v>
      </c>
      <c r="D231" s="45">
        <v>4.1500000000000004</v>
      </c>
      <c r="E231" s="45">
        <f t="shared" si="1"/>
        <v>4.1500000000000002E-2</v>
      </c>
      <c r="F231" s="45">
        <f t="shared" si="2"/>
        <v>1.6137008906524919E-4</v>
      </c>
      <c r="G231" s="45">
        <f t="shared" si="3"/>
        <v>1.3062695973913387E-3</v>
      </c>
      <c r="H231" s="79">
        <v>3.5230502400000001E-3</v>
      </c>
      <c r="I231" s="79">
        <v>-8.4843751770000003E-2</v>
      </c>
      <c r="J231" s="45">
        <f t="shared" si="4"/>
        <v>3.3616801509347509E-3</v>
      </c>
      <c r="K231" s="45">
        <f t="shared" si="5"/>
        <v>-8.5005121859065252E-2</v>
      </c>
      <c r="L231" s="43"/>
      <c r="M231" s="43"/>
      <c r="N231" s="43"/>
      <c r="O231" s="43"/>
      <c r="P231" s="43"/>
      <c r="Q231" s="43"/>
      <c r="R231" s="43"/>
      <c r="S231" s="43"/>
      <c r="T231" s="43"/>
      <c r="U231" s="43"/>
      <c r="V231" s="43"/>
      <c r="W231" s="43"/>
      <c r="X231" s="43"/>
      <c r="Y231" s="43"/>
      <c r="Z231" s="43"/>
    </row>
    <row r="232" spans="1:26">
      <c r="A232" s="44">
        <v>45135</v>
      </c>
      <c r="B232" s="45">
        <v>4582.2299999999996</v>
      </c>
      <c r="C232" s="45">
        <f t="shared" si="0"/>
        <v>9.8294145087675765E-3</v>
      </c>
      <c r="D232" s="45">
        <v>4.16</v>
      </c>
      <c r="E232" s="45">
        <f t="shared" si="1"/>
        <v>4.1599999999999998E-2</v>
      </c>
      <c r="F232" s="45">
        <f t="shared" si="2"/>
        <v>1.617511456717402E-4</v>
      </c>
      <c r="G232" s="45">
        <f t="shared" si="3"/>
        <v>9.6676633630958363E-3</v>
      </c>
      <c r="H232" s="79">
        <v>-6.7010095900000004E-4</v>
      </c>
      <c r="I232" s="79">
        <v>-1.8037018669999998E-2</v>
      </c>
      <c r="J232" s="45">
        <f t="shared" si="4"/>
        <v>-8.3185210467174025E-4</v>
      </c>
      <c r="K232" s="45">
        <f t="shared" si="5"/>
        <v>-1.8198769815671739E-2</v>
      </c>
      <c r="L232" s="43"/>
      <c r="M232" s="43"/>
      <c r="N232" s="43"/>
      <c r="O232" s="43"/>
      <c r="P232" s="43"/>
      <c r="Q232" s="43"/>
      <c r="R232" s="43"/>
      <c r="S232" s="43"/>
      <c r="T232" s="43"/>
      <c r="U232" s="43"/>
      <c r="V232" s="43"/>
      <c r="W232" s="43"/>
      <c r="X232" s="43"/>
      <c r="Y232" s="43"/>
      <c r="Z232" s="43"/>
    </row>
    <row r="233" spans="1:26">
      <c r="A233" s="44">
        <v>45134</v>
      </c>
      <c r="B233" s="45">
        <v>4537.41</v>
      </c>
      <c r="C233" s="45">
        <f t="shared" si="0"/>
        <v>-6.4454274911412875E-3</v>
      </c>
      <c r="D233" s="45">
        <v>4.1900000000000004</v>
      </c>
      <c r="E233" s="45">
        <f t="shared" si="1"/>
        <v>4.1900000000000007E-2</v>
      </c>
      <c r="F233" s="45">
        <f t="shared" si="2"/>
        <v>1.6289409689806966E-4</v>
      </c>
      <c r="G233" s="45">
        <f t="shared" si="3"/>
        <v>-6.6083215880393571E-3</v>
      </c>
      <c r="H233" s="79">
        <v>-2.091347071E-2</v>
      </c>
      <c r="I233" s="79">
        <v>-8.2124109700000003E-3</v>
      </c>
      <c r="J233" s="45">
        <f t="shared" si="4"/>
        <v>-2.1076364806898069E-2</v>
      </c>
      <c r="K233" s="45">
        <f t="shared" si="5"/>
        <v>-8.37530506689807E-3</v>
      </c>
      <c r="L233" s="43"/>
      <c r="M233" s="43"/>
      <c r="N233" s="43"/>
      <c r="O233" s="43"/>
      <c r="P233" s="43"/>
      <c r="Q233" s="43"/>
      <c r="R233" s="43"/>
      <c r="S233" s="43"/>
      <c r="T233" s="43"/>
      <c r="U233" s="43"/>
      <c r="V233" s="43"/>
      <c r="W233" s="43"/>
      <c r="X233" s="43"/>
      <c r="Y233" s="43"/>
      <c r="Z233" s="43"/>
    </row>
    <row r="234" spans="1:26">
      <c r="A234" s="44">
        <v>45133</v>
      </c>
      <c r="B234" s="45">
        <v>4566.75</v>
      </c>
      <c r="C234" s="45">
        <f t="shared" si="0"/>
        <v>-1.5545953102232801E-4</v>
      </c>
      <c r="D234" s="45">
        <v>4.0599999999999996</v>
      </c>
      <c r="E234" s="45">
        <f t="shared" si="1"/>
        <v>4.0599999999999997E-2</v>
      </c>
      <c r="F234" s="45">
        <f t="shared" si="2"/>
        <v>1.5793893879534338E-4</v>
      </c>
      <c r="G234" s="45">
        <f t="shared" si="3"/>
        <v>-3.1339846981767142E-4</v>
      </c>
      <c r="H234" s="79">
        <v>-4.0724523120000003E-3</v>
      </c>
      <c r="I234" s="79">
        <v>7.7399999999999998E-5</v>
      </c>
      <c r="J234" s="45">
        <f t="shared" si="4"/>
        <v>-4.2303912507953437E-3</v>
      </c>
      <c r="K234" s="45">
        <f t="shared" si="5"/>
        <v>-8.0538938795343378E-5</v>
      </c>
      <c r="L234" s="43"/>
      <c r="M234" s="43"/>
      <c r="N234" s="43"/>
      <c r="O234" s="43"/>
      <c r="P234" s="43"/>
      <c r="Q234" s="43"/>
      <c r="R234" s="43"/>
      <c r="S234" s="43"/>
      <c r="T234" s="43"/>
      <c r="U234" s="43"/>
      <c r="V234" s="43"/>
      <c r="W234" s="43"/>
      <c r="X234" s="43"/>
      <c r="Y234" s="43"/>
      <c r="Z234" s="43"/>
    </row>
    <row r="235" spans="1:26">
      <c r="A235" s="44">
        <v>45132</v>
      </c>
      <c r="B235" s="45">
        <v>4567.46</v>
      </c>
      <c r="C235" s="45">
        <f t="shared" si="0"/>
        <v>2.8107581456501534E-3</v>
      </c>
      <c r="D235" s="45">
        <v>4.08</v>
      </c>
      <c r="E235" s="45">
        <f t="shared" si="1"/>
        <v>4.0800000000000003E-2</v>
      </c>
      <c r="F235" s="45">
        <f t="shared" si="2"/>
        <v>1.5870167200104923E-4</v>
      </c>
      <c r="G235" s="45">
        <f t="shared" si="3"/>
        <v>2.6520564736491042E-3</v>
      </c>
      <c r="H235" s="79">
        <v>-8.3643110330000006E-2</v>
      </c>
      <c r="I235" s="79">
        <v>1.437435873E-2</v>
      </c>
      <c r="J235" s="45">
        <f t="shared" si="4"/>
        <v>-8.3801812002001055E-2</v>
      </c>
      <c r="K235" s="45">
        <f t="shared" si="5"/>
        <v>1.4215657057998951E-2</v>
      </c>
      <c r="L235" s="43"/>
      <c r="M235" s="43"/>
      <c r="N235" s="43"/>
      <c r="O235" s="43"/>
      <c r="P235" s="43"/>
      <c r="Q235" s="43"/>
      <c r="R235" s="43"/>
      <c r="S235" s="43"/>
      <c r="T235" s="43"/>
      <c r="U235" s="43"/>
      <c r="V235" s="43"/>
      <c r="W235" s="43"/>
      <c r="X235" s="43"/>
      <c r="Y235" s="43"/>
      <c r="Z235" s="43"/>
    </row>
    <row r="236" spans="1:26">
      <c r="A236" s="44">
        <v>45131</v>
      </c>
      <c r="B236" s="45">
        <v>4554.6400000000003</v>
      </c>
      <c r="C236" s="45">
        <f t="shared" si="0"/>
        <v>4.0259740353417468E-3</v>
      </c>
      <c r="D236" s="45">
        <v>4.05</v>
      </c>
      <c r="E236" s="45">
        <f t="shared" si="1"/>
        <v>4.0500000000000001E-2</v>
      </c>
      <c r="F236" s="45">
        <f t="shared" si="2"/>
        <v>1.5755751743573576E-4</v>
      </c>
      <c r="G236" s="45">
        <f t="shared" si="3"/>
        <v>3.868416517906011E-3</v>
      </c>
      <c r="H236" s="79">
        <v>8.1397691220000002E-3</v>
      </c>
      <c r="I236" s="79">
        <v>-1.031787149E-2</v>
      </c>
      <c r="J236" s="45">
        <f t="shared" si="4"/>
        <v>7.9822116045642644E-3</v>
      </c>
      <c r="K236" s="45">
        <f t="shared" si="5"/>
        <v>-1.0475429007435736E-2</v>
      </c>
      <c r="L236" s="43"/>
      <c r="M236" s="43"/>
      <c r="N236" s="43"/>
      <c r="O236" s="43"/>
      <c r="P236" s="43"/>
      <c r="Q236" s="43"/>
      <c r="R236" s="43"/>
      <c r="S236" s="43"/>
      <c r="T236" s="43"/>
      <c r="U236" s="43"/>
      <c r="V236" s="43"/>
      <c r="W236" s="43"/>
      <c r="X236" s="43"/>
      <c r="Y236" s="43"/>
      <c r="Z236" s="43"/>
    </row>
    <row r="237" spans="1:26">
      <c r="A237" s="44">
        <v>45128</v>
      </c>
      <c r="B237" s="45">
        <v>4536.34</v>
      </c>
      <c r="C237" s="45">
        <f t="shared" si="0"/>
        <v>3.2410230010493271E-4</v>
      </c>
      <c r="D237" s="45">
        <v>4.04</v>
      </c>
      <c r="E237" s="45">
        <f t="shared" si="1"/>
        <v>4.0399999999999998E-2</v>
      </c>
      <c r="F237" s="45">
        <f t="shared" si="2"/>
        <v>1.5717605956244718E-4</v>
      </c>
      <c r="G237" s="45">
        <f t="shared" si="3"/>
        <v>1.6692624054248553E-4</v>
      </c>
      <c r="H237" s="79">
        <v>-1.903394148E-2</v>
      </c>
      <c r="I237" s="79">
        <v>-6.6535389160000003E-3</v>
      </c>
      <c r="J237" s="45">
        <f t="shared" si="4"/>
        <v>-1.9191117539562447E-2</v>
      </c>
      <c r="K237" s="45">
        <f t="shared" si="5"/>
        <v>-6.8107149755624475E-3</v>
      </c>
      <c r="L237" s="43"/>
      <c r="M237" s="43"/>
      <c r="N237" s="43"/>
      <c r="O237" s="43"/>
      <c r="P237" s="43"/>
      <c r="Q237" s="43"/>
      <c r="R237" s="43"/>
      <c r="S237" s="43"/>
      <c r="T237" s="43"/>
      <c r="U237" s="43"/>
      <c r="V237" s="43"/>
      <c r="W237" s="43"/>
      <c r="X237" s="43"/>
      <c r="Y237" s="43"/>
      <c r="Z237" s="43"/>
    </row>
    <row r="238" spans="1:26">
      <c r="A238" s="44">
        <v>45127</v>
      </c>
      <c r="B238" s="45">
        <v>4534.87</v>
      </c>
      <c r="C238" s="45">
        <f t="shared" si="0"/>
        <v>-6.7798061818515913E-3</v>
      </c>
      <c r="D238" s="45">
        <v>4.04</v>
      </c>
      <c r="E238" s="45">
        <f t="shared" si="1"/>
        <v>4.0399999999999998E-2</v>
      </c>
      <c r="F238" s="45">
        <f t="shared" si="2"/>
        <v>1.5717605956244718E-4</v>
      </c>
      <c r="G238" s="45">
        <f t="shared" si="3"/>
        <v>-6.9369822414140385E-3</v>
      </c>
      <c r="H238" s="79">
        <v>8.5094893019999999E-3</v>
      </c>
      <c r="I238" s="79">
        <v>1.3263100700000001E-2</v>
      </c>
      <c r="J238" s="45">
        <f t="shared" si="4"/>
        <v>8.3523132424375528E-3</v>
      </c>
      <c r="K238" s="45">
        <f t="shared" si="5"/>
        <v>1.3105924640437553E-2</v>
      </c>
      <c r="L238" s="43"/>
      <c r="M238" s="43"/>
      <c r="N238" s="43"/>
      <c r="O238" s="43"/>
      <c r="P238" s="43"/>
      <c r="Q238" s="43"/>
      <c r="R238" s="43"/>
      <c r="S238" s="43"/>
      <c r="T238" s="43"/>
      <c r="U238" s="43"/>
      <c r="V238" s="43"/>
      <c r="W238" s="43"/>
      <c r="X238" s="43"/>
      <c r="Y238" s="43"/>
      <c r="Z238" s="43"/>
    </row>
    <row r="239" spans="1:26">
      <c r="A239" s="44">
        <v>45126</v>
      </c>
      <c r="B239" s="45">
        <v>4565.72</v>
      </c>
      <c r="C239" s="45">
        <f t="shared" si="0"/>
        <v>2.3550834835142126E-3</v>
      </c>
      <c r="D239" s="45">
        <v>3.96</v>
      </c>
      <c r="E239" s="45">
        <f t="shared" si="1"/>
        <v>3.9599999999999996E-2</v>
      </c>
      <c r="F239" s="45">
        <f t="shared" si="2"/>
        <v>1.5412308123874396E-4</v>
      </c>
      <c r="G239" s="45">
        <f t="shared" si="3"/>
        <v>2.2009604022754686E-3</v>
      </c>
      <c r="H239" s="79">
        <v>-2.3733379900000001E-2</v>
      </c>
      <c r="I239" s="79">
        <v>6.3378342880000002E-3</v>
      </c>
      <c r="J239" s="45">
        <f t="shared" si="4"/>
        <v>-2.3887502981238744E-2</v>
      </c>
      <c r="K239" s="45">
        <f t="shared" si="5"/>
        <v>6.1837112067612563E-3</v>
      </c>
      <c r="L239" s="43"/>
      <c r="M239" s="43"/>
      <c r="N239" s="43"/>
      <c r="O239" s="43"/>
      <c r="P239" s="43"/>
      <c r="Q239" s="43"/>
      <c r="R239" s="43"/>
      <c r="S239" s="43"/>
      <c r="T239" s="43"/>
      <c r="U239" s="43"/>
      <c r="V239" s="43"/>
      <c r="W239" s="43"/>
      <c r="X239" s="43"/>
      <c r="Y239" s="43"/>
      <c r="Z239" s="43"/>
    </row>
    <row r="240" spans="1:26">
      <c r="A240" s="44">
        <v>45125</v>
      </c>
      <c r="B240" s="45">
        <v>4554.9799999999996</v>
      </c>
      <c r="C240" s="45">
        <f t="shared" si="0"/>
        <v>7.0920798661324126E-3</v>
      </c>
      <c r="D240" s="45">
        <v>4.0199999999999996</v>
      </c>
      <c r="E240" s="45">
        <f t="shared" si="1"/>
        <v>4.0199999999999993E-2</v>
      </c>
      <c r="F240" s="45">
        <f t="shared" si="2"/>
        <v>1.5641303424662745E-4</v>
      </c>
      <c r="G240" s="45">
        <f t="shared" si="3"/>
        <v>6.9356668318857851E-3</v>
      </c>
      <c r="H240" s="79">
        <v>1.4137370430000001E-2</v>
      </c>
      <c r="I240" s="79">
        <v>4.026137313E-3</v>
      </c>
      <c r="J240" s="45">
        <f t="shared" si="4"/>
        <v>1.3980957395753373E-2</v>
      </c>
      <c r="K240" s="45">
        <f t="shared" si="5"/>
        <v>3.8697242787533725E-3</v>
      </c>
      <c r="L240" s="43"/>
      <c r="M240" s="43"/>
      <c r="N240" s="43"/>
      <c r="O240" s="43"/>
      <c r="P240" s="43"/>
      <c r="Q240" s="43"/>
      <c r="R240" s="43"/>
      <c r="S240" s="43"/>
      <c r="T240" s="43"/>
      <c r="U240" s="43"/>
      <c r="V240" s="43"/>
      <c r="W240" s="43"/>
      <c r="X240" s="43"/>
      <c r="Y240" s="43"/>
      <c r="Z240" s="43"/>
    </row>
    <row r="241" spans="1:26">
      <c r="A241" s="44">
        <v>45124</v>
      </c>
      <c r="B241" s="45">
        <v>4522.79</v>
      </c>
      <c r="C241" s="45">
        <f t="shared" si="0"/>
        <v>3.8479435973795429E-3</v>
      </c>
      <c r="D241" s="45">
        <v>4.04</v>
      </c>
      <c r="E241" s="45">
        <f t="shared" si="1"/>
        <v>4.0399999999999998E-2</v>
      </c>
      <c r="F241" s="45">
        <f t="shared" si="2"/>
        <v>1.5717605956244718E-4</v>
      </c>
      <c r="G241" s="45">
        <f t="shared" si="3"/>
        <v>3.6907675378170957E-3</v>
      </c>
      <c r="H241" s="79">
        <v>1.416966041E-3</v>
      </c>
      <c r="I241" s="79">
        <v>-2.436477884E-2</v>
      </c>
      <c r="J241" s="45">
        <f t="shared" si="4"/>
        <v>1.2597899814375528E-3</v>
      </c>
      <c r="K241" s="45">
        <f t="shared" si="5"/>
        <v>-2.4521954899562447E-2</v>
      </c>
      <c r="L241" s="43"/>
      <c r="M241" s="43"/>
      <c r="N241" s="43"/>
      <c r="O241" s="43"/>
      <c r="P241" s="43"/>
      <c r="Q241" s="43"/>
      <c r="R241" s="43"/>
      <c r="S241" s="43"/>
      <c r="T241" s="43"/>
      <c r="U241" s="43"/>
      <c r="V241" s="43"/>
      <c r="W241" s="43"/>
      <c r="X241" s="43"/>
      <c r="Y241" s="43"/>
      <c r="Z241" s="43"/>
    </row>
    <row r="242" spans="1:26">
      <c r="A242" s="44">
        <v>45121</v>
      </c>
      <c r="B242" s="45">
        <v>4505.42</v>
      </c>
      <c r="C242" s="45">
        <f t="shared" si="0"/>
        <v>-1.0249061954501163E-3</v>
      </c>
      <c r="D242" s="45">
        <v>4.04</v>
      </c>
      <c r="E242" s="45">
        <f t="shared" si="1"/>
        <v>4.0399999999999998E-2</v>
      </c>
      <c r="F242" s="45">
        <f t="shared" si="2"/>
        <v>1.5717605956244718E-4</v>
      </c>
      <c r="G242" s="45">
        <f t="shared" si="3"/>
        <v>-1.1820822550125635E-3</v>
      </c>
      <c r="H242" s="79">
        <v>5.8825083160000003E-3</v>
      </c>
      <c r="I242" s="79">
        <v>-7.1724015279999997E-3</v>
      </c>
      <c r="J242" s="45">
        <f t="shared" si="4"/>
        <v>5.7253322564375531E-3</v>
      </c>
      <c r="K242" s="45">
        <f t="shared" si="5"/>
        <v>-7.3295775875624469E-3</v>
      </c>
      <c r="L242" s="43"/>
      <c r="M242" s="43"/>
      <c r="N242" s="43"/>
      <c r="O242" s="43"/>
      <c r="P242" s="43"/>
      <c r="Q242" s="43"/>
      <c r="R242" s="43"/>
      <c r="S242" s="43"/>
      <c r="T242" s="43"/>
      <c r="U242" s="43"/>
      <c r="V242" s="43"/>
      <c r="W242" s="43"/>
      <c r="X242" s="43"/>
      <c r="Y242" s="43"/>
      <c r="Z242" s="43"/>
    </row>
    <row r="243" spans="1:26">
      <c r="A243" s="44">
        <v>45120</v>
      </c>
      <c r="B243" s="45">
        <v>4510.04</v>
      </c>
      <c r="C243" s="45">
        <f t="shared" si="0"/>
        <v>8.434509266769535E-3</v>
      </c>
      <c r="D243" s="45">
        <v>4.01</v>
      </c>
      <c r="E243" s="45">
        <f t="shared" si="1"/>
        <v>4.0099999999999997E-2</v>
      </c>
      <c r="F243" s="45">
        <f t="shared" si="2"/>
        <v>1.5603146678988544E-4</v>
      </c>
      <c r="G243" s="45">
        <f t="shared" si="3"/>
        <v>8.2784777999796496E-3</v>
      </c>
      <c r="H243" s="79">
        <v>1.7350482930000001E-2</v>
      </c>
      <c r="I243" s="79">
        <v>9.3845318529999996E-4</v>
      </c>
      <c r="J243" s="45">
        <f t="shared" si="4"/>
        <v>1.7194451463210116E-2</v>
      </c>
      <c r="K243" s="45">
        <f t="shared" si="5"/>
        <v>7.8242171851011452E-4</v>
      </c>
      <c r="L243" s="43"/>
      <c r="M243" s="43"/>
      <c r="N243" s="43"/>
      <c r="O243" s="43"/>
      <c r="P243" s="43"/>
      <c r="Q243" s="43"/>
      <c r="R243" s="43"/>
      <c r="S243" s="43"/>
      <c r="T243" s="43"/>
      <c r="U243" s="43"/>
      <c r="V243" s="43"/>
      <c r="W243" s="43"/>
      <c r="X243" s="43"/>
      <c r="Y243" s="43"/>
      <c r="Z243" s="43"/>
    </row>
    <row r="244" spans="1:26">
      <c r="A244" s="44">
        <v>45119</v>
      </c>
      <c r="B244" s="45">
        <v>4472.16</v>
      </c>
      <c r="C244" s="45">
        <f t="shared" si="0"/>
        <v>7.383817501052891E-3</v>
      </c>
      <c r="D244" s="45">
        <v>4.08</v>
      </c>
      <c r="E244" s="45">
        <f t="shared" si="1"/>
        <v>4.0800000000000003E-2</v>
      </c>
      <c r="F244" s="45">
        <f t="shared" si="2"/>
        <v>1.5870167200104923E-4</v>
      </c>
      <c r="G244" s="45">
        <f t="shared" si="3"/>
        <v>7.2251158290518418E-3</v>
      </c>
      <c r="H244" s="79">
        <v>1.1982672650000001E-3</v>
      </c>
      <c r="I244" s="79">
        <v>-8.8721973259999996E-3</v>
      </c>
      <c r="J244" s="45">
        <f t="shared" si="4"/>
        <v>1.0395655929989508E-3</v>
      </c>
      <c r="K244" s="45">
        <f t="shared" si="5"/>
        <v>-9.0308989980010489E-3</v>
      </c>
      <c r="L244" s="43"/>
      <c r="M244" s="43"/>
      <c r="N244" s="43"/>
      <c r="O244" s="43"/>
      <c r="P244" s="43"/>
      <c r="Q244" s="43"/>
      <c r="R244" s="43"/>
      <c r="S244" s="43"/>
      <c r="T244" s="43"/>
      <c r="U244" s="43"/>
      <c r="V244" s="43"/>
      <c r="W244" s="43"/>
      <c r="X244" s="43"/>
      <c r="Y244" s="43"/>
      <c r="Z244" s="43"/>
    </row>
    <row r="245" spans="1:26">
      <c r="A245" s="44">
        <v>45118</v>
      </c>
      <c r="B245" s="45">
        <v>4439.26</v>
      </c>
      <c r="C245" s="45">
        <f t="shared" si="0"/>
        <v>6.7195880716203853E-3</v>
      </c>
      <c r="D245" s="45">
        <v>4.16</v>
      </c>
      <c r="E245" s="45">
        <f t="shared" si="1"/>
        <v>4.1599999999999998E-2</v>
      </c>
      <c r="F245" s="45">
        <f t="shared" si="2"/>
        <v>1.617511456717402E-4</v>
      </c>
      <c r="G245" s="45">
        <f t="shared" si="3"/>
        <v>6.5578369259486451E-3</v>
      </c>
      <c r="H245" s="79">
        <v>7.5711009319999996E-3</v>
      </c>
      <c r="I245" s="79">
        <v>-2.961795037E-3</v>
      </c>
      <c r="J245" s="45">
        <f t="shared" si="4"/>
        <v>7.4093497863282594E-3</v>
      </c>
      <c r="K245" s="45">
        <f t="shared" si="5"/>
        <v>-3.1235461826717402E-3</v>
      </c>
      <c r="L245" s="43"/>
      <c r="M245" s="43"/>
      <c r="N245" s="43"/>
      <c r="O245" s="43"/>
      <c r="P245" s="43"/>
      <c r="Q245" s="43"/>
      <c r="R245" s="43"/>
      <c r="S245" s="43"/>
      <c r="T245" s="43"/>
      <c r="U245" s="43"/>
      <c r="V245" s="43"/>
      <c r="W245" s="43"/>
      <c r="X245" s="43"/>
      <c r="Y245" s="43"/>
      <c r="Z245" s="43"/>
    </row>
    <row r="246" spans="1:26">
      <c r="A246" s="44">
        <v>45117</v>
      </c>
      <c r="B246" s="45">
        <v>4409.53</v>
      </c>
      <c r="C246" s="45">
        <f t="shared" si="0"/>
        <v>2.4022317330228151E-3</v>
      </c>
      <c r="D246" s="45">
        <v>4.18</v>
      </c>
      <c r="E246" s="45">
        <f t="shared" si="1"/>
        <v>4.1799999999999997E-2</v>
      </c>
      <c r="F246" s="45">
        <f t="shared" si="2"/>
        <v>1.6251314958126706E-4</v>
      </c>
      <c r="G246" s="45">
        <f t="shared" si="3"/>
        <v>2.239718583441548E-3</v>
      </c>
      <c r="H246" s="79">
        <v>-2.5228731769999999E-2</v>
      </c>
      <c r="I246" s="79">
        <v>-1.610687454E-2</v>
      </c>
      <c r="J246" s="45">
        <f t="shared" si="4"/>
        <v>-2.5391244919581266E-2</v>
      </c>
      <c r="K246" s="45">
        <f t="shared" si="5"/>
        <v>-1.6269387689581267E-2</v>
      </c>
      <c r="L246" s="43"/>
      <c r="M246" s="43"/>
      <c r="N246" s="43"/>
      <c r="O246" s="43"/>
      <c r="P246" s="43"/>
      <c r="Q246" s="43"/>
      <c r="R246" s="43"/>
      <c r="S246" s="43"/>
      <c r="T246" s="43"/>
      <c r="U246" s="43"/>
      <c r="V246" s="43"/>
      <c r="W246" s="43"/>
      <c r="X246" s="43"/>
      <c r="Y246" s="43"/>
      <c r="Z246" s="43"/>
    </row>
    <row r="247" spans="1:26">
      <c r="A247" s="44">
        <v>45114</v>
      </c>
      <c r="B247" s="45">
        <v>4398.95</v>
      </c>
      <c r="C247" s="45">
        <f t="shared" si="0"/>
        <v>-2.8692926136023467E-3</v>
      </c>
      <c r="D247" s="45">
        <v>4.2</v>
      </c>
      <c r="E247" s="45">
        <f t="shared" si="1"/>
        <v>4.2000000000000003E-2</v>
      </c>
      <c r="F247" s="45">
        <f t="shared" si="2"/>
        <v>1.6327500779889093E-4</v>
      </c>
      <c r="G247" s="45">
        <f t="shared" si="3"/>
        <v>-3.0325676214012377E-3</v>
      </c>
      <c r="H247" s="79">
        <v>-5.6886451329999999E-3</v>
      </c>
      <c r="I247" s="79">
        <v>-1.469691832E-2</v>
      </c>
      <c r="J247" s="45">
        <f t="shared" si="4"/>
        <v>-5.8519201407988908E-3</v>
      </c>
      <c r="K247" s="45">
        <f t="shared" si="5"/>
        <v>-1.4860193327798891E-2</v>
      </c>
      <c r="L247" s="43"/>
      <c r="M247" s="43"/>
      <c r="N247" s="43"/>
      <c r="O247" s="43"/>
      <c r="P247" s="43"/>
      <c r="Q247" s="43"/>
      <c r="R247" s="43"/>
      <c r="S247" s="43"/>
      <c r="T247" s="43"/>
      <c r="U247" s="43"/>
      <c r="V247" s="43"/>
      <c r="W247" s="43"/>
      <c r="X247" s="43"/>
      <c r="Y247" s="43"/>
      <c r="Z247" s="43"/>
    </row>
    <row r="248" spans="1:26">
      <c r="A248" s="44">
        <v>45113</v>
      </c>
      <c r="B248" s="45">
        <v>4411.59</v>
      </c>
      <c r="C248" s="45">
        <f t="shared" si="0"/>
        <v>-7.9540652874783013E-3</v>
      </c>
      <c r="D248" s="45">
        <v>4.16</v>
      </c>
      <c r="E248" s="45">
        <f t="shared" si="1"/>
        <v>4.1599999999999998E-2</v>
      </c>
      <c r="F248" s="45">
        <f t="shared" si="2"/>
        <v>1.617511456717402E-4</v>
      </c>
      <c r="G248" s="45">
        <f t="shared" si="3"/>
        <v>-8.1158164331500415E-3</v>
      </c>
      <c r="H248" s="79">
        <v>2.4486732899999999E-3</v>
      </c>
      <c r="I248" s="79">
        <v>-1.89399601E-2</v>
      </c>
      <c r="J248" s="45">
        <f t="shared" si="4"/>
        <v>2.2869221443282597E-3</v>
      </c>
      <c r="K248" s="45">
        <f t="shared" si="5"/>
        <v>-1.910171124567174E-2</v>
      </c>
      <c r="L248" s="43"/>
      <c r="M248" s="43"/>
      <c r="N248" s="43"/>
      <c r="O248" s="43"/>
      <c r="P248" s="43"/>
      <c r="Q248" s="43"/>
      <c r="R248" s="43"/>
      <c r="S248" s="43"/>
      <c r="T248" s="43"/>
      <c r="U248" s="43"/>
      <c r="V248" s="43"/>
      <c r="W248" s="43"/>
      <c r="X248" s="43"/>
      <c r="Y248" s="43"/>
      <c r="Z248" s="43"/>
    </row>
    <row r="249" spans="1:26">
      <c r="A249" s="44">
        <v>45112</v>
      </c>
      <c r="B249" s="45">
        <v>4446.82</v>
      </c>
      <c r="C249" s="45">
        <f t="shared" si="0"/>
        <v>-1.9702536362673942E-3</v>
      </c>
      <c r="D249" s="45">
        <v>4.09</v>
      </c>
      <c r="E249" s="45">
        <f t="shared" si="1"/>
        <v>4.0899999999999999E-2</v>
      </c>
      <c r="F249" s="45">
        <f t="shared" si="2"/>
        <v>1.5908298386113628E-4</v>
      </c>
      <c r="G249" s="45">
        <f t="shared" si="3"/>
        <v>-2.1293366201285305E-3</v>
      </c>
      <c r="H249" s="79">
        <v>3.239971843E-3</v>
      </c>
      <c r="I249" s="79">
        <v>1.7511417580000001E-2</v>
      </c>
      <c r="J249" s="45">
        <f t="shared" si="4"/>
        <v>3.0808888591388637E-3</v>
      </c>
      <c r="K249" s="45">
        <f t="shared" si="5"/>
        <v>1.7352334596138864E-2</v>
      </c>
      <c r="L249" s="43"/>
      <c r="M249" s="43"/>
      <c r="N249" s="43"/>
      <c r="O249" s="43"/>
      <c r="P249" s="43"/>
      <c r="Q249" s="43"/>
      <c r="R249" s="43"/>
      <c r="S249" s="43"/>
      <c r="T249" s="43"/>
      <c r="U249" s="43"/>
      <c r="V249" s="43"/>
      <c r="W249" s="43"/>
      <c r="X249" s="43"/>
      <c r="Y249" s="43"/>
      <c r="Z249" s="43"/>
    </row>
    <row r="250" spans="1:26">
      <c r="A250" s="44">
        <v>45110</v>
      </c>
      <c r="B250" s="45">
        <v>4455.59</v>
      </c>
      <c r="C250" s="45">
        <f t="shared" si="0"/>
        <v>1.1700018289601843E-3</v>
      </c>
      <c r="D250" s="45">
        <v>4</v>
      </c>
      <c r="E250" s="45">
        <f t="shared" si="1"/>
        <v>0.04</v>
      </c>
      <c r="F250" s="45">
        <f t="shared" si="2"/>
        <v>1.5564986279126281E-4</v>
      </c>
      <c r="G250" s="45">
        <f t="shared" si="3"/>
        <v>1.0143519661689215E-3</v>
      </c>
      <c r="H250" s="79">
        <v>-1.126759204E-2</v>
      </c>
      <c r="I250" s="79">
        <v>1.015938517E-2</v>
      </c>
      <c r="J250" s="45">
        <f t="shared" si="4"/>
        <v>-1.1423241902791263E-2</v>
      </c>
      <c r="K250" s="45">
        <f t="shared" si="5"/>
        <v>1.0003735307208737E-2</v>
      </c>
      <c r="L250" s="43"/>
      <c r="M250" s="43"/>
      <c r="N250" s="43"/>
      <c r="O250" s="43"/>
      <c r="P250" s="43"/>
      <c r="Q250" s="43"/>
      <c r="R250" s="43"/>
      <c r="S250" s="43"/>
      <c r="T250" s="43"/>
      <c r="U250" s="43"/>
      <c r="V250" s="43"/>
      <c r="W250" s="43"/>
      <c r="X250" s="43"/>
      <c r="Y250" s="43"/>
      <c r="Z250" s="43"/>
    </row>
    <row r="251" spans="1:26">
      <c r="A251" s="44">
        <v>45107</v>
      </c>
      <c r="B251" s="45">
        <v>4450.38</v>
      </c>
      <c r="C251" s="45">
        <f t="shared" si="0"/>
        <v>1.2194363266362706E-2</v>
      </c>
      <c r="D251" s="45">
        <v>3.98</v>
      </c>
      <c r="E251" s="45">
        <f t="shared" si="1"/>
        <v>3.9800000000000002E-2</v>
      </c>
      <c r="F251" s="45">
        <f t="shared" si="2"/>
        <v>1.548865451408421E-4</v>
      </c>
      <c r="G251" s="45">
        <f t="shared" si="3"/>
        <v>1.2039476721221864E-2</v>
      </c>
      <c r="H251" s="79">
        <v>1.1372252930000001E-3</v>
      </c>
      <c r="I251" s="79">
        <v>-5.188710008E-3</v>
      </c>
      <c r="J251" s="45">
        <f t="shared" si="4"/>
        <v>9.8233874785915798E-4</v>
      </c>
      <c r="K251" s="45">
        <f t="shared" si="5"/>
        <v>-5.3435965531408421E-3</v>
      </c>
      <c r="L251" s="43"/>
      <c r="M251" s="43"/>
      <c r="N251" s="43"/>
      <c r="O251" s="43"/>
      <c r="P251" s="43"/>
      <c r="Q251" s="43"/>
      <c r="R251" s="43"/>
      <c r="S251" s="43"/>
      <c r="T251" s="43"/>
      <c r="U251" s="43"/>
      <c r="V251" s="43"/>
      <c r="W251" s="43"/>
      <c r="X251" s="43"/>
      <c r="Y251" s="43"/>
      <c r="Z251" s="43"/>
    </row>
    <row r="252" spans="1:26">
      <c r="A252" s="44">
        <v>45106</v>
      </c>
      <c r="B252" s="45">
        <v>4396.4399999999996</v>
      </c>
      <c r="C252" s="45">
        <f t="shared" si="0"/>
        <v>4.4635502053141703E-3</v>
      </c>
      <c r="D252" s="45">
        <v>4.04</v>
      </c>
      <c r="E252" s="45">
        <f t="shared" si="1"/>
        <v>4.0399999999999998E-2</v>
      </c>
      <c r="F252" s="45">
        <f t="shared" si="2"/>
        <v>1.5717605956244718E-4</v>
      </c>
      <c r="G252" s="45">
        <f t="shared" si="3"/>
        <v>4.3063741457517232E-3</v>
      </c>
      <c r="H252" s="79">
        <v>3.1679262410000001E-3</v>
      </c>
      <c r="I252" s="79">
        <v>-7.3834188849999996E-3</v>
      </c>
      <c r="J252" s="45">
        <f t="shared" si="4"/>
        <v>3.0107501814375529E-3</v>
      </c>
      <c r="K252" s="45">
        <f t="shared" si="5"/>
        <v>-7.5405949445624468E-3</v>
      </c>
      <c r="L252" s="43"/>
      <c r="M252" s="43"/>
      <c r="N252" s="43"/>
      <c r="O252" s="43"/>
      <c r="P252" s="43"/>
      <c r="Q252" s="43"/>
      <c r="R252" s="43"/>
      <c r="S252" s="43"/>
      <c r="T252" s="43"/>
      <c r="U252" s="43"/>
      <c r="V252" s="43"/>
      <c r="W252" s="43"/>
      <c r="X252" s="43"/>
      <c r="Y252" s="43"/>
      <c r="Z252" s="43"/>
    </row>
    <row r="253" spans="1:26">
      <c r="A253" s="44">
        <v>45105</v>
      </c>
      <c r="B253" s="45">
        <v>4376.8599999999997</v>
      </c>
      <c r="C253" s="45">
        <f t="shared" si="0"/>
        <v>-3.5407246519950932E-4</v>
      </c>
      <c r="D253" s="45">
        <v>3.92</v>
      </c>
      <c r="E253" s="45">
        <f t="shared" si="1"/>
        <v>3.9199999999999999E-2</v>
      </c>
      <c r="F253" s="45">
        <f t="shared" si="2"/>
        <v>1.5259571445547238E-4</v>
      </c>
      <c r="G253" s="45">
        <f t="shared" si="3"/>
        <v>-5.066681796549817E-4</v>
      </c>
      <c r="H253" s="79">
        <v>-5.2538282009999999E-3</v>
      </c>
      <c r="I253" s="79">
        <v>-9.7509566910000001E-3</v>
      </c>
      <c r="J253" s="45">
        <f t="shared" si="4"/>
        <v>-5.4064239154554723E-3</v>
      </c>
      <c r="K253" s="45">
        <f t="shared" si="5"/>
        <v>-9.9035524054554725E-3</v>
      </c>
      <c r="L253" s="43"/>
      <c r="M253" s="43"/>
      <c r="N253" s="43"/>
      <c r="O253" s="43"/>
      <c r="P253" s="43"/>
      <c r="Q253" s="43"/>
      <c r="R253" s="43"/>
      <c r="S253" s="43"/>
      <c r="T253" s="43"/>
      <c r="U253" s="43"/>
      <c r="V253" s="43"/>
      <c r="W253" s="43"/>
      <c r="X253" s="43"/>
      <c r="Y253" s="43"/>
      <c r="Z253" s="43"/>
    </row>
    <row r="254" spans="1:26">
      <c r="A254" s="44">
        <v>45104</v>
      </c>
      <c r="B254" s="45">
        <v>4378.41</v>
      </c>
      <c r="C254" s="45">
        <f t="shared" si="0"/>
        <v>1.1390657230512101E-2</v>
      </c>
      <c r="D254" s="45">
        <v>3.96</v>
      </c>
      <c r="E254" s="45">
        <f t="shared" si="1"/>
        <v>3.9599999999999996E-2</v>
      </c>
      <c r="F254" s="45">
        <f t="shared" si="2"/>
        <v>1.5412308123874396E-4</v>
      </c>
      <c r="G254" s="45">
        <f t="shared" si="3"/>
        <v>1.1236534149273357E-2</v>
      </c>
      <c r="H254" s="79">
        <v>-6.140683345E-3</v>
      </c>
      <c r="I254" s="79">
        <v>-4.890593302E-3</v>
      </c>
      <c r="J254" s="45">
        <f t="shared" si="4"/>
        <v>-6.294806426238744E-3</v>
      </c>
      <c r="K254" s="45">
        <f t="shared" si="5"/>
        <v>-5.044716383238744E-3</v>
      </c>
      <c r="L254" s="43"/>
      <c r="M254" s="43"/>
      <c r="N254" s="43"/>
      <c r="O254" s="43"/>
      <c r="P254" s="43"/>
      <c r="Q254" s="43"/>
      <c r="R254" s="43"/>
      <c r="S254" s="43"/>
      <c r="T254" s="43"/>
      <c r="U254" s="43"/>
      <c r="V254" s="43"/>
      <c r="W254" s="43"/>
      <c r="X254" s="43"/>
      <c r="Y254" s="43"/>
      <c r="Z254" s="43"/>
    </row>
    <row r="255" spans="1:26">
      <c r="A255" s="44">
        <v>45103</v>
      </c>
      <c r="B255" s="45">
        <v>4328.82</v>
      </c>
      <c r="C255" s="45">
        <f t="shared" si="0"/>
        <v>-4.4968757892660969E-3</v>
      </c>
      <c r="D255" s="45">
        <v>3.94</v>
      </c>
      <c r="E255" s="45">
        <f t="shared" si="1"/>
        <v>3.9399999999999998E-2</v>
      </c>
      <c r="F255" s="45">
        <f t="shared" si="2"/>
        <v>1.5335947102901315E-4</v>
      </c>
      <c r="G255" s="45">
        <f t="shared" si="3"/>
        <v>-4.6502352602951101E-3</v>
      </c>
      <c r="H255" s="79">
        <v>-1.8554302070000001E-2</v>
      </c>
      <c r="I255" s="79">
        <v>-1.566065002E-2</v>
      </c>
      <c r="J255" s="45">
        <f t="shared" si="4"/>
        <v>-1.8707661541029014E-2</v>
      </c>
      <c r="K255" s="45">
        <f t="shared" si="5"/>
        <v>-1.5814009491029013E-2</v>
      </c>
      <c r="L255" s="43"/>
      <c r="M255" s="43"/>
      <c r="N255" s="43"/>
      <c r="O255" s="43"/>
      <c r="P255" s="43"/>
      <c r="Q255" s="43"/>
      <c r="R255" s="43"/>
      <c r="S255" s="43"/>
      <c r="T255" s="43"/>
      <c r="U255" s="43"/>
      <c r="V255" s="43"/>
      <c r="W255" s="43"/>
      <c r="X255" s="43"/>
      <c r="Y255" s="43"/>
      <c r="Z255" s="43"/>
    </row>
    <row r="256" spans="1:26">
      <c r="A256" s="44">
        <v>45100</v>
      </c>
      <c r="B256" s="45">
        <v>4348.33</v>
      </c>
      <c r="C256" s="45">
        <f t="shared" si="0"/>
        <v>-7.688274822307147E-3</v>
      </c>
      <c r="D256" s="45">
        <v>3.94</v>
      </c>
      <c r="E256" s="45">
        <f t="shared" si="1"/>
        <v>3.9399999999999998E-2</v>
      </c>
      <c r="F256" s="45">
        <f t="shared" si="2"/>
        <v>1.5335947102901315E-4</v>
      </c>
      <c r="G256" s="45">
        <f t="shared" si="3"/>
        <v>-7.841634293336161E-3</v>
      </c>
      <c r="H256" s="79">
        <v>-8.2727078370000004E-4</v>
      </c>
      <c r="I256" s="79">
        <v>-1.0649456809999999E-2</v>
      </c>
      <c r="J256" s="45">
        <f t="shared" si="4"/>
        <v>-9.8063025472901319E-4</v>
      </c>
      <c r="K256" s="45">
        <f t="shared" si="5"/>
        <v>-1.0802816281029012E-2</v>
      </c>
      <c r="L256" s="43"/>
      <c r="M256" s="43"/>
      <c r="N256" s="43"/>
      <c r="O256" s="43"/>
      <c r="P256" s="43"/>
      <c r="Q256" s="43"/>
      <c r="R256" s="43"/>
      <c r="S256" s="43"/>
      <c r="T256" s="43"/>
      <c r="U256" s="43"/>
      <c r="V256" s="43"/>
      <c r="W256" s="43"/>
      <c r="X256" s="43"/>
      <c r="Y256" s="43"/>
      <c r="Z256" s="43"/>
    </row>
    <row r="257" spans="1:26">
      <c r="A257" s="44">
        <v>45099</v>
      </c>
      <c r="B257" s="45">
        <v>4381.8900000000003</v>
      </c>
      <c r="C257" s="45">
        <f t="shared" ref="C257:C511" si="6">LN(B257/B258)</f>
        <v>3.7038857650539521E-3</v>
      </c>
      <c r="D257" s="45">
        <v>3.99</v>
      </c>
      <c r="E257" s="45">
        <f t="shared" ref="E257:E511" si="7">D257/100</f>
        <v>3.9900000000000005E-2</v>
      </c>
      <c r="F257" s="45">
        <f t="shared" ref="F257:F511" si="8">(1+E257)^(1/252)-1</f>
        <v>1.5526822224387615E-4</v>
      </c>
      <c r="G257" s="45">
        <f t="shared" ref="G257:G511" si="9">C257-F257</f>
        <v>3.548617542810076E-3</v>
      </c>
      <c r="H257" s="79">
        <v>9.7318872939999997E-4</v>
      </c>
      <c r="I257" s="79">
        <v>1.2294020629999999E-2</v>
      </c>
      <c r="J257" s="45">
        <f t="shared" ref="J257:J511" si="10">H257-F257</f>
        <v>8.1792050715612382E-4</v>
      </c>
      <c r="K257" s="45">
        <f t="shared" ref="K257:K511" si="11">I257-F257</f>
        <v>1.2138752407756123E-2</v>
      </c>
      <c r="L257" s="43"/>
      <c r="M257" s="43"/>
      <c r="N257" s="43"/>
      <c r="O257" s="43"/>
      <c r="P257" s="43"/>
      <c r="Q257" s="43"/>
      <c r="R257" s="43"/>
      <c r="S257" s="43"/>
      <c r="T257" s="43"/>
      <c r="U257" s="43"/>
      <c r="V257" s="43"/>
      <c r="W257" s="43"/>
      <c r="X257" s="43"/>
      <c r="Y257" s="43"/>
      <c r="Z257" s="43"/>
    </row>
    <row r="258" spans="1:26">
      <c r="A258" s="44">
        <v>45098</v>
      </c>
      <c r="B258" s="45">
        <v>4365.6899999999996</v>
      </c>
      <c r="C258" s="45">
        <f t="shared" si="6"/>
        <v>-5.2590818461865788E-3</v>
      </c>
      <c r="D258" s="45">
        <v>3.92</v>
      </c>
      <c r="E258" s="45">
        <f t="shared" si="7"/>
        <v>3.9199999999999999E-2</v>
      </c>
      <c r="F258" s="45">
        <f t="shared" si="8"/>
        <v>1.5259571445547238E-4</v>
      </c>
      <c r="G258" s="45">
        <f t="shared" si="9"/>
        <v>-5.4116775606420512E-3</v>
      </c>
      <c r="H258" s="79">
        <v>3.0982391450000001E-2</v>
      </c>
      <c r="I258" s="79">
        <v>1.7292941690000001E-2</v>
      </c>
      <c r="J258" s="45">
        <f t="shared" si="10"/>
        <v>3.0829795735544528E-2</v>
      </c>
      <c r="K258" s="45">
        <f t="shared" si="11"/>
        <v>1.7140345975544528E-2</v>
      </c>
      <c r="L258" s="43"/>
      <c r="M258" s="43"/>
      <c r="N258" s="43"/>
      <c r="O258" s="43"/>
      <c r="P258" s="43"/>
      <c r="Q258" s="43"/>
      <c r="R258" s="43"/>
      <c r="S258" s="43"/>
      <c r="T258" s="43"/>
      <c r="U258" s="43"/>
      <c r="V258" s="43"/>
      <c r="W258" s="43"/>
      <c r="X258" s="43"/>
      <c r="Y258" s="43"/>
      <c r="Z258" s="43"/>
    </row>
    <row r="259" spans="1:26">
      <c r="A259" s="44">
        <v>45097</v>
      </c>
      <c r="B259" s="45">
        <v>4388.71</v>
      </c>
      <c r="C259" s="45">
        <f t="shared" si="6"/>
        <v>-4.7463803686906532E-3</v>
      </c>
      <c r="D259" s="45">
        <v>3.94</v>
      </c>
      <c r="E259" s="45">
        <f t="shared" si="7"/>
        <v>3.9399999999999998E-2</v>
      </c>
      <c r="F259" s="45">
        <f t="shared" si="8"/>
        <v>1.5335947102901315E-4</v>
      </c>
      <c r="G259" s="45">
        <f t="shared" si="9"/>
        <v>-4.8997398397196664E-3</v>
      </c>
      <c r="H259" s="79">
        <v>1.366474473E-3</v>
      </c>
      <c r="I259" s="79">
        <v>-1.3675074130000001E-3</v>
      </c>
      <c r="J259" s="45">
        <f t="shared" si="10"/>
        <v>1.2131150019709868E-3</v>
      </c>
      <c r="K259" s="45">
        <f t="shared" si="11"/>
        <v>-1.5208668840290132E-3</v>
      </c>
      <c r="L259" s="43"/>
      <c r="M259" s="43"/>
      <c r="N259" s="43"/>
      <c r="O259" s="43"/>
      <c r="P259" s="43"/>
      <c r="Q259" s="43"/>
      <c r="R259" s="43"/>
      <c r="S259" s="43"/>
      <c r="T259" s="43"/>
      <c r="U259" s="43"/>
      <c r="V259" s="43"/>
      <c r="W259" s="43"/>
      <c r="X259" s="43"/>
      <c r="Y259" s="43"/>
      <c r="Z259" s="43"/>
    </row>
    <row r="260" spans="1:26">
      <c r="A260" s="44">
        <v>45093</v>
      </c>
      <c r="B260" s="45">
        <v>4409.59</v>
      </c>
      <c r="C260" s="45">
        <f t="shared" si="6"/>
        <v>-3.6783763376504303E-3</v>
      </c>
      <c r="D260" s="45">
        <v>3.98</v>
      </c>
      <c r="E260" s="45">
        <f t="shared" si="7"/>
        <v>3.9800000000000002E-2</v>
      </c>
      <c r="F260" s="45">
        <f t="shared" si="8"/>
        <v>1.548865451408421E-4</v>
      </c>
      <c r="G260" s="45">
        <f t="shared" si="9"/>
        <v>-3.8332628827912724E-3</v>
      </c>
      <c r="H260" s="79">
        <v>3.5252054319999997E-2</v>
      </c>
      <c r="I260" s="79">
        <v>1.6940498040000002E-2</v>
      </c>
      <c r="J260" s="45">
        <f t="shared" si="10"/>
        <v>3.5097167774859155E-2</v>
      </c>
      <c r="K260" s="45">
        <f t="shared" si="11"/>
        <v>1.6785611494859159E-2</v>
      </c>
      <c r="L260" s="43"/>
      <c r="M260" s="43"/>
      <c r="N260" s="43"/>
      <c r="O260" s="43"/>
      <c r="P260" s="43"/>
      <c r="Q260" s="43"/>
      <c r="R260" s="43"/>
      <c r="S260" s="43"/>
      <c r="T260" s="43"/>
      <c r="U260" s="43"/>
      <c r="V260" s="43"/>
      <c r="W260" s="43"/>
      <c r="X260" s="43"/>
      <c r="Y260" s="43"/>
      <c r="Z260" s="43"/>
    </row>
    <row r="261" spans="1:26">
      <c r="A261" s="44">
        <v>45092</v>
      </c>
      <c r="B261" s="45">
        <v>4425.84</v>
      </c>
      <c r="C261" s="45">
        <f t="shared" si="6"/>
        <v>1.2104580063652602E-2</v>
      </c>
      <c r="D261" s="45">
        <v>3.95</v>
      </c>
      <c r="E261" s="45">
        <f t="shared" si="7"/>
        <v>3.95E-2</v>
      </c>
      <c r="F261" s="45">
        <f t="shared" si="8"/>
        <v>1.5374129442591311E-4</v>
      </c>
      <c r="G261" s="45">
        <f t="shared" si="9"/>
        <v>1.1950838769226689E-2</v>
      </c>
      <c r="H261" s="79">
        <v>-2.6399651200000001E-3</v>
      </c>
      <c r="I261" s="79">
        <v>9.737570349E-3</v>
      </c>
      <c r="J261" s="45">
        <f t="shared" si="10"/>
        <v>-2.7937064144259133E-3</v>
      </c>
      <c r="K261" s="45">
        <f t="shared" si="11"/>
        <v>9.5838290545740869E-3</v>
      </c>
      <c r="L261" s="43"/>
      <c r="M261" s="43"/>
      <c r="N261" s="43"/>
      <c r="O261" s="43"/>
      <c r="P261" s="43"/>
      <c r="Q261" s="43"/>
      <c r="R261" s="43"/>
      <c r="S261" s="43"/>
      <c r="T261" s="43"/>
      <c r="U261" s="43"/>
      <c r="V261" s="43"/>
      <c r="W261" s="43"/>
      <c r="X261" s="43"/>
      <c r="Y261" s="43"/>
      <c r="Z261" s="43"/>
    </row>
    <row r="262" spans="1:26">
      <c r="A262" s="44">
        <v>45091</v>
      </c>
      <c r="B262" s="45">
        <v>4372.59</v>
      </c>
      <c r="C262" s="45">
        <f t="shared" si="6"/>
        <v>8.1907206921961594E-4</v>
      </c>
      <c r="D262" s="45">
        <v>4.0199999999999996</v>
      </c>
      <c r="E262" s="45">
        <f t="shared" si="7"/>
        <v>4.0199999999999993E-2</v>
      </c>
      <c r="F262" s="45">
        <f t="shared" si="8"/>
        <v>1.5641303424662745E-4</v>
      </c>
      <c r="G262" s="45">
        <f t="shared" si="9"/>
        <v>6.6265903497298849E-4</v>
      </c>
      <c r="H262" s="79">
        <v>-1.1505707820000001E-2</v>
      </c>
      <c r="I262" s="79">
        <v>-1.7719765459999998E-2</v>
      </c>
      <c r="J262" s="45">
        <f t="shared" si="10"/>
        <v>-1.1662120854246628E-2</v>
      </c>
      <c r="K262" s="45">
        <f t="shared" si="11"/>
        <v>-1.7876178494246626E-2</v>
      </c>
      <c r="L262" s="43"/>
      <c r="M262" s="43"/>
      <c r="N262" s="43"/>
      <c r="O262" s="43"/>
      <c r="P262" s="43"/>
      <c r="Q262" s="43"/>
      <c r="R262" s="43"/>
      <c r="S262" s="43"/>
      <c r="T262" s="43"/>
      <c r="U262" s="43"/>
      <c r="V262" s="43"/>
      <c r="W262" s="43"/>
      <c r="X262" s="43"/>
      <c r="Y262" s="43"/>
      <c r="Z262" s="43"/>
    </row>
    <row r="263" spans="1:26">
      <c r="A263" s="44">
        <v>45090</v>
      </c>
      <c r="B263" s="45">
        <v>4369.01</v>
      </c>
      <c r="C263" s="45">
        <f t="shared" si="6"/>
        <v>6.9086648833658285E-3</v>
      </c>
      <c r="D263" s="45">
        <v>4.0599999999999996</v>
      </c>
      <c r="E263" s="45">
        <f t="shared" si="7"/>
        <v>4.0599999999999997E-2</v>
      </c>
      <c r="F263" s="45">
        <f t="shared" si="8"/>
        <v>1.5793893879534338E-4</v>
      </c>
      <c r="G263" s="45">
        <f t="shared" si="9"/>
        <v>6.7507259445704852E-3</v>
      </c>
      <c r="H263" s="79">
        <v>1.5916911230000001E-2</v>
      </c>
      <c r="I263" s="79">
        <v>8.6750687260000008E-3</v>
      </c>
      <c r="J263" s="45">
        <f t="shared" si="10"/>
        <v>1.5758972291204657E-2</v>
      </c>
      <c r="K263" s="45">
        <f t="shared" si="11"/>
        <v>8.5171297872046574E-3</v>
      </c>
      <c r="L263" s="43"/>
      <c r="M263" s="43"/>
      <c r="N263" s="43"/>
      <c r="O263" s="43"/>
      <c r="P263" s="43"/>
      <c r="Q263" s="43"/>
      <c r="R263" s="43"/>
      <c r="S263" s="43"/>
      <c r="T263" s="43"/>
      <c r="U263" s="43"/>
      <c r="V263" s="43"/>
      <c r="W263" s="43"/>
      <c r="X263" s="43"/>
      <c r="Y263" s="43"/>
      <c r="Z263" s="43"/>
    </row>
    <row r="264" spans="1:26">
      <c r="A264" s="44">
        <v>45089</v>
      </c>
      <c r="B264" s="45">
        <v>4338.93</v>
      </c>
      <c r="C264" s="45">
        <f t="shared" si="6"/>
        <v>9.2779026656844323E-3</v>
      </c>
      <c r="D264" s="45">
        <v>3.98</v>
      </c>
      <c r="E264" s="45">
        <f t="shared" si="7"/>
        <v>3.9800000000000002E-2</v>
      </c>
      <c r="F264" s="45">
        <f t="shared" si="8"/>
        <v>1.548865451408421E-4</v>
      </c>
      <c r="G264" s="45">
        <f t="shared" si="9"/>
        <v>9.1230161205435902E-3</v>
      </c>
      <c r="H264" s="79">
        <v>5.340104105E-3</v>
      </c>
      <c r="I264" s="79">
        <v>-3.1202100869999999E-2</v>
      </c>
      <c r="J264" s="45">
        <f t="shared" si="10"/>
        <v>5.1852175598591579E-3</v>
      </c>
      <c r="K264" s="45">
        <f t="shared" si="11"/>
        <v>-3.1356987415140841E-2</v>
      </c>
      <c r="L264" s="43"/>
      <c r="M264" s="43"/>
      <c r="N264" s="43"/>
      <c r="O264" s="43"/>
      <c r="P264" s="43"/>
      <c r="Q264" s="43"/>
      <c r="R264" s="43"/>
      <c r="S264" s="43"/>
      <c r="T264" s="43"/>
      <c r="U264" s="43"/>
      <c r="V264" s="43"/>
      <c r="W264" s="43"/>
      <c r="X264" s="43"/>
      <c r="Y264" s="43"/>
      <c r="Z264" s="43"/>
    </row>
    <row r="265" spans="1:26">
      <c r="A265" s="44">
        <v>45086</v>
      </c>
      <c r="B265" s="45">
        <v>4298.8599999999997</v>
      </c>
      <c r="C265" s="45">
        <f t="shared" si="6"/>
        <v>1.1474737636884458E-3</v>
      </c>
      <c r="D265" s="45">
        <v>3.99</v>
      </c>
      <c r="E265" s="45">
        <f t="shared" si="7"/>
        <v>3.9900000000000005E-2</v>
      </c>
      <c r="F265" s="45">
        <f t="shared" si="8"/>
        <v>1.5526822224387615E-4</v>
      </c>
      <c r="G265" s="45">
        <f t="shared" si="9"/>
        <v>9.9220554144456964E-4</v>
      </c>
      <c r="H265" s="79">
        <v>-1.936852763E-2</v>
      </c>
      <c r="I265" s="79">
        <v>-1.213725174E-2</v>
      </c>
      <c r="J265" s="45">
        <f t="shared" si="10"/>
        <v>-1.9523795852243876E-2</v>
      </c>
      <c r="K265" s="45">
        <f t="shared" si="11"/>
        <v>-1.2292519962243877E-2</v>
      </c>
      <c r="L265" s="43"/>
      <c r="M265" s="43"/>
      <c r="N265" s="43"/>
      <c r="O265" s="43"/>
      <c r="P265" s="43"/>
      <c r="Q265" s="43"/>
      <c r="R265" s="43"/>
      <c r="S265" s="43"/>
      <c r="T265" s="43"/>
      <c r="U265" s="43"/>
      <c r="V265" s="43"/>
      <c r="W265" s="43"/>
      <c r="X265" s="43"/>
      <c r="Y265" s="43"/>
      <c r="Z265" s="43"/>
    </row>
    <row r="266" spans="1:26">
      <c r="A266" s="44">
        <v>45085</v>
      </c>
      <c r="B266" s="45">
        <v>4293.93</v>
      </c>
      <c r="C266" s="45">
        <f t="shared" si="6"/>
        <v>6.16953524709693E-3</v>
      </c>
      <c r="D266" s="45">
        <v>3.99</v>
      </c>
      <c r="E266" s="45">
        <f t="shared" si="7"/>
        <v>3.9900000000000005E-2</v>
      </c>
      <c r="F266" s="45">
        <f t="shared" si="8"/>
        <v>1.5526822224387615E-4</v>
      </c>
      <c r="G266" s="45">
        <f t="shared" si="9"/>
        <v>6.0142670248530539E-3</v>
      </c>
      <c r="H266" s="79">
        <v>3.6746171520000001E-3</v>
      </c>
      <c r="I266" s="79">
        <v>-2.4708200350000002E-3</v>
      </c>
      <c r="J266" s="45">
        <f t="shared" si="10"/>
        <v>3.5193489297561239E-3</v>
      </c>
      <c r="K266" s="45">
        <f t="shared" si="11"/>
        <v>-2.6260882572438763E-3</v>
      </c>
      <c r="L266" s="43"/>
      <c r="M266" s="43"/>
      <c r="N266" s="43"/>
      <c r="O266" s="43"/>
      <c r="P266" s="43"/>
      <c r="Q266" s="43"/>
      <c r="R266" s="43"/>
      <c r="S266" s="43"/>
      <c r="T266" s="43"/>
      <c r="U266" s="43"/>
      <c r="V266" s="43"/>
      <c r="W266" s="43"/>
      <c r="X266" s="43"/>
      <c r="Y266" s="43"/>
      <c r="Z266" s="43"/>
    </row>
    <row r="267" spans="1:26">
      <c r="A267" s="44">
        <v>45084</v>
      </c>
      <c r="B267" s="45">
        <v>4267.5200000000004</v>
      </c>
      <c r="C267" s="45">
        <f t="shared" si="6"/>
        <v>-3.8192757067673886E-3</v>
      </c>
      <c r="D267" s="45">
        <v>4.05</v>
      </c>
      <c r="E267" s="45">
        <f t="shared" si="7"/>
        <v>4.0500000000000001E-2</v>
      </c>
      <c r="F267" s="45">
        <f t="shared" si="8"/>
        <v>1.5755751743573576E-4</v>
      </c>
      <c r="G267" s="45">
        <f t="shared" si="9"/>
        <v>-3.9768332242031239E-3</v>
      </c>
      <c r="H267" s="79">
        <v>-2.874349122E-2</v>
      </c>
      <c r="I267" s="79">
        <v>4.6808596100000001E-3</v>
      </c>
      <c r="J267" s="45">
        <f t="shared" si="10"/>
        <v>-2.8901048737435736E-2</v>
      </c>
      <c r="K267" s="45">
        <f t="shared" si="11"/>
        <v>4.5233020925642643E-3</v>
      </c>
      <c r="L267" s="43"/>
      <c r="M267" s="43"/>
      <c r="N267" s="43"/>
      <c r="O267" s="43"/>
      <c r="P267" s="43"/>
      <c r="Q267" s="43"/>
      <c r="R267" s="43"/>
      <c r="S267" s="43"/>
      <c r="T267" s="43"/>
      <c r="U267" s="43"/>
      <c r="V267" s="43"/>
      <c r="W267" s="43"/>
      <c r="X267" s="43"/>
      <c r="Y267" s="43"/>
      <c r="Z267" s="43"/>
    </row>
    <row r="268" spans="1:26">
      <c r="A268" s="44">
        <v>45083</v>
      </c>
      <c r="B268" s="45">
        <v>4283.8500000000004</v>
      </c>
      <c r="C268" s="45">
        <f t="shared" si="6"/>
        <v>2.3511165774900327E-3</v>
      </c>
      <c r="D268" s="45">
        <v>3.96</v>
      </c>
      <c r="E268" s="45">
        <f t="shared" si="7"/>
        <v>3.9599999999999996E-2</v>
      </c>
      <c r="F268" s="45">
        <f t="shared" si="8"/>
        <v>1.5412308123874396E-4</v>
      </c>
      <c r="G268" s="45">
        <f t="shared" si="9"/>
        <v>2.1969934962512887E-3</v>
      </c>
      <c r="H268" s="79">
        <v>-2.213725246E-2</v>
      </c>
      <c r="I268" s="79">
        <v>-3.8383873839999999E-2</v>
      </c>
      <c r="J268" s="45">
        <f t="shared" si="10"/>
        <v>-2.2291375541238743E-2</v>
      </c>
      <c r="K268" s="45">
        <f t="shared" si="11"/>
        <v>-3.8537996921238743E-2</v>
      </c>
      <c r="L268" s="43"/>
      <c r="M268" s="43"/>
      <c r="N268" s="43"/>
      <c r="O268" s="43"/>
      <c r="P268" s="43"/>
      <c r="Q268" s="43"/>
      <c r="R268" s="43"/>
      <c r="S268" s="43"/>
      <c r="T268" s="43"/>
      <c r="U268" s="43"/>
      <c r="V268" s="43"/>
      <c r="W268" s="43"/>
      <c r="X268" s="43"/>
      <c r="Y268" s="43"/>
      <c r="Z268" s="43"/>
    </row>
    <row r="269" spans="1:26">
      <c r="A269" s="44">
        <v>45082</v>
      </c>
      <c r="B269" s="45">
        <v>4273.79</v>
      </c>
      <c r="C269" s="45">
        <f t="shared" si="6"/>
        <v>-2.0055732655681105E-3</v>
      </c>
      <c r="D269" s="45">
        <v>3.98</v>
      </c>
      <c r="E269" s="45">
        <f t="shared" si="7"/>
        <v>3.9800000000000002E-2</v>
      </c>
      <c r="F269" s="45">
        <f t="shared" si="8"/>
        <v>1.548865451408421E-4</v>
      </c>
      <c r="G269" s="45">
        <f t="shared" si="9"/>
        <v>-2.1604598107089527E-3</v>
      </c>
      <c r="H269" s="79">
        <v>7.1622869690000004E-3</v>
      </c>
      <c r="I269" s="79">
        <v>-1.8747070250000001E-2</v>
      </c>
      <c r="J269" s="45">
        <f t="shared" si="10"/>
        <v>7.0074004238591583E-3</v>
      </c>
      <c r="K269" s="45">
        <f t="shared" si="11"/>
        <v>-1.8901956795140843E-2</v>
      </c>
      <c r="L269" s="43"/>
      <c r="M269" s="43"/>
      <c r="N269" s="43"/>
      <c r="O269" s="43"/>
      <c r="P269" s="43"/>
      <c r="Q269" s="43"/>
      <c r="R269" s="43"/>
      <c r="S269" s="43"/>
      <c r="T269" s="43"/>
      <c r="U269" s="43"/>
      <c r="V269" s="43"/>
      <c r="W269" s="43"/>
      <c r="X269" s="43"/>
      <c r="Y269" s="43"/>
      <c r="Z269" s="43"/>
    </row>
    <row r="270" spans="1:26">
      <c r="A270" s="44">
        <v>45079</v>
      </c>
      <c r="B270" s="45">
        <v>4282.37</v>
      </c>
      <c r="C270" s="45">
        <f t="shared" si="6"/>
        <v>1.442978965214366E-2</v>
      </c>
      <c r="D270" s="45">
        <v>3.97</v>
      </c>
      <c r="E270" s="45">
        <f t="shared" si="7"/>
        <v>3.9699999999999999E-2</v>
      </c>
      <c r="F270" s="45">
        <f t="shared" si="8"/>
        <v>1.5450483147461114E-4</v>
      </c>
      <c r="G270" s="45">
        <f t="shared" si="9"/>
        <v>1.4275284820669049E-2</v>
      </c>
      <c r="H270" s="79">
        <v>2.1512319750000002E-2</v>
      </c>
      <c r="I270" s="79">
        <v>1.8526470659999999E-2</v>
      </c>
      <c r="J270" s="45">
        <f t="shared" si="10"/>
        <v>2.135781491852539E-2</v>
      </c>
      <c r="K270" s="45">
        <f t="shared" si="11"/>
        <v>1.8371965828525388E-2</v>
      </c>
      <c r="L270" s="43"/>
      <c r="M270" s="43"/>
      <c r="N270" s="43"/>
      <c r="O270" s="43"/>
      <c r="P270" s="43"/>
      <c r="Q270" s="43"/>
      <c r="R270" s="43"/>
      <c r="S270" s="43"/>
      <c r="T270" s="43"/>
      <c r="U270" s="43"/>
      <c r="V270" s="43"/>
      <c r="W270" s="43"/>
      <c r="X270" s="43"/>
      <c r="Y270" s="43"/>
      <c r="Z270" s="43"/>
    </row>
    <row r="271" spans="1:26">
      <c r="A271" s="44">
        <v>45078</v>
      </c>
      <c r="B271" s="45">
        <v>4221.0200000000004</v>
      </c>
      <c r="C271" s="45">
        <f t="shared" si="6"/>
        <v>9.806229149665344E-3</v>
      </c>
      <c r="D271" s="45">
        <v>3.92</v>
      </c>
      <c r="E271" s="45">
        <f t="shared" si="7"/>
        <v>3.9199999999999999E-2</v>
      </c>
      <c r="F271" s="45">
        <f t="shared" si="8"/>
        <v>1.5259571445547238E-4</v>
      </c>
      <c r="G271" s="45">
        <f t="shared" si="9"/>
        <v>9.6536334352098716E-3</v>
      </c>
      <c r="H271" s="79">
        <v>-2.5447632219999999E-2</v>
      </c>
      <c r="I271" s="79">
        <v>-8.0649607590000005E-2</v>
      </c>
      <c r="J271" s="45">
        <f t="shared" si="10"/>
        <v>-2.5600227934455471E-2</v>
      </c>
      <c r="K271" s="45">
        <f t="shared" si="11"/>
        <v>-8.0802203304455478E-2</v>
      </c>
      <c r="L271" s="43"/>
      <c r="M271" s="43"/>
      <c r="N271" s="43"/>
      <c r="O271" s="43"/>
      <c r="P271" s="43"/>
      <c r="Q271" s="43"/>
      <c r="R271" s="43"/>
      <c r="S271" s="43"/>
      <c r="T271" s="43"/>
      <c r="U271" s="43"/>
      <c r="V271" s="43"/>
      <c r="W271" s="43"/>
      <c r="X271" s="43"/>
      <c r="Y271" s="43"/>
      <c r="Z271" s="43"/>
    </row>
    <row r="272" spans="1:26">
      <c r="A272" s="44">
        <v>45077</v>
      </c>
      <c r="B272" s="45">
        <v>4179.83</v>
      </c>
      <c r="C272" s="45">
        <f t="shared" si="6"/>
        <v>-6.1273722329718457E-3</v>
      </c>
      <c r="D272" s="45">
        <v>3.95</v>
      </c>
      <c r="E272" s="45">
        <f t="shared" si="7"/>
        <v>3.95E-2</v>
      </c>
      <c r="F272" s="45">
        <f t="shared" si="8"/>
        <v>1.5374129442591311E-4</v>
      </c>
      <c r="G272" s="45">
        <f t="shared" si="9"/>
        <v>-6.2811135273977588E-3</v>
      </c>
      <c r="H272" s="79">
        <v>-1.092695686E-2</v>
      </c>
      <c r="I272" s="79">
        <v>-1.6007284560000001E-2</v>
      </c>
      <c r="J272" s="45">
        <f t="shared" si="10"/>
        <v>-1.1080698154425913E-2</v>
      </c>
      <c r="K272" s="45">
        <f t="shared" si="11"/>
        <v>-1.6161025854425914E-2</v>
      </c>
      <c r="L272" s="43"/>
      <c r="M272" s="43"/>
      <c r="N272" s="43"/>
      <c r="O272" s="43"/>
      <c r="P272" s="43"/>
      <c r="Q272" s="43"/>
      <c r="R272" s="43"/>
      <c r="S272" s="43"/>
      <c r="T272" s="43"/>
      <c r="U272" s="43"/>
      <c r="V272" s="43"/>
      <c r="W272" s="43"/>
      <c r="X272" s="43"/>
      <c r="Y272" s="43"/>
      <c r="Z272" s="43"/>
    </row>
    <row r="273" spans="1:26">
      <c r="A273" s="44">
        <v>45076</v>
      </c>
      <c r="B273" s="45">
        <v>4205.5200000000004</v>
      </c>
      <c r="C273" s="45">
        <f t="shared" si="6"/>
        <v>1.6644929182328236E-5</v>
      </c>
      <c r="D273" s="45">
        <v>4</v>
      </c>
      <c r="E273" s="45">
        <f t="shared" si="7"/>
        <v>0.04</v>
      </c>
      <c r="F273" s="45">
        <f t="shared" si="8"/>
        <v>1.5564986279126281E-4</v>
      </c>
      <c r="G273" s="45">
        <f t="shared" si="9"/>
        <v>-1.3900493360893457E-4</v>
      </c>
      <c r="H273" s="79">
        <v>-4.9221571629999997E-3</v>
      </c>
      <c r="I273" s="79">
        <v>1.996938727E-2</v>
      </c>
      <c r="J273" s="45">
        <f t="shared" si="10"/>
        <v>-5.0778070257912625E-3</v>
      </c>
      <c r="K273" s="45">
        <f t="shared" si="11"/>
        <v>1.9813737407208737E-2</v>
      </c>
      <c r="L273" s="43"/>
      <c r="M273" s="43"/>
      <c r="N273" s="43"/>
      <c r="O273" s="43"/>
      <c r="P273" s="43"/>
      <c r="Q273" s="43"/>
      <c r="R273" s="43"/>
      <c r="S273" s="43"/>
      <c r="T273" s="43"/>
      <c r="U273" s="43"/>
      <c r="V273" s="43"/>
      <c r="W273" s="43"/>
      <c r="X273" s="43"/>
      <c r="Y273" s="43"/>
      <c r="Z273" s="43"/>
    </row>
    <row r="274" spans="1:26">
      <c r="A274" s="44">
        <v>45072</v>
      </c>
      <c r="B274" s="45">
        <v>4205.45</v>
      </c>
      <c r="C274" s="45">
        <f t="shared" si="6"/>
        <v>1.296458273531355E-2</v>
      </c>
      <c r="D274" s="45">
        <v>4.08</v>
      </c>
      <c r="E274" s="45">
        <f t="shared" si="7"/>
        <v>4.0800000000000003E-2</v>
      </c>
      <c r="F274" s="45">
        <f t="shared" si="8"/>
        <v>1.5870167200104923E-4</v>
      </c>
      <c r="G274" s="45">
        <f t="shared" si="9"/>
        <v>1.2805881063312501E-2</v>
      </c>
      <c r="H274" s="79">
        <v>-5.1920179330000003E-3</v>
      </c>
      <c r="I274" s="79">
        <v>9.0112063409999998E-3</v>
      </c>
      <c r="J274" s="45">
        <f t="shared" si="10"/>
        <v>-5.3507196050010496E-3</v>
      </c>
      <c r="K274" s="45">
        <f t="shared" si="11"/>
        <v>8.8525046689989506E-3</v>
      </c>
      <c r="L274" s="43"/>
      <c r="M274" s="43"/>
      <c r="N274" s="43"/>
      <c r="O274" s="43"/>
      <c r="P274" s="43"/>
      <c r="Q274" s="43"/>
      <c r="R274" s="43"/>
      <c r="S274" s="43"/>
      <c r="T274" s="43"/>
      <c r="U274" s="43"/>
      <c r="V274" s="43"/>
      <c r="W274" s="43"/>
      <c r="X274" s="43"/>
      <c r="Y274" s="43"/>
      <c r="Z274" s="43"/>
    </row>
    <row r="275" spans="1:26">
      <c r="A275" s="44">
        <v>45071</v>
      </c>
      <c r="B275" s="45">
        <v>4151.28</v>
      </c>
      <c r="C275" s="45">
        <f t="shared" si="6"/>
        <v>8.719564785563249E-3</v>
      </c>
      <c r="D275" s="45">
        <v>4.1100000000000003</v>
      </c>
      <c r="E275" s="45">
        <f t="shared" si="7"/>
        <v>4.1100000000000005E-2</v>
      </c>
      <c r="F275" s="45">
        <f t="shared" si="8"/>
        <v>1.5984549813108373E-4</v>
      </c>
      <c r="G275" s="45">
        <f t="shared" si="9"/>
        <v>8.5597192874321652E-3</v>
      </c>
      <c r="H275" s="79">
        <v>-1.364668892E-2</v>
      </c>
      <c r="I275" s="79">
        <v>-8.6301450810000006E-3</v>
      </c>
      <c r="J275" s="45">
        <f t="shared" si="10"/>
        <v>-1.3806534418131084E-2</v>
      </c>
      <c r="K275" s="45">
        <f t="shared" si="11"/>
        <v>-8.7899905791310844E-3</v>
      </c>
      <c r="L275" s="43"/>
      <c r="M275" s="43"/>
      <c r="N275" s="43"/>
      <c r="O275" s="43"/>
      <c r="P275" s="43"/>
      <c r="Q275" s="43"/>
      <c r="R275" s="43"/>
      <c r="S275" s="43"/>
      <c r="T275" s="43"/>
      <c r="U275" s="43"/>
      <c r="V275" s="43"/>
      <c r="W275" s="43"/>
      <c r="X275" s="43"/>
      <c r="Y275" s="43"/>
      <c r="Z275" s="43"/>
    </row>
    <row r="276" spans="1:26">
      <c r="A276" s="44">
        <v>45070</v>
      </c>
      <c r="B276" s="45">
        <v>4115.24</v>
      </c>
      <c r="C276" s="45">
        <f t="shared" si="6"/>
        <v>-7.3455507858671458E-3</v>
      </c>
      <c r="D276" s="45">
        <v>4.0599999999999996</v>
      </c>
      <c r="E276" s="45">
        <f t="shared" si="7"/>
        <v>4.0599999999999997E-2</v>
      </c>
      <c r="F276" s="45">
        <f t="shared" si="8"/>
        <v>1.5793893879534338E-4</v>
      </c>
      <c r="G276" s="45">
        <f t="shared" si="9"/>
        <v>-7.5034897246624892E-3</v>
      </c>
      <c r="H276" s="79">
        <v>-7.9972436019999996E-3</v>
      </c>
      <c r="I276" s="79">
        <v>-1.3343501789999999E-3</v>
      </c>
      <c r="J276" s="45">
        <f t="shared" si="10"/>
        <v>-8.1551825407953429E-3</v>
      </c>
      <c r="K276" s="45">
        <f t="shared" si="11"/>
        <v>-1.4922891177953433E-3</v>
      </c>
      <c r="L276" s="43"/>
      <c r="M276" s="43"/>
      <c r="N276" s="43"/>
      <c r="O276" s="43"/>
      <c r="P276" s="43"/>
      <c r="Q276" s="43"/>
      <c r="R276" s="43"/>
      <c r="S276" s="43"/>
      <c r="T276" s="43"/>
      <c r="U276" s="43"/>
      <c r="V276" s="43"/>
      <c r="W276" s="43"/>
      <c r="X276" s="43"/>
      <c r="Y276" s="43"/>
      <c r="Z276" s="43"/>
    </row>
    <row r="277" spans="1:26">
      <c r="A277" s="44">
        <v>45069</v>
      </c>
      <c r="B277" s="45">
        <v>4145.58</v>
      </c>
      <c r="C277" s="45">
        <f t="shared" si="6"/>
        <v>-1.1285515564489972E-2</v>
      </c>
      <c r="D277" s="45">
        <v>4.04</v>
      </c>
      <c r="E277" s="45">
        <f t="shared" si="7"/>
        <v>4.0399999999999998E-2</v>
      </c>
      <c r="F277" s="45">
        <f t="shared" si="8"/>
        <v>1.5717605956244718E-4</v>
      </c>
      <c r="G277" s="45">
        <f t="shared" si="9"/>
        <v>-1.1442691624052419E-2</v>
      </c>
      <c r="H277" s="79">
        <v>1.6572902770000002E-2</v>
      </c>
      <c r="I277" s="79">
        <v>1.425179777E-2</v>
      </c>
      <c r="J277" s="45">
        <f t="shared" si="10"/>
        <v>1.6415726710437555E-2</v>
      </c>
      <c r="K277" s="45">
        <f t="shared" si="11"/>
        <v>1.4094621710437552E-2</v>
      </c>
      <c r="L277" s="43"/>
      <c r="M277" s="43"/>
      <c r="N277" s="43"/>
      <c r="O277" s="43"/>
      <c r="P277" s="43"/>
      <c r="Q277" s="43"/>
      <c r="R277" s="43"/>
      <c r="S277" s="43"/>
      <c r="T277" s="43"/>
      <c r="U277" s="43"/>
      <c r="V277" s="43"/>
      <c r="W277" s="43"/>
      <c r="X277" s="43"/>
      <c r="Y277" s="43"/>
      <c r="Z277" s="43"/>
    </row>
    <row r="278" spans="1:26">
      <c r="A278" s="44">
        <v>45068</v>
      </c>
      <c r="B278" s="45">
        <v>4192.63</v>
      </c>
      <c r="C278" s="45">
        <f t="shared" si="6"/>
        <v>1.550459714410593E-4</v>
      </c>
      <c r="D278" s="45">
        <v>4.05</v>
      </c>
      <c r="E278" s="45">
        <f t="shared" si="7"/>
        <v>4.0500000000000001E-2</v>
      </c>
      <c r="F278" s="45">
        <f t="shared" si="8"/>
        <v>1.5755751743573576E-4</v>
      </c>
      <c r="G278" s="45">
        <f t="shared" si="9"/>
        <v>-2.5115459946764627E-6</v>
      </c>
      <c r="H278" s="79">
        <v>1.6205588310000001E-2</v>
      </c>
      <c r="I278" s="79">
        <v>7.2604951590000003E-3</v>
      </c>
      <c r="J278" s="45">
        <f t="shared" si="10"/>
        <v>1.6048030792564266E-2</v>
      </c>
      <c r="K278" s="45">
        <f t="shared" si="11"/>
        <v>7.1029376415642645E-3</v>
      </c>
      <c r="L278" s="43"/>
      <c r="M278" s="43"/>
      <c r="N278" s="43"/>
      <c r="O278" s="43"/>
      <c r="P278" s="43"/>
      <c r="Q278" s="43"/>
      <c r="R278" s="43"/>
      <c r="S278" s="43"/>
      <c r="T278" s="43"/>
      <c r="U278" s="43"/>
      <c r="V278" s="43"/>
      <c r="W278" s="43"/>
      <c r="X278" s="43"/>
      <c r="Y278" s="43"/>
      <c r="Z278" s="43"/>
    </row>
    <row r="279" spans="1:26">
      <c r="A279" s="44">
        <v>45065</v>
      </c>
      <c r="B279" s="45">
        <v>4191.9799999999996</v>
      </c>
      <c r="C279" s="45">
        <f t="shared" si="6"/>
        <v>-1.4469557460591439E-3</v>
      </c>
      <c r="D279" s="45">
        <v>4.03</v>
      </c>
      <c r="E279" s="45">
        <f t="shared" si="7"/>
        <v>4.0300000000000002E-2</v>
      </c>
      <c r="F279" s="45">
        <f t="shared" si="8"/>
        <v>1.567945651683722E-4</v>
      </c>
      <c r="G279" s="45">
        <f t="shared" si="9"/>
        <v>-1.6037503112275161E-3</v>
      </c>
      <c r="H279" s="79">
        <v>-2.0418091680000001E-3</v>
      </c>
      <c r="I279" s="79">
        <v>2.4240175959999999E-3</v>
      </c>
      <c r="J279" s="45">
        <f t="shared" si="10"/>
        <v>-2.1986037331683723E-3</v>
      </c>
      <c r="K279" s="45">
        <f t="shared" si="11"/>
        <v>2.2672230308316277E-3</v>
      </c>
      <c r="L279" s="43"/>
      <c r="M279" s="43"/>
      <c r="N279" s="43"/>
      <c r="O279" s="43"/>
      <c r="P279" s="43"/>
      <c r="Q279" s="43"/>
      <c r="R279" s="43"/>
      <c r="S279" s="43"/>
      <c r="T279" s="43"/>
      <c r="U279" s="43"/>
      <c r="V279" s="43"/>
      <c r="W279" s="43"/>
      <c r="X279" s="43"/>
      <c r="Y279" s="43"/>
      <c r="Z279" s="43"/>
    </row>
    <row r="280" spans="1:26">
      <c r="A280" s="44">
        <v>45064</v>
      </c>
      <c r="B280" s="45">
        <v>4198.05</v>
      </c>
      <c r="C280" s="45">
        <f t="shared" si="6"/>
        <v>9.4007742847056677E-3</v>
      </c>
      <c r="D280" s="45">
        <v>3.98</v>
      </c>
      <c r="E280" s="45">
        <f t="shared" si="7"/>
        <v>3.9800000000000002E-2</v>
      </c>
      <c r="F280" s="45">
        <f t="shared" si="8"/>
        <v>1.548865451408421E-4</v>
      </c>
      <c r="G280" s="45">
        <f t="shared" si="9"/>
        <v>9.2458877395648256E-3</v>
      </c>
      <c r="H280" s="79">
        <v>8.4801709949999995E-3</v>
      </c>
      <c r="I280" s="79">
        <v>-2.7939464679999998E-4</v>
      </c>
      <c r="J280" s="45">
        <f t="shared" si="10"/>
        <v>8.3252844498591574E-3</v>
      </c>
      <c r="K280" s="45">
        <f t="shared" si="11"/>
        <v>-4.3428119194084208E-4</v>
      </c>
      <c r="L280" s="43"/>
      <c r="M280" s="43"/>
      <c r="N280" s="43"/>
      <c r="O280" s="43"/>
      <c r="P280" s="43"/>
      <c r="Q280" s="43"/>
      <c r="R280" s="43"/>
      <c r="S280" s="43"/>
      <c r="T280" s="43"/>
      <c r="U280" s="43"/>
      <c r="V280" s="43"/>
      <c r="W280" s="43"/>
      <c r="X280" s="43"/>
      <c r="Y280" s="43"/>
      <c r="Z280" s="43"/>
    </row>
    <row r="281" spans="1:26">
      <c r="A281" s="44">
        <v>45063</v>
      </c>
      <c r="B281" s="45">
        <v>4158.7700000000004</v>
      </c>
      <c r="C281" s="45">
        <f t="shared" si="6"/>
        <v>1.1820660164447881E-2</v>
      </c>
      <c r="D281" s="45">
        <v>3.93</v>
      </c>
      <c r="E281" s="45">
        <f t="shared" si="7"/>
        <v>3.9300000000000002E-2</v>
      </c>
      <c r="F281" s="45">
        <f t="shared" si="8"/>
        <v>1.529776110411607E-4</v>
      </c>
      <c r="G281" s="45">
        <f t="shared" si="9"/>
        <v>1.166768255340672E-2</v>
      </c>
      <c r="H281" s="79">
        <v>-1.7869652920000001E-3</v>
      </c>
      <c r="I281" s="79">
        <v>-1.227699221E-2</v>
      </c>
      <c r="J281" s="45">
        <f t="shared" si="10"/>
        <v>-1.9399429030411608E-3</v>
      </c>
      <c r="K281" s="45">
        <f t="shared" si="11"/>
        <v>-1.2429969821041161E-2</v>
      </c>
      <c r="L281" s="43"/>
      <c r="M281" s="43"/>
      <c r="N281" s="43"/>
      <c r="O281" s="43"/>
      <c r="P281" s="43"/>
      <c r="Q281" s="43"/>
      <c r="R281" s="43"/>
      <c r="S281" s="43"/>
      <c r="T281" s="43"/>
      <c r="U281" s="43"/>
      <c r="V281" s="43"/>
      <c r="W281" s="43"/>
      <c r="X281" s="43"/>
      <c r="Y281" s="43"/>
      <c r="Z281" s="43"/>
    </row>
    <row r="282" spans="1:26">
      <c r="A282" s="44">
        <v>45062</v>
      </c>
      <c r="B282" s="45">
        <v>4109.8999999999996</v>
      </c>
      <c r="C282" s="45">
        <f t="shared" si="6"/>
        <v>-6.398135861993161E-3</v>
      </c>
      <c r="D282" s="45">
        <v>3.92</v>
      </c>
      <c r="E282" s="45">
        <f t="shared" si="7"/>
        <v>3.9199999999999999E-2</v>
      </c>
      <c r="F282" s="45">
        <f t="shared" si="8"/>
        <v>1.5259571445547238E-4</v>
      </c>
      <c r="G282" s="45">
        <f t="shared" si="9"/>
        <v>-6.5507315764486334E-3</v>
      </c>
      <c r="H282" s="79">
        <v>-2.9432644010000002E-2</v>
      </c>
      <c r="I282" s="79">
        <v>-2.3373351189999999E-2</v>
      </c>
      <c r="J282" s="45">
        <f t="shared" si="10"/>
        <v>-2.9585239724455474E-2</v>
      </c>
      <c r="K282" s="45">
        <f t="shared" si="11"/>
        <v>-2.3525946904455471E-2</v>
      </c>
      <c r="L282" s="43"/>
      <c r="M282" s="43"/>
      <c r="N282" s="43"/>
      <c r="O282" s="43"/>
      <c r="P282" s="43"/>
      <c r="Q282" s="43"/>
      <c r="R282" s="43"/>
      <c r="S282" s="43"/>
      <c r="T282" s="43"/>
      <c r="U282" s="43"/>
      <c r="V282" s="43"/>
      <c r="W282" s="43"/>
      <c r="X282" s="43"/>
      <c r="Y282" s="43"/>
      <c r="Z282" s="43"/>
    </row>
    <row r="283" spans="1:26">
      <c r="A283" s="44">
        <v>45061</v>
      </c>
      <c r="B283" s="45">
        <v>4136.28</v>
      </c>
      <c r="C283" s="45">
        <f t="shared" si="6"/>
        <v>2.9538685652344835E-3</v>
      </c>
      <c r="D283" s="45">
        <v>3.88</v>
      </c>
      <c r="E283" s="45">
        <f t="shared" si="7"/>
        <v>3.8800000000000001E-2</v>
      </c>
      <c r="F283" s="45">
        <f t="shared" si="8"/>
        <v>1.5106776199180771E-4</v>
      </c>
      <c r="G283" s="45">
        <f t="shared" si="9"/>
        <v>2.8028008032426758E-3</v>
      </c>
      <c r="H283" s="79">
        <v>9.4143991340000007E-3</v>
      </c>
      <c r="I283" s="79">
        <v>1.9547087040000001E-2</v>
      </c>
      <c r="J283" s="45">
        <f t="shared" si="10"/>
        <v>9.263331372008193E-3</v>
      </c>
      <c r="K283" s="45">
        <f t="shared" si="11"/>
        <v>1.9396019278008193E-2</v>
      </c>
      <c r="L283" s="43"/>
      <c r="M283" s="43"/>
      <c r="N283" s="43"/>
      <c r="O283" s="43"/>
      <c r="P283" s="43"/>
      <c r="Q283" s="43"/>
      <c r="R283" s="43"/>
      <c r="S283" s="43"/>
      <c r="T283" s="43"/>
      <c r="U283" s="43"/>
      <c r="V283" s="43"/>
      <c r="W283" s="43"/>
      <c r="X283" s="43"/>
      <c r="Y283" s="43"/>
      <c r="Z283" s="43"/>
    </row>
    <row r="284" spans="1:26">
      <c r="A284" s="44">
        <v>45058</v>
      </c>
      <c r="B284" s="45">
        <v>4124.08</v>
      </c>
      <c r="C284" s="45">
        <f t="shared" si="6"/>
        <v>-1.5845521626198357E-3</v>
      </c>
      <c r="D284" s="45">
        <v>3.82</v>
      </c>
      <c r="E284" s="45">
        <f t="shared" si="7"/>
        <v>3.8199999999999998E-2</v>
      </c>
      <c r="F284" s="45">
        <f t="shared" si="8"/>
        <v>1.487747341608614E-4</v>
      </c>
      <c r="G284" s="45">
        <f t="shared" si="9"/>
        <v>-1.7333268967806971E-3</v>
      </c>
      <c r="H284" s="79">
        <v>-1.0261075979999999E-2</v>
      </c>
      <c r="I284" s="79">
        <v>-8.3169455009999994E-3</v>
      </c>
      <c r="J284" s="45">
        <f t="shared" si="10"/>
        <v>-1.0409850714160861E-2</v>
      </c>
      <c r="K284" s="45">
        <f t="shared" si="11"/>
        <v>-8.4657202351608608E-3</v>
      </c>
      <c r="L284" s="43"/>
      <c r="M284" s="43"/>
      <c r="N284" s="43"/>
      <c r="O284" s="43"/>
      <c r="P284" s="43"/>
      <c r="Q284" s="43"/>
      <c r="R284" s="43"/>
      <c r="S284" s="43"/>
      <c r="T284" s="43"/>
      <c r="U284" s="43"/>
      <c r="V284" s="43"/>
      <c r="W284" s="43"/>
      <c r="X284" s="43"/>
      <c r="Y284" s="43"/>
      <c r="Z284" s="43"/>
    </row>
    <row r="285" spans="1:26">
      <c r="A285" s="44">
        <v>45057</v>
      </c>
      <c r="B285" s="45">
        <v>4130.62</v>
      </c>
      <c r="C285" s="45">
        <f t="shared" si="6"/>
        <v>-1.6980602174566785E-3</v>
      </c>
      <c r="D285" s="45">
        <v>3.77</v>
      </c>
      <c r="E285" s="45">
        <f t="shared" si="7"/>
        <v>3.7699999999999997E-2</v>
      </c>
      <c r="F285" s="45">
        <f t="shared" si="8"/>
        <v>1.468628691252416E-4</v>
      </c>
      <c r="G285" s="45">
        <f t="shared" si="9"/>
        <v>-1.8449230865819201E-3</v>
      </c>
      <c r="H285" s="79">
        <v>5.6640485309999997E-3</v>
      </c>
      <c r="I285" s="79">
        <v>2.335725732E-3</v>
      </c>
      <c r="J285" s="45">
        <f t="shared" si="10"/>
        <v>5.5171856618747581E-3</v>
      </c>
      <c r="K285" s="45">
        <f t="shared" si="11"/>
        <v>2.1888628628747584E-3</v>
      </c>
      <c r="L285" s="43"/>
      <c r="M285" s="43"/>
      <c r="N285" s="43"/>
      <c r="O285" s="43"/>
      <c r="P285" s="43"/>
      <c r="Q285" s="43"/>
      <c r="R285" s="43"/>
      <c r="S285" s="43"/>
      <c r="T285" s="43"/>
      <c r="U285" s="43"/>
      <c r="V285" s="43"/>
      <c r="W285" s="43"/>
      <c r="X285" s="43"/>
      <c r="Y285" s="43"/>
      <c r="Z285" s="43"/>
    </row>
    <row r="286" spans="1:26">
      <c r="A286" s="44">
        <v>45056</v>
      </c>
      <c r="B286" s="45">
        <v>4137.6400000000003</v>
      </c>
      <c r="C286" s="45">
        <f t="shared" si="6"/>
        <v>4.4738902330266894E-3</v>
      </c>
      <c r="D286" s="45">
        <v>3.84</v>
      </c>
      <c r="E286" s="45">
        <f t="shared" si="7"/>
        <v>3.8399999999999997E-2</v>
      </c>
      <c r="F286" s="45">
        <f t="shared" si="8"/>
        <v>1.4953922339766557E-4</v>
      </c>
      <c r="G286" s="45">
        <f t="shared" si="9"/>
        <v>4.3243510096290239E-3</v>
      </c>
      <c r="H286" s="79">
        <v>-4.9667331660000003E-3</v>
      </c>
      <c r="I286" s="79">
        <v>1.483959179E-2</v>
      </c>
      <c r="J286" s="45">
        <f t="shared" si="10"/>
        <v>-5.1162723893976659E-3</v>
      </c>
      <c r="K286" s="45">
        <f t="shared" si="11"/>
        <v>1.4690052566602335E-2</v>
      </c>
      <c r="L286" s="43"/>
      <c r="M286" s="43"/>
      <c r="N286" s="43"/>
      <c r="O286" s="43"/>
      <c r="P286" s="43"/>
      <c r="Q286" s="43"/>
      <c r="R286" s="43"/>
      <c r="S286" s="43"/>
      <c r="T286" s="43"/>
      <c r="U286" s="43"/>
      <c r="V286" s="43"/>
      <c r="W286" s="43"/>
      <c r="X286" s="43"/>
      <c r="Y286" s="43"/>
      <c r="Z286" s="43"/>
    </row>
    <row r="287" spans="1:26">
      <c r="A287" s="44">
        <v>45055</v>
      </c>
      <c r="B287" s="45">
        <v>4119.17</v>
      </c>
      <c r="C287" s="45">
        <f t="shared" si="6"/>
        <v>-4.5898916638410408E-3</v>
      </c>
      <c r="D287" s="45">
        <v>3.89</v>
      </c>
      <c r="E287" s="45">
        <f t="shared" si="7"/>
        <v>3.8900000000000004E-2</v>
      </c>
      <c r="F287" s="45">
        <f t="shared" si="8"/>
        <v>1.514498050398938E-4</v>
      </c>
      <c r="G287" s="45">
        <f t="shared" si="9"/>
        <v>-4.7413414688809346E-3</v>
      </c>
      <c r="H287" s="79">
        <v>5.1648903059999998E-3</v>
      </c>
      <c r="I287" s="79">
        <v>1.500023719E-3</v>
      </c>
      <c r="J287" s="45">
        <f t="shared" si="10"/>
        <v>5.0134405009601059E-3</v>
      </c>
      <c r="K287" s="45">
        <f t="shared" si="11"/>
        <v>1.3485739139601062E-3</v>
      </c>
      <c r="L287" s="43"/>
      <c r="M287" s="43"/>
      <c r="N287" s="43"/>
      <c r="O287" s="43"/>
      <c r="P287" s="43"/>
      <c r="Q287" s="43"/>
      <c r="R287" s="43"/>
      <c r="S287" s="43"/>
      <c r="T287" s="43"/>
      <c r="U287" s="43"/>
      <c r="V287" s="43"/>
      <c r="W287" s="43"/>
      <c r="X287" s="43"/>
      <c r="Y287" s="43"/>
      <c r="Z287" s="43"/>
    </row>
    <row r="288" spans="1:26">
      <c r="A288" s="44">
        <v>45054</v>
      </c>
      <c r="B288" s="45">
        <v>4138.12</v>
      </c>
      <c r="C288" s="45">
        <f t="shared" si="6"/>
        <v>4.5199816586328297E-4</v>
      </c>
      <c r="D288" s="45">
        <v>3.87</v>
      </c>
      <c r="E288" s="45">
        <f t="shared" si="7"/>
        <v>3.8699999999999998E-2</v>
      </c>
      <c r="F288" s="45">
        <f t="shared" si="8"/>
        <v>1.5068568231058066E-4</v>
      </c>
      <c r="G288" s="45">
        <f t="shared" si="9"/>
        <v>3.0131248355270231E-4</v>
      </c>
      <c r="H288" s="79">
        <v>-2.3150805949999999E-2</v>
      </c>
      <c r="I288" s="79">
        <v>6.0708134520000004E-3</v>
      </c>
      <c r="J288" s="45">
        <f t="shared" si="10"/>
        <v>-2.3301491632310579E-2</v>
      </c>
      <c r="K288" s="45">
        <f t="shared" si="11"/>
        <v>5.9201277696894197E-3</v>
      </c>
      <c r="L288" s="43"/>
      <c r="M288" s="43"/>
      <c r="N288" s="43"/>
      <c r="O288" s="43"/>
      <c r="P288" s="43"/>
      <c r="Q288" s="43"/>
      <c r="R288" s="43"/>
      <c r="S288" s="43"/>
      <c r="T288" s="43"/>
      <c r="U288" s="43"/>
      <c r="V288" s="43"/>
      <c r="W288" s="43"/>
      <c r="X288" s="43"/>
      <c r="Y288" s="43"/>
      <c r="Z288" s="43"/>
    </row>
    <row r="289" spans="1:26">
      <c r="A289" s="44">
        <v>45051</v>
      </c>
      <c r="B289" s="45">
        <v>4136.25</v>
      </c>
      <c r="C289" s="45">
        <f t="shared" si="6"/>
        <v>1.8306159168068423E-2</v>
      </c>
      <c r="D289" s="45">
        <v>3.8</v>
      </c>
      <c r="E289" s="45">
        <f t="shared" si="7"/>
        <v>3.7999999999999999E-2</v>
      </c>
      <c r="F289" s="45">
        <f t="shared" si="8"/>
        <v>1.4801009822229538E-4</v>
      </c>
      <c r="G289" s="45">
        <f t="shared" si="9"/>
        <v>1.8158149069846127E-2</v>
      </c>
      <c r="H289" s="79">
        <v>5.4600742319999996E-3</v>
      </c>
      <c r="I289" s="79">
        <v>1.395738572E-3</v>
      </c>
      <c r="J289" s="45">
        <f t="shared" si="10"/>
        <v>5.3120641337777042E-3</v>
      </c>
      <c r="K289" s="45">
        <f t="shared" si="11"/>
        <v>1.2477284737777046E-3</v>
      </c>
      <c r="L289" s="43"/>
      <c r="M289" s="43"/>
      <c r="N289" s="43"/>
      <c r="O289" s="43"/>
      <c r="P289" s="43"/>
      <c r="Q289" s="43"/>
      <c r="R289" s="43"/>
      <c r="S289" s="43"/>
      <c r="T289" s="43"/>
      <c r="U289" s="43"/>
      <c r="V289" s="43"/>
      <c r="W289" s="43"/>
      <c r="X289" s="43"/>
      <c r="Y289" s="43"/>
      <c r="Z289" s="43"/>
    </row>
    <row r="290" spans="1:26">
      <c r="A290" s="44">
        <v>45050</v>
      </c>
      <c r="B290" s="45">
        <v>4061.22</v>
      </c>
      <c r="C290" s="45">
        <f t="shared" si="6"/>
        <v>-7.2449062412514361E-3</v>
      </c>
      <c r="D290" s="45">
        <v>3.75</v>
      </c>
      <c r="E290" s="45">
        <f t="shared" si="7"/>
        <v>3.7499999999999999E-2</v>
      </c>
      <c r="F290" s="45">
        <f t="shared" si="8"/>
        <v>1.4609786618535736E-4</v>
      </c>
      <c r="G290" s="45">
        <f t="shared" si="9"/>
        <v>-7.3910041074367935E-3</v>
      </c>
      <c r="H290" s="79">
        <v>-6.5252261170000003E-3</v>
      </c>
      <c r="I290" s="79">
        <v>-2.2141125880000001E-2</v>
      </c>
      <c r="J290" s="45">
        <f t="shared" si="10"/>
        <v>-6.6713239831853576E-3</v>
      </c>
      <c r="K290" s="45">
        <f t="shared" si="11"/>
        <v>-2.2287223746185358E-2</v>
      </c>
      <c r="L290" s="43"/>
      <c r="M290" s="43"/>
      <c r="N290" s="43"/>
      <c r="O290" s="43"/>
      <c r="P290" s="43"/>
      <c r="Q290" s="43"/>
      <c r="R290" s="43"/>
      <c r="S290" s="43"/>
      <c r="T290" s="43"/>
      <c r="U290" s="43"/>
      <c r="V290" s="43"/>
      <c r="W290" s="43"/>
      <c r="X290" s="43"/>
      <c r="Y290" s="43"/>
      <c r="Z290" s="43"/>
    </row>
    <row r="291" spans="1:26">
      <c r="A291" s="44">
        <v>45049</v>
      </c>
      <c r="B291" s="45">
        <v>4090.75</v>
      </c>
      <c r="C291" s="45">
        <f t="shared" si="6"/>
        <v>-7.0228890905811598E-3</v>
      </c>
      <c r="D291" s="45">
        <v>3.74</v>
      </c>
      <c r="E291" s="45">
        <f t="shared" si="7"/>
        <v>3.7400000000000003E-2</v>
      </c>
      <c r="F291" s="45">
        <f t="shared" si="8"/>
        <v>1.4571530963158885E-4</v>
      </c>
      <c r="G291" s="45">
        <f t="shared" si="9"/>
        <v>-7.1686044002127487E-3</v>
      </c>
      <c r="H291" s="79">
        <v>1.9499085060000001E-2</v>
      </c>
      <c r="I291" s="79">
        <v>2.4694931270000001E-2</v>
      </c>
      <c r="J291" s="45">
        <f t="shared" si="10"/>
        <v>1.9353369750368412E-2</v>
      </c>
      <c r="K291" s="45">
        <f t="shared" si="11"/>
        <v>2.4549215960368412E-2</v>
      </c>
      <c r="L291" s="43"/>
      <c r="M291" s="43"/>
      <c r="N291" s="43"/>
      <c r="O291" s="43"/>
      <c r="P291" s="43"/>
      <c r="Q291" s="43"/>
      <c r="R291" s="43"/>
      <c r="S291" s="43"/>
      <c r="T291" s="43"/>
      <c r="U291" s="43"/>
      <c r="V291" s="43"/>
      <c r="W291" s="43"/>
      <c r="X291" s="43"/>
      <c r="Y291" s="43"/>
      <c r="Z291" s="43"/>
    </row>
    <row r="292" spans="1:26">
      <c r="A292" s="44">
        <v>45048</v>
      </c>
      <c r="B292" s="45">
        <v>4119.58</v>
      </c>
      <c r="C292" s="45">
        <f t="shared" si="6"/>
        <v>-1.1653897528004022E-2</v>
      </c>
      <c r="D292" s="45">
        <v>3.76</v>
      </c>
      <c r="E292" s="45">
        <f t="shared" si="7"/>
        <v>3.7599999999999995E-2</v>
      </c>
      <c r="F292" s="45">
        <f t="shared" si="8"/>
        <v>1.4648038601405844E-4</v>
      </c>
      <c r="G292" s="45">
        <f t="shared" si="9"/>
        <v>-1.1800377914018081E-2</v>
      </c>
      <c r="H292" s="79">
        <v>1.148015973E-2</v>
      </c>
      <c r="I292" s="79">
        <v>-2.2748912989999999E-3</v>
      </c>
      <c r="J292" s="45">
        <f t="shared" si="10"/>
        <v>1.1333679343985941E-2</v>
      </c>
      <c r="K292" s="45">
        <f t="shared" si="11"/>
        <v>-2.4213716850140584E-3</v>
      </c>
      <c r="L292" s="43"/>
      <c r="M292" s="43"/>
      <c r="N292" s="43"/>
      <c r="O292" s="43"/>
      <c r="P292" s="43"/>
      <c r="Q292" s="43"/>
      <c r="R292" s="43"/>
      <c r="S292" s="43"/>
      <c r="T292" s="43"/>
      <c r="U292" s="43"/>
      <c r="V292" s="43"/>
      <c r="W292" s="43"/>
      <c r="X292" s="43"/>
      <c r="Y292" s="43"/>
      <c r="Z292" s="43"/>
    </row>
    <row r="293" spans="1:26">
      <c r="A293" s="44">
        <v>45047</v>
      </c>
      <c r="B293" s="45">
        <v>4167.87</v>
      </c>
      <c r="C293" s="45">
        <f t="shared" si="6"/>
        <v>-3.8621384972729493E-4</v>
      </c>
      <c r="D293" s="45">
        <v>3.89</v>
      </c>
      <c r="E293" s="45">
        <f t="shared" si="7"/>
        <v>3.8900000000000004E-2</v>
      </c>
      <c r="F293" s="45">
        <f t="shared" si="8"/>
        <v>1.514498050398938E-4</v>
      </c>
      <c r="G293" s="45">
        <f t="shared" si="9"/>
        <v>-5.3766365476718867E-4</v>
      </c>
      <c r="H293" s="79">
        <v>3.0457873810000001E-3</v>
      </c>
      <c r="I293" s="79">
        <v>9.8053604630000003E-3</v>
      </c>
      <c r="J293" s="45">
        <f t="shared" si="10"/>
        <v>2.8943375759601063E-3</v>
      </c>
      <c r="K293" s="45">
        <f t="shared" si="11"/>
        <v>9.6539106579601065E-3</v>
      </c>
      <c r="L293" s="43"/>
      <c r="M293" s="43"/>
      <c r="N293" s="43"/>
      <c r="O293" s="43"/>
      <c r="P293" s="43"/>
      <c r="Q293" s="43"/>
      <c r="R293" s="43"/>
      <c r="S293" s="43"/>
      <c r="T293" s="43"/>
      <c r="U293" s="43"/>
      <c r="V293" s="43"/>
      <c r="W293" s="43"/>
      <c r="X293" s="43"/>
      <c r="Y293" s="43"/>
      <c r="Z293" s="43"/>
    </row>
    <row r="294" spans="1:26">
      <c r="A294" s="44">
        <v>45044</v>
      </c>
      <c r="B294" s="45">
        <v>4169.4799999999996</v>
      </c>
      <c r="C294" s="45">
        <f t="shared" si="6"/>
        <v>8.2193596125703667E-3</v>
      </c>
      <c r="D294" s="45">
        <v>3.73</v>
      </c>
      <c r="E294" s="45">
        <f t="shared" si="7"/>
        <v>3.73E-2</v>
      </c>
      <c r="F294" s="45">
        <f t="shared" si="8"/>
        <v>1.4533271634609157E-4</v>
      </c>
      <c r="G294" s="45">
        <f t="shared" si="9"/>
        <v>8.0740268962242751E-3</v>
      </c>
      <c r="H294" s="79">
        <v>1.417289035E-2</v>
      </c>
      <c r="I294" s="79">
        <v>7.0172508009999999E-3</v>
      </c>
      <c r="J294" s="45">
        <f t="shared" si="10"/>
        <v>1.4027557633653908E-2</v>
      </c>
      <c r="K294" s="45">
        <f t="shared" si="11"/>
        <v>6.8719180846539083E-3</v>
      </c>
      <c r="L294" s="43"/>
      <c r="M294" s="43"/>
      <c r="N294" s="43"/>
      <c r="O294" s="43"/>
      <c r="P294" s="43"/>
      <c r="Q294" s="43"/>
      <c r="R294" s="43"/>
      <c r="S294" s="43"/>
      <c r="T294" s="43"/>
      <c r="U294" s="43"/>
      <c r="V294" s="43"/>
      <c r="W294" s="43"/>
      <c r="X294" s="43"/>
      <c r="Y294" s="43"/>
      <c r="Z294" s="43"/>
    </row>
    <row r="295" spans="1:26">
      <c r="A295" s="44">
        <v>45043</v>
      </c>
      <c r="B295" s="45">
        <v>4135.3500000000004</v>
      </c>
      <c r="C295" s="45">
        <f t="shared" si="6"/>
        <v>1.9377167380002121E-2</v>
      </c>
      <c r="D295" s="45">
        <v>3.83</v>
      </c>
      <c r="E295" s="45">
        <f t="shared" si="7"/>
        <v>3.8300000000000001E-2</v>
      </c>
      <c r="F295" s="45">
        <f t="shared" si="8"/>
        <v>1.4915699711348651E-4</v>
      </c>
      <c r="G295" s="45">
        <f t="shared" si="9"/>
        <v>1.9228010382888634E-2</v>
      </c>
      <c r="H295" s="79">
        <v>-3.5851014610000002E-3</v>
      </c>
      <c r="I295" s="79">
        <v>-2.0641187200000001E-2</v>
      </c>
      <c r="J295" s="45">
        <f t="shared" si="10"/>
        <v>-3.7342584581134867E-3</v>
      </c>
      <c r="K295" s="45">
        <f t="shared" si="11"/>
        <v>-2.0790344197113488E-2</v>
      </c>
      <c r="L295" s="43"/>
      <c r="M295" s="43"/>
      <c r="N295" s="43"/>
      <c r="O295" s="43"/>
      <c r="P295" s="43"/>
      <c r="Q295" s="43"/>
      <c r="R295" s="43"/>
      <c r="S295" s="43"/>
      <c r="T295" s="43"/>
      <c r="U295" s="43"/>
      <c r="V295" s="43"/>
      <c r="W295" s="43"/>
      <c r="X295" s="43"/>
      <c r="Y295" s="43"/>
      <c r="Z295" s="43"/>
    </row>
    <row r="296" spans="1:26">
      <c r="A296" s="44">
        <v>45042</v>
      </c>
      <c r="B296" s="45">
        <v>4055.99</v>
      </c>
      <c r="C296" s="45">
        <f t="shared" si="6"/>
        <v>-3.8486098771117832E-3</v>
      </c>
      <c r="D296" s="45">
        <v>3.75</v>
      </c>
      <c r="E296" s="45">
        <f t="shared" si="7"/>
        <v>3.7499999999999999E-2</v>
      </c>
      <c r="F296" s="45">
        <f t="shared" si="8"/>
        <v>1.4609786618535736E-4</v>
      </c>
      <c r="G296" s="45">
        <f t="shared" si="9"/>
        <v>-3.994707743297141E-3</v>
      </c>
      <c r="H296" s="79">
        <v>-1.4716573320000001E-2</v>
      </c>
      <c r="I296" s="79">
        <v>8.6407673169999998E-3</v>
      </c>
      <c r="J296" s="45">
        <f t="shared" si="10"/>
        <v>-1.4862671186185358E-2</v>
      </c>
      <c r="K296" s="45">
        <f t="shared" si="11"/>
        <v>8.4946694508146424E-3</v>
      </c>
      <c r="L296" s="43"/>
      <c r="M296" s="43"/>
      <c r="N296" s="43"/>
      <c r="O296" s="43"/>
      <c r="P296" s="43"/>
      <c r="Q296" s="43"/>
      <c r="R296" s="43"/>
      <c r="S296" s="43"/>
      <c r="T296" s="43"/>
      <c r="U296" s="43"/>
      <c r="V296" s="43"/>
      <c r="W296" s="43"/>
      <c r="X296" s="43"/>
      <c r="Y296" s="43"/>
      <c r="Z296" s="43"/>
    </row>
    <row r="297" spans="1:26">
      <c r="A297" s="44">
        <v>45041</v>
      </c>
      <c r="B297" s="45">
        <v>4071.63</v>
      </c>
      <c r="C297" s="45">
        <f t="shared" si="6"/>
        <v>-1.5937145594967939E-2</v>
      </c>
      <c r="D297" s="45">
        <v>3.71</v>
      </c>
      <c r="E297" s="45">
        <f t="shared" si="7"/>
        <v>3.7100000000000001E-2</v>
      </c>
      <c r="F297" s="45">
        <f t="shared" si="8"/>
        <v>1.4456741955104491E-4</v>
      </c>
      <c r="G297" s="45">
        <f t="shared" si="9"/>
        <v>-1.6081713014518984E-2</v>
      </c>
      <c r="H297" s="79">
        <v>-4.1459019950000004E-3</v>
      </c>
      <c r="I297" s="79">
        <v>1.1223152619999999E-2</v>
      </c>
      <c r="J297" s="45">
        <f t="shared" si="10"/>
        <v>-4.2904694145510453E-3</v>
      </c>
      <c r="K297" s="45">
        <f t="shared" si="11"/>
        <v>1.1078585200448954E-2</v>
      </c>
      <c r="L297" s="43"/>
      <c r="M297" s="43"/>
      <c r="N297" s="43"/>
      <c r="O297" s="43"/>
      <c r="P297" s="43"/>
      <c r="Q297" s="43"/>
      <c r="R297" s="43"/>
      <c r="S297" s="43"/>
      <c r="T297" s="43"/>
      <c r="U297" s="43"/>
      <c r="V297" s="43"/>
      <c r="W297" s="43"/>
      <c r="X297" s="43"/>
      <c r="Y297" s="43"/>
      <c r="Z297" s="43"/>
    </row>
    <row r="298" spans="1:26">
      <c r="A298" s="44">
        <v>45040</v>
      </c>
      <c r="B298" s="45">
        <v>4137.04</v>
      </c>
      <c r="C298" s="45">
        <f t="shared" si="6"/>
        <v>8.5121206122392508E-4</v>
      </c>
      <c r="D298" s="45">
        <v>3.8</v>
      </c>
      <c r="E298" s="45">
        <f t="shared" si="7"/>
        <v>3.7999999999999999E-2</v>
      </c>
      <c r="F298" s="45">
        <f t="shared" si="8"/>
        <v>1.4801009822229538E-4</v>
      </c>
      <c r="G298" s="45">
        <f t="shared" si="9"/>
        <v>7.032019630016297E-4</v>
      </c>
      <c r="H298" s="79">
        <v>1.7551190800000002E-2</v>
      </c>
      <c r="I298" s="79">
        <v>2.1717362600000002E-2</v>
      </c>
      <c r="J298" s="45">
        <f t="shared" si="10"/>
        <v>1.7403180701777706E-2</v>
      </c>
      <c r="K298" s="45">
        <f t="shared" si="11"/>
        <v>2.1569352501777706E-2</v>
      </c>
      <c r="L298" s="43"/>
      <c r="M298" s="43"/>
      <c r="N298" s="43"/>
      <c r="O298" s="43"/>
      <c r="P298" s="43"/>
      <c r="Q298" s="43"/>
      <c r="R298" s="43"/>
      <c r="S298" s="43"/>
      <c r="T298" s="43"/>
      <c r="U298" s="43"/>
      <c r="V298" s="43"/>
      <c r="W298" s="43"/>
      <c r="X298" s="43"/>
      <c r="Y298" s="43"/>
      <c r="Z298" s="43"/>
    </row>
    <row r="299" spans="1:26">
      <c r="A299" s="44">
        <v>45037</v>
      </c>
      <c r="B299" s="45">
        <v>4133.5200000000004</v>
      </c>
      <c r="C299" s="45">
        <f t="shared" si="6"/>
        <v>9.0278599092536804E-4</v>
      </c>
      <c r="D299" s="45">
        <v>3.85</v>
      </c>
      <c r="E299" s="45">
        <f t="shared" si="7"/>
        <v>3.85E-2</v>
      </c>
      <c r="F299" s="45">
        <f t="shared" si="8"/>
        <v>1.4992141302072604E-4</v>
      </c>
      <c r="G299" s="45">
        <f t="shared" si="9"/>
        <v>7.5286457790464201E-4</v>
      </c>
      <c r="H299" s="79">
        <v>-3.017621291E-3</v>
      </c>
      <c r="I299" s="79">
        <v>-1.42440993E-2</v>
      </c>
      <c r="J299" s="45">
        <f t="shared" si="10"/>
        <v>-3.167542704020726E-3</v>
      </c>
      <c r="K299" s="45">
        <f t="shared" si="11"/>
        <v>-1.4394020713020726E-2</v>
      </c>
      <c r="L299" s="43"/>
      <c r="M299" s="43"/>
      <c r="N299" s="43"/>
      <c r="O299" s="43"/>
      <c r="P299" s="43"/>
      <c r="Q299" s="43"/>
      <c r="R299" s="43"/>
      <c r="S299" s="43"/>
      <c r="T299" s="43"/>
      <c r="U299" s="43"/>
      <c r="V299" s="43"/>
      <c r="W299" s="43"/>
      <c r="X299" s="43"/>
      <c r="Y299" s="43"/>
      <c r="Z299" s="43"/>
    </row>
    <row r="300" spans="1:26">
      <c r="A300" s="44">
        <v>45036</v>
      </c>
      <c r="B300" s="45">
        <v>4129.79</v>
      </c>
      <c r="C300" s="45">
        <f t="shared" si="6"/>
        <v>-5.9703399458197028E-3</v>
      </c>
      <c r="D300" s="45">
        <v>3.82</v>
      </c>
      <c r="E300" s="45">
        <f t="shared" si="7"/>
        <v>3.8199999999999998E-2</v>
      </c>
      <c r="F300" s="45">
        <f t="shared" si="8"/>
        <v>1.487747341608614E-4</v>
      </c>
      <c r="G300" s="45">
        <f t="shared" si="9"/>
        <v>-6.1191146799805642E-3</v>
      </c>
      <c r="H300" s="79">
        <v>1.0087868660000001E-2</v>
      </c>
      <c r="I300" s="79">
        <v>9.0387925010000005E-3</v>
      </c>
      <c r="J300" s="45">
        <f t="shared" si="10"/>
        <v>9.9390939258391393E-3</v>
      </c>
      <c r="K300" s="45">
        <f t="shared" si="11"/>
        <v>8.8900177668391391E-3</v>
      </c>
      <c r="L300" s="43"/>
      <c r="M300" s="43"/>
      <c r="N300" s="43"/>
      <c r="O300" s="43"/>
      <c r="P300" s="43"/>
      <c r="Q300" s="43"/>
      <c r="R300" s="43"/>
      <c r="S300" s="43"/>
      <c r="T300" s="43"/>
      <c r="U300" s="43"/>
      <c r="V300" s="43"/>
      <c r="W300" s="43"/>
      <c r="X300" s="43"/>
      <c r="Y300" s="43"/>
      <c r="Z300" s="43"/>
    </row>
    <row r="301" spans="1:26">
      <c r="A301" s="44">
        <v>45035</v>
      </c>
      <c r="B301" s="45">
        <v>4154.5200000000004</v>
      </c>
      <c r="C301" s="45">
        <f t="shared" si="6"/>
        <v>-8.4242044291161936E-5</v>
      </c>
      <c r="D301" s="45">
        <v>3.86</v>
      </c>
      <c r="E301" s="45">
        <f t="shared" si="7"/>
        <v>3.8599999999999995E-2</v>
      </c>
      <c r="F301" s="45">
        <f t="shared" si="8"/>
        <v>1.5030356598932926E-4</v>
      </c>
      <c r="G301" s="45">
        <f t="shared" si="9"/>
        <v>-2.3454561028049119E-4</v>
      </c>
      <c r="H301" s="79">
        <v>7.116441054E-3</v>
      </c>
      <c r="I301" s="79">
        <v>1.0650776420000001E-2</v>
      </c>
      <c r="J301" s="45">
        <f t="shared" si="10"/>
        <v>6.9661374880106708E-3</v>
      </c>
      <c r="K301" s="45">
        <f t="shared" si="11"/>
        <v>1.0500472854010671E-2</v>
      </c>
      <c r="L301" s="43"/>
      <c r="M301" s="43"/>
      <c r="N301" s="43"/>
      <c r="O301" s="43"/>
      <c r="P301" s="43"/>
      <c r="Q301" s="43"/>
      <c r="R301" s="43"/>
      <c r="S301" s="43"/>
      <c r="T301" s="43"/>
      <c r="U301" s="43"/>
      <c r="V301" s="43"/>
      <c r="W301" s="43"/>
      <c r="X301" s="43"/>
      <c r="Y301" s="43"/>
      <c r="Z301" s="43"/>
    </row>
    <row r="302" spans="1:26">
      <c r="A302" s="44">
        <v>45034</v>
      </c>
      <c r="B302" s="45">
        <v>4154.87</v>
      </c>
      <c r="C302" s="45">
        <f t="shared" si="6"/>
        <v>8.547842551524592E-4</v>
      </c>
      <c r="D302" s="45">
        <v>3.85</v>
      </c>
      <c r="E302" s="45">
        <f t="shared" si="7"/>
        <v>3.85E-2</v>
      </c>
      <c r="F302" s="45">
        <f t="shared" si="8"/>
        <v>1.4992141302072604E-4</v>
      </c>
      <c r="G302" s="45">
        <f t="shared" si="9"/>
        <v>7.0486284213173316E-4</v>
      </c>
      <c r="H302" s="79">
        <v>-1.6303830219999999E-3</v>
      </c>
      <c r="I302" s="79">
        <v>2.4452607489999999E-3</v>
      </c>
      <c r="J302" s="45">
        <f t="shared" si="10"/>
        <v>-1.780304435020726E-3</v>
      </c>
      <c r="K302" s="45">
        <f t="shared" si="11"/>
        <v>2.2953393359792739E-3</v>
      </c>
      <c r="L302" s="43"/>
      <c r="M302" s="43"/>
      <c r="N302" s="43"/>
      <c r="O302" s="43"/>
      <c r="P302" s="43"/>
      <c r="Q302" s="43"/>
      <c r="R302" s="43"/>
      <c r="S302" s="43"/>
      <c r="T302" s="43"/>
      <c r="U302" s="43"/>
      <c r="V302" s="43"/>
      <c r="W302" s="43"/>
      <c r="X302" s="43"/>
      <c r="Y302" s="43"/>
      <c r="Z302" s="43"/>
    </row>
    <row r="303" spans="1:26">
      <c r="A303" s="44">
        <v>45033</v>
      </c>
      <c r="B303" s="45">
        <v>4151.32</v>
      </c>
      <c r="C303" s="45">
        <f t="shared" si="6"/>
        <v>3.3007789687629755E-3</v>
      </c>
      <c r="D303" s="45">
        <v>3.87</v>
      </c>
      <c r="E303" s="45">
        <f t="shared" si="7"/>
        <v>3.8699999999999998E-2</v>
      </c>
      <c r="F303" s="45">
        <f t="shared" si="8"/>
        <v>1.5068568231058066E-4</v>
      </c>
      <c r="G303" s="45">
        <f t="shared" si="9"/>
        <v>3.1500932864523949E-3</v>
      </c>
      <c r="H303" s="79">
        <v>-1.615903569E-2</v>
      </c>
      <c r="I303" s="79">
        <v>1.7760412089999999E-4</v>
      </c>
      <c r="J303" s="45">
        <f t="shared" si="10"/>
        <v>-1.6309721372310581E-2</v>
      </c>
      <c r="K303" s="45">
        <f t="shared" si="11"/>
        <v>2.6918438589419328E-5</v>
      </c>
      <c r="L303" s="43"/>
      <c r="M303" s="43"/>
      <c r="N303" s="43"/>
      <c r="O303" s="43"/>
      <c r="P303" s="43"/>
      <c r="Q303" s="43"/>
      <c r="R303" s="43"/>
      <c r="S303" s="43"/>
      <c r="T303" s="43"/>
      <c r="U303" s="43"/>
      <c r="V303" s="43"/>
      <c r="W303" s="43"/>
      <c r="X303" s="43"/>
      <c r="Y303" s="43"/>
      <c r="Z303" s="43"/>
    </row>
    <row r="304" spans="1:26">
      <c r="A304" s="44">
        <v>45030</v>
      </c>
      <c r="B304" s="45">
        <v>4137.6400000000003</v>
      </c>
      <c r="C304" s="45">
        <f t="shared" si="6"/>
        <v>-2.0714988104920951E-3</v>
      </c>
      <c r="D304" s="45">
        <v>3.8</v>
      </c>
      <c r="E304" s="45">
        <f t="shared" si="7"/>
        <v>3.7999999999999999E-2</v>
      </c>
      <c r="F304" s="45">
        <f t="shared" si="8"/>
        <v>1.4801009822229538E-4</v>
      </c>
      <c r="G304" s="45">
        <f t="shared" si="9"/>
        <v>-2.2195089087143904E-3</v>
      </c>
      <c r="H304" s="79">
        <v>-1.632528758E-2</v>
      </c>
      <c r="I304" s="79">
        <v>-6.9500413409999996E-3</v>
      </c>
      <c r="J304" s="45">
        <f t="shared" si="10"/>
        <v>-1.6473297678222296E-2</v>
      </c>
      <c r="K304" s="45">
        <f t="shared" si="11"/>
        <v>-7.098051439222295E-3</v>
      </c>
      <c r="L304" s="43"/>
      <c r="M304" s="43"/>
      <c r="N304" s="43"/>
      <c r="O304" s="43"/>
      <c r="P304" s="43"/>
      <c r="Q304" s="43"/>
      <c r="R304" s="43"/>
      <c r="S304" s="43"/>
      <c r="T304" s="43"/>
      <c r="U304" s="43"/>
      <c r="V304" s="43"/>
      <c r="W304" s="43"/>
      <c r="X304" s="43"/>
      <c r="Y304" s="43"/>
      <c r="Z304" s="43"/>
    </row>
    <row r="305" spans="1:26">
      <c r="A305" s="44">
        <v>45029</v>
      </c>
      <c r="B305" s="45">
        <v>4146.22</v>
      </c>
      <c r="C305" s="45">
        <f t="shared" si="6"/>
        <v>1.3175446748330008E-2</v>
      </c>
      <c r="D305" s="45">
        <v>3.75</v>
      </c>
      <c r="E305" s="45">
        <f t="shared" si="7"/>
        <v>3.7499999999999999E-2</v>
      </c>
      <c r="F305" s="45">
        <f t="shared" si="8"/>
        <v>1.4609786618535736E-4</v>
      </c>
      <c r="G305" s="45">
        <f t="shared" si="9"/>
        <v>1.302934888214465E-2</v>
      </c>
      <c r="H305" s="79">
        <v>5.7227267200000001E-2</v>
      </c>
      <c r="I305" s="79">
        <v>-9.0266695769999992E-3</v>
      </c>
      <c r="J305" s="45">
        <f t="shared" si="10"/>
        <v>5.7081169333814644E-2</v>
      </c>
      <c r="K305" s="45">
        <f t="shared" si="11"/>
        <v>-9.1727674431853565E-3</v>
      </c>
      <c r="L305" s="43"/>
      <c r="M305" s="43"/>
      <c r="N305" s="43"/>
      <c r="O305" s="43"/>
      <c r="P305" s="43"/>
      <c r="Q305" s="43"/>
      <c r="R305" s="43"/>
      <c r="S305" s="43"/>
      <c r="T305" s="43"/>
      <c r="U305" s="43"/>
      <c r="V305" s="43"/>
      <c r="W305" s="43"/>
      <c r="X305" s="43"/>
      <c r="Y305" s="43"/>
      <c r="Z305" s="43"/>
    </row>
    <row r="306" spans="1:26">
      <c r="A306" s="44">
        <v>45028</v>
      </c>
      <c r="B306" s="45">
        <v>4091.95</v>
      </c>
      <c r="C306" s="45">
        <f t="shared" si="6"/>
        <v>-4.1434586507983449E-3</v>
      </c>
      <c r="D306" s="45">
        <v>3.71</v>
      </c>
      <c r="E306" s="45">
        <f t="shared" si="7"/>
        <v>3.7100000000000001E-2</v>
      </c>
      <c r="F306" s="45">
        <f t="shared" si="8"/>
        <v>1.4456741955104491E-4</v>
      </c>
      <c r="G306" s="45">
        <f t="shared" si="9"/>
        <v>-4.2880260703493898E-3</v>
      </c>
      <c r="H306" s="79">
        <v>-5.8695259249999998E-3</v>
      </c>
      <c r="I306" s="79">
        <v>-5.2920945820000001E-3</v>
      </c>
      <c r="J306" s="45">
        <f t="shared" si="10"/>
        <v>-6.0140933445510447E-3</v>
      </c>
      <c r="K306" s="45">
        <f t="shared" si="11"/>
        <v>-5.436662001551045E-3</v>
      </c>
      <c r="L306" s="43"/>
      <c r="M306" s="43"/>
      <c r="N306" s="43"/>
      <c r="O306" s="43"/>
      <c r="P306" s="43"/>
      <c r="Q306" s="43"/>
      <c r="R306" s="43"/>
      <c r="S306" s="43"/>
      <c r="T306" s="43"/>
      <c r="U306" s="43"/>
      <c r="V306" s="43"/>
      <c r="W306" s="43"/>
      <c r="X306" s="43"/>
      <c r="Y306" s="43"/>
      <c r="Z306" s="43"/>
    </row>
    <row r="307" spans="1:26">
      <c r="A307" s="44">
        <v>45027</v>
      </c>
      <c r="B307" s="45">
        <v>4108.9399999999996</v>
      </c>
      <c r="C307" s="45">
        <f t="shared" si="6"/>
        <v>-4.1372345026909729E-5</v>
      </c>
      <c r="D307" s="45">
        <v>3.7</v>
      </c>
      <c r="E307" s="45">
        <f t="shared" si="7"/>
        <v>3.7000000000000005E-2</v>
      </c>
      <c r="F307" s="45">
        <f t="shared" si="8"/>
        <v>1.4418471602728467E-4</v>
      </c>
      <c r="G307" s="45">
        <f t="shared" si="9"/>
        <v>-1.855570610541944E-4</v>
      </c>
      <c r="H307" s="79">
        <v>-9.4199999999999999E-5</v>
      </c>
      <c r="I307" s="79">
        <v>4.5341193249999999E-4</v>
      </c>
      <c r="J307" s="45">
        <f t="shared" si="10"/>
        <v>-2.3838471602728468E-4</v>
      </c>
      <c r="K307" s="45">
        <f t="shared" si="11"/>
        <v>3.0922721647271532E-4</v>
      </c>
      <c r="L307" s="43"/>
      <c r="M307" s="43"/>
      <c r="N307" s="43"/>
      <c r="O307" s="43"/>
      <c r="P307" s="43"/>
      <c r="Q307" s="43"/>
      <c r="R307" s="43"/>
      <c r="S307" s="43"/>
      <c r="T307" s="43"/>
      <c r="U307" s="43"/>
      <c r="V307" s="43"/>
      <c r="W307" s="43"/>
      <c r="X307" s="43"/>
      <c r="Y307" s="43"/>
      <c r="Z307" s="43"/>
    </row>
    <row r="308" spans="1:26">
      <c r="A308" s="44">
        <v>45026</v>
      </c>
      <c r="B308" s="45">
        <v>4109.1099999999997</v>
      </c>
      <c r="C308" s="45">
        <f t="shared" si="6"/>
        <v>9.9584504701190541E-4</v>
      </c>
      <c r="D308" s="45">
        <v>3.69</v>
      </c>
      <c r="E308" s="45">
        <f t="shared" si="7"/>
        <v>3.6900000000000002E-2</v>
      </c>
      <c r="F308" s="45">
        <f t="shared" si="8"/>
        <v>1.4380197574359599E-4</v>
      </c>
      <c r="G308" s="45">
        <f t="shared" si="9"/>
        <v>8.5204307126830942E-4</v>
      </c>
      <c r="H308" s="79">
        <v>-7.2796350780000001E-3</v>
      </c>
      <c r="I308" s="79">
        <v>-2.3250995829999999E-2</v>
      </c>
      <c r="J308" s="45">
        <f t="shared" si="10"/>
        <v>-7.4234370537435961E-3</v>
      </c>
      <c r="K308" s="45">
        <f t="shared" si="11"/>
        <v>-2.3394797805743595E-2</v>
      </c>
      <c r="L308" s="43"/>
      <c r="M308" s="43"/>
      <c r="N308" s="43"/>
      <c r="O308" s="43"/>
      <c r="P308" s="43"/>
      <c r="Q308" s="43"/>
      <c r="R308" s="43"/>
      <c r="S308" s="43"/>
      <c r="T308" s="43"/>
      <c r="U308" s="43"/>
      <c r="V308" s="43"/>
      <c r="W308" s="43"/>
      <c r="X308" s="43"/>
      <c r="Y308" s="43"/>
      <c r="Z308" s="43"/>
    </row>
    <row r="309" spans="1:26">
      <c r="A309" s="44">
        <v>45022</v>
      </c>
      <c r="B309" s="45">
        <v>4105.0200000000004</v>
      </c>
      <c r="C309" s="45">
        <f t="shared" si="6"/>
        <v>3.5727397253701647E-3</v>
      </c>
      <c r="D309" s="45">
        <v>3.61</v>
      </c>
      <c r="E309" s="45">
        <f t="shared" si="7"/>
        <v>3.61E-2</v>
      </c>
      <c r="F309" s="45">
        <f t="shared" si="8"/>
        <v>1.4073872925624009E-4</v>
      </c>
      <c r="G309" s="45">
        <f t="shared" si="9"/>
        <v>3.4320009961139246E-3</v>
      </c>
      <c r="H309" s="79">
        <v>2.795216791E-3</v>
      </c>
      <c r="I309" s="79">
        <v>-2.9952792530000001E-2</v>
      </c>
      <c r="J309" s="45">
        <f t="shared" si="10"/>
        <v>2.6544780617437599E-3</v>
      </c>
      <c r="K309" s="45">
        <f t="shared" si="11"/>
        <v>-3.0093531259256241E-2</v>
      </c>
      <c r="L309" s="43"/>
      <c r="M309" s="43"/>
      <c r="N309" s="43"/>
      <c r="O309" s="43"/>
      <c r="P309" s="43"/>
      <c r="Q309" s="43"/>
      <c r="R309" s="43"/>
      <c r="S309" s="43"/>
      <c r="T309" s="43"/>
      <c r="U309" s="43"/>
      <c r="V309" s="43"/>
      <c r="W309" s="43"/>
      <c r="X309" s="43"/>
      <c r="Y309" s="43"/>
      <c r="Z309" s="43"/>
    </row>
    <row r="310" spans="1:26">
      <c r="A310" s="44">
        <v>45021</v>
      </c>
      <c r="B310" s="45">
        <v>4090.38</v>
      </c>
      <c r="C310" s="45">
        <f t="shared" si="6"/>
        <v>-2.4954291924703361E-3</v>
      </c>
      <c r="D310" s="45">
        <v>3.62</v>
      </c>
      <c r="E310" s="45">
        <f t="shared" si="7"/>
        <v>3.6200000000000003E-2</v>
      </c>
      <c r="F310" s="45">
        <f t="shared" si="8"/>
        <v>1.411217638764839E-4</v>
      </c>
      <c r="G310" s="45">
        <f t="shared" si="9"/>
        <v>-2.63655095634682E-3</v>
      </c>
      <c r="H310" s="79">
        <v>-6.502621579E-3</v>
      </c>
      <c r="I310" s="79">
        <v>2.063001955E-2</v>
      </c>
      <c r="J310" s="45">
        <f t="shared" si="10"/>
        <v>-6.6437433428764838E-3</v>
      </c>
      <c r="K310" s="45">
        <f t="shared" si="11"/>
        <v>2.0488897786123516E-2</v>
      </c>
      <c r="L310" s="43"/>
      <c r="M310" s="43"/>
      <c r="N310" s="43"/>
      <c r="O310" s="43"/>
      <c r="P310" s="43"/>
      <c r="Q310" s="43"/>
      <c r="R310" s="43"/>
      <c r="S310" s="43"/>
      <c r="T310" s="43"/>
      <c r="U310" s="43"/>
      <c r="V310" s="43"/>
      <c r="W310" s="43"/>
      <c r="X310" s="43"/>
      <c r="Y310" s="43"/>
      <c r="Z310" s="43"/>
    </row>
    <row r="311" spans="1:26">
      <c r="A311" s="44">
        <v>45020</v>
      </c>
      <c r="B311" s="45">
        <v>4100.6000000000004</v>
      </c>
      <c r="C311" s="45">
        <f t="shared" si="6"/>
        <v>-5.8139203852082119E-3</v>
      </c>
      <c r="D311" s="45">
        <v>3.67</v>
      </c>
      <c r="E311" s="45">
        <f t="shared" si="7"/>
        <v>3.6699999999999997E-2</v>
      </c>
      <c r="F311" s="45">
        <f t="shared" si="8"/>
        <v>1.430363848669014E-4</v>
      </c>
      <c r="G311" s="45">
        <f t="shared" si="9"/>
        <v>-5.9569567700751133E-3</v>
      </c>
      <c r="H311" s="79">
        <v>1.840108537E-2</v>
      </c>
      <c r="I311" s="79">
        <v>1.819160102E-2</v>
      </c>
      <c r="J311" s="45">
        <f t="shared" si="10"/>
        <v>1.8258048985133099E-2</v>
      </c>
      <c r="K311" s="45">
        <f t="shared" si="11"/>
        <v>1.8048564635133098E-2</v>
      </c>
      <c r="L311" s="43"/>
      <c r="M311" s="43"/>
      <c r="N311" s="43"/>
      <c r="O311" s="43"/>
      <c r="P311" s="43"/>
      <c r="Q311" s="43"/>
      <c r="R311" s="43"/>
      <c r="S311" s="43"/>
      <c r="T311" s="43"/>
      <c r="U311" s="43"/>
      <c r="V311" s="43"/>
      <c r="W311" s="43"/>
      <c r="X311" s="43"/>
      <c r="Y311" s="43"/>
      <c r="Z311" s="43"/>
    </row>
    <row r="312" spans="1:26">
      <c r="A312" s="44">
        <v>45019</v>
      </c>
      <c r="B312" s="45">
        <v>4124.51</v>
      </c>
      <c r="C312" s="45">
        <f t="shared" si="6"/>
        <v>3.6920936495169121E-3</v>
      </c>
      <c r="D312" s="45">
        <v>3.72</v>
      </c>
      <c r="E312" s="45">
        <f t="shared" si="7"/>
        <v>3.7200000000000004E-2</v>
      </c>
      <c r="F312" s="45">
        <f t="shared" si="8"/>
        <v>1.4495008632153805E-4</v>
      </c>
      <c r="G312" s="45">
        <f t="shared" si="9"/>
        <v>3.547143563195374E-3</v>
      </c>
      <c r="H312" s="79">
        <v>6.9417223010000001E-3</v>
      </c>
      <c r="I312" s="79">
        <v>5.5544992690000003E-2</v>
      </c>
      <c r="J312" s="45">
        <f t="shared" si="10"/>
        <v>6.796772214678462E-3</v>
      </c>
      <c r="K312" s="45">
        <f t="shared" si="11"/>
        <v>5.5400042603678465E-2</v>
      </c>
      <c r="L312" s="43"/>
      <c r="M312" s="43"/>
      <c r="N312" s="43"/>
      <c r="O312" s="43"/>
      <c r="P312" s="43"/>
      <c r="Q312" s="43"/>
      <c r="R312" s="43"/>
      <c r="S312" s="43"/>
      <c r="T312" s="43"/>
      <c r="U312" s="43"/>
      <c r="V312" s="43"/>
      <c r="W312" s="43"/>
      <c r="X312" s="43"/>
      <c r="Y312" s="43"/>
      <c r="Z312" s="43"/>
    </row>
    <row r="313" spans="1:26">
      <c r="A313" s="44">
        <v>45016</v>
      </c>
      <c r="B313" s="45">
        <v>4109.3100000000004</v>
      </c>
      <c r="C313" s="45">
        <f t="shared" si="6"/>
        <v>1.4333332809426856E-2</v>
      </c>
      <c r="D313" s="45">
        <v>3.76</v>
      </c>
      <c r="E313" s="45">
        <f t="shared" si="7"/>
        <v>3.7599999999999995E-2</v>
      </c>
      <c r="F313" s="45">
        <f t="shared" si="8"/>
        <v>1.4648038601405844E-4</v>
      </c>
      <c r="G313" s="45">
        <f t="shared" si="9"/>
        <v>1.4186852423412798E-2</v>
      </c>
      <c r="H313" s="79">
        <v>-1.3837816060000001E-2</v>
      </c>
      <c r="I313" s="79">
        <v>-4.4908623360000004E-3</v>
      </c>
      <c r="J313" s="45">
        <f t="shared" si="10"/>
        <v>-1.3984296446014059E-2</v>
      </c>
      <c r="K313" s="45">
        <f t="shared" si="11"/>
        <v>-4.6373427220140588E-3</v>
      </c>
      <c r="L313" s="43"/>
      <c r="M313" s="43"/>
      <c r="N313" s="43"/>
      <c r="O313" s="43"/>
      <c r="P313" s="43"/>
      <c r="Q313" s="43"/>
      <c r="R313" s="43"/>
      <c r="S313" s="43"/>
      <c r="T313" s="43"/>
      <c r="U313" s="43"/>
      <c r="V313" s="43"/>
      <c r="W313" s="43"/>
      <c r="X313" s="43"/>
      <c r="Y313" s="43"/>
      <c r="Z313" s="43"/>
    </row>
    <row r="314" spans="1:26">
      <c r="A314" s="44">
        <v>45015</v>
      </c>
      <c r="B314" s="45">
        <v>4050.83</v>
      </c>
      <c r="C314" s="45">
        <f t="shared" si="6"/>
        <v>5.698994460609173E-3</v>
      </c>
      <c r="D314" s="45">
        <v>3.83</v>
      </c>
      <c r="E314" s="45">
        <f t="shared" si="7"/>
        <v>3.8300000000000001E-2</v>
      </c>
      <c r="F314" s="45">
        <f t="shared" si="8"/>
        <v>1.4915699711348651E-4</v>
      </c>
      <c r="G314" s="45">
        <f t="shared" si="9"/>
        <v>5.5498374634956864E-3</v>
      </c>
      <c r="H314" s="79">
        <v>-6.5648333629999998E-3</v>
      </c>
      <c r="I314" s="79">
        <v>-1.8969204369999999E-2</v>
      </c>
      <c r="J314" s="45">
        <f t="shared" si="10"/>
        <v>-6.7139903601134863E-3</v>
      </c>
      <c r="K314" s="45">
        <f t="shared" si="11"/>
        <v>-1.9118361367113486E-2</v>
      </c>
      <c r="L314" s="43"/>
      <c r="M314" s="43"/>
      <c r="N314" s="43"/>
      <c r="O314" s="43"/>
      <c r="P314" s="43"/>
      <c r="Q314" s="43"/>
      <c r="R314" s="43"/>
      <c r="S314" s="43"/>
      <c r="T314" s="43"/>
      <c r="U314" s="43"/>
      <c r="V314" s="43"/>
      <c r="W314" s="43"/>
      <c r="X314" s="43"/>
      <c r="Y314" s="43"/>
      <c r="Z314" s="43"/>
    </row>
    <row r="315" spans="1:26">
      <c r="A315" s="44">
        <v>45014</v>
      </c>
      <c r="B315" s="45">
        <v>4027.81</v>
      </c>
      <c r="C315" s="45">
        <f t="shared" si="6"/>
        <v>1.4136861145886559E-2</v>
      </c>
      <c r="D315" s="45">
        <v>3.86</v>
      </c>
      <c r="E315" s="45">
        <f t="shared" si="7"/>
        <v>3.8599999999999995E-2</v>
      </c>
      <c r="F315" s="45">
        <f t="shared" si="8"/>
        <v>1.5030356598932926E-4</v>
      </c>
      <c r="G315" s="45">
        <f t="shared" si="9"/>
        <v>1.3986557579897229E-2</v>
      </c>
      <c r="H315" s="79">
        <v>-1.4653850439999999E-2</v>
      </c>
      <c r="I315" s="79">
        <v>-6.8820935709999996E-3</v>
      </c>
      <c r="J315" s="45">
        <f t="shared" si="10"/>
        <v>-1.4804154005989329E-2</v>
      </c>
      <c r="K315" s="45">
        <f t="shared" si="11"/>
        <v>-7.0323971369893289E-3</v>
      </c>
      <c r="L315" s="43"/>
      <c r="M315" s="43"/>
      <c r="N315" s="43"/>
      <c r="O315" s="43"/>
      <c r="P315" s="43"/>
      <c r="Q315" s="43"/>
      <c r="R315" s="43"/>
      <c r="S315" s="43"/>
      <c r="T315" s="43"/>
      <c r="U315" s="43"/>
      <c r="V315" s="43"/>
      <c r="W315" s="43"/>
      <c r="X315" s="43"/>
      <c r="Y315" s="43"/>
      <c r="Z315" s="43"/>
    </row>
    <row r="316" spans="1:26">
      <c r="A316" s="44">
        <v>45013</v>
      </c>
      <c r="B316" s="45">
        <v>3971.27</v>
      </c>
      <c r="C316" s="45">
        <f t="shared" si="6"/>
        <v>-1.5750808409301009E-3</v>
      </c>
      <c r="D316" s="45">
        <v>3.85</v>
      </c>
      <c r="E316" s="45">
        <f t="shared" si="7"/>
        <v>3.85E-2</v>
      </c>
      <c r="F316" s="45">
        <f t="shared" si="8"/>
        <v>1.4992141302072604E-4</v>
      </c>
      <c r="G316" s="45">
        <f t="shared" si="9"/>
        <v>-1.7250022539508269E-3</v>
      </c>
      <c r="H316" s="79">
        <v>-1.457900038E-2</v>
      </c>
      <c r="I316" s="79">
        <v>-1.281721672E-2</v>
      </c>
      <c r="J316" s="45">
        <f t="shared" si="10"/>
        <v>-1.4728921793020726E-2</v>
      </c>
      <c r="K316" s="45">
        <f t="shared" si="11"/>
        <v>-1.2967138133020726E-2</v>
      </c>
      <c r="L316" s="43"/>
      <c r="M316" s="43"/>
      <c r="N316" s="43"/>
      <c r="O316" s="43"/>
      <c r="P316" s="43"/>
      <c r="Q316" s="43"/>
      <c r="R316" s="43"/>
      <c r="S316" s="43"/>
      <c r="T316" s="43"/>
      <c r="U316" s="43"/>
      <c r="V316" s="43"/>
      <c r="W316" s="43"/>
      <c r="X316" s="43"/>
      <c r="Y316" s="43"/>
      <c r="Z316" s="43"/>
    </row>
    <row r="317" spans="1:26">
      <c r="A317" s="44">
        <v>45012</v>
      </c>
      <c r="B317" s="45">
        <v>3977.53</v>
      </c>
      <c r="C317" s="45">
        <f t="shared" si="6"/>
        <v>1.6455897389303137E-3</v>
      </c>
      <c r="D317" s="45">
        <v>3.85</v>
      </c>
      <c r="E317" s="45">
        <f t="shared" si="7"/>
        <v>3.85E-2</v>
      </c>
      <c r="F317" s="45">
        <f t="shared" si="8"/>
        <v>1.4992141302072604E-4</v>
      </c>
      <c r="G317" s="45">
        <f t="shared" si="9"/>
        <v>1.4956683259095876E-3</v>
      </c>
      <c r="H317" s="79">
        <v>-2.165152515E-2</v>
      </c>
      <c r="I317" s="79">
        <v>-9.8594919559999994E-3</v>
      </c>
      <c r="J317" s="45">
        <f t="shared" si="10"/>
        <v>-2.1801446563020726E-2</v>
      </c>
      <c r="K317" s="45">
        <f t="shared" si="11"/>
        <v>-1.0009413369020725E-2</v>
      </c>
      <c r="L317" s="43"/>
      <c r="M317" s="43"/>
      <c r="N317" s="43"/>
      <c r="O317" s="43"/>
      <c r="P317" s="43"/>
      <c r="Q317" s="43"/>
      <c r="R317" s="43"/>
      <c r="S317" s="43"/>
      <c r="T317" s="43"/>
      <c r="U317" s="43"/>
      <c r="V317" s="43"/>
      <c r="W317" s="43"/>
      <c r="X317" s="43"/>
      <c r="Y317" s="43"/>
      <c r="Z317" s="43"/>
    </row>
    <row r="318" spans="1:26">
      <c r="A318" s="44">
        <v>45009</v>
      </c>
      <c r="B318" s="45">
        <v>3970.99</v>
      </c>
      <c r="C318" s="45">
        <f t="shared" si="6"/>
        <v>5.623958124210314E-3</v>
      </c>
      <c r="D318" s="45">
        <v>3.72</v>
      </c>
      <c r="E318" s="45">
        <f t="shared" si="7"/>
        <v>3.7200000000000004E-2</v>
      </c>
      <c r="F318" s="45">
        <f t="shared" si="8"/>
        <v>1.4495008632153805E-4</v>
      </c>
      <c r="G318" s="45">
        <f t="shared" si="9"/>
        <v>5.4790080378887759E-3</v>
      </c>
      <c r="H318" s="79">
        <v>-1.527284146E-2</v>
      </c>
      <c r="I318" s="79">
        <v>-4.5516273609999998E-3</v>
      </c>
      <c r="J318" s="45">
        <f t="shared" si="10"/>
        <v>-1.5417791546321538E-2</v>
      </c>
      <c r="K318" s="45">
        <f t="shared" si="11"/>
        <v>-4.6965774473215378E-3</v>
      </c>
      <c r="L318" s="43"/>
      <c r="M318" s="43"/>
      <c r="N318" s="43"/>
      <c r="O318" s="43"/>
      <c r="P318" s="43"/>
      <c r="Q318" s="43"/>
      <c r="R318" s="43"/>
      <c r="S318" s="43"/>
      <c r="T318" s="43"/>
      <c r="U318" s="43"/>
      <c r="V318" s="43"/>
      <c r="W318" s="43"/>
      <c r="X318" s="43"/>
      <c r="Y318" s="43"/>
      <c r="Z318" s="43"/>
    </row>
    <row r="319" spans="1:26">
      <c r="A319" s="44">
        <v>45008</v>
      </c>
      <c r="B319" s="45">
        <v>3948.72</v>
      </c>
      <c r="C319" s="45">
        <f t="shared" si="6"/>
        <v>2.9800838470393862E-3</v>
      </c>
      <c r="D319" s="45">
        <v>3.73</v>
      </c>
      <c r="E319" s="45">
        <f t="shared" si="7"/>
        <v>3.73E-2</v>
      </c>
      <c r="F319" s="45">
        <f t="shared" si="8"/>
        <v>1.4533271634609157E-4</v>
      </c>
      <c r="G319" s="45">
        <f t="shared" si="9"/>
        <v>2.8347511306932947E-3</v>
      </c>
      <c r="H319" s="79">
        <v>1.871381069E-3</v>
      </c>
      <c r="I319" s="79">
        <v>1.1135411200000001E-2</v>
      </c>
      <c r="J319" s="45">
        <f t="shared" si="10"/>
        <v>1.7260483526539085E-3</v>
      </c>
      <c r="K319" s="45">
        <f t="shared" si="11"/>
        <v>1.0990078483653909E-2</v>
      </c>
      <c r="L319" s="43"/>
      <c r="M319" s="43"/>
      <c r="N319" s="43"/>
      <c r="O319" s="43"/>
      <c r="P319" s="43"/>
      <c r="Q319" s="43"/>
      <c r="R319" s="43"/>
      <c r="S319" s="43"/>
      <c r="T319" s="43"/>
      <c r="U319" s="43"/>
      <c r="V319" s="43"/>
      <c r="W319" s="43"/>
      <c r="X319" s="43"/>
      <c r="Y319" s="43"/>
      <c r="Z319" s="43"/>
    </row>
    <row r="320" spans="1:26">
      <c r="A320" s="44">
        <v>45007</v>
      </c>
      <c r="B320" s="45">
        <v>3936.97</v>
      </c>
      <c r="C320" s="45">
        <f t="shared" si="6"/>
        <v>-1.6600211922495948E-2</v>
      </c>
      <c r="D320" s="45">
        <v>3.78</v>
      </c>
      <c r="E320" s="45">
        <f t="shared" si="7"/>
        <v>3.78E-2</v>
      </c>
      <c r="F320" s="45">
        <f t="shared" si="8"/>
        <v>1.4724531552556819E-4</v>
      </c>
      <c r="G320" s="45">
        <f t="shared" si="9"/>
        <v>-1.6747457238021516E-2</v>
      </c>
      <c r="H320" s="79">
        <v>-8.8311998610000001E-3</v>
      </c>
      <c r="I320" s="79">
        <v>2.3214011650000001E-3</v>
      </c>
      <c r="J320" s="45">
        <f t="shared" si="10"/>
        <v>-8.9784451765255683E-3</v>
      </c>
      <c r="K320" s="45">
        <f t="shared" si="11"/>
        <v>2.1741558494744319E-3</v>
      </c>
      <c r="L320" s="43"/>
      <c r="M320" s="43"/>
      <c r="N320" s="43"/>
      <c r="O320" s="43"/>
      <c r="P320" s="43"/>
      <c r="Q320" s="43"/>
      <c r="R320" s="43"/>
      <c r="S320" s="43"/>
      <c r="T320" s="43"/>
      <c r="U320" s="43"/>
      <c r="V320" s="43"/>
      <c r="W320" s="43"/>
      <c r="X320" s="43"/>
      <c r="Y320" s="43"/>
      <c r="Z320" s="43"/>
    </row>
    <row r="321" spans="1:26">
      <c r="A321" s="44">
        <v>45006</v>
      </c>
      <c r="B321" s="45">
        <v>4002.87</v>
      </c>
      <c r="C321" s="45">
        <f t="shared" si="6"/>
        <v>1.289863554198477E-2</v>
      </c>
      <c r="D321" s="45">
        <v>3.84</v>
      </c>
      <c r="E321" s="45">
        <f t="shared" si="7"/>
        <v>3.8399999999999997E-2</v>
      </c>
      <c r="F321" s="45">
        <f t="shared" si="8"/>
        <v>1.4953922339766557E-4</v>
      </c>
      <c r="G321" s="45">
        <f t="shared" si="9"/>
        <v>1.2749096318587104E-2</v>
      </c>
      <c r="H321" s="79">
        <v>4.2614839920000001E-2</v>
      </c>
      <c r="I321" s="79">
        <v>2.2344535629999999E-2</v>
      </c>
      <c r="J321" s="45">
        <f t="shared" si="10"/>
        <v>4.2465300696602336E-2</v>
      </c>
      <c r="K321" s="45">
        <f t="shared" si="11"/>
        <v>2.2194996406602333E-2</v>
      </c>
      <c r="L321" s="43"/>
      <c r="M321" s="43"/>
      <c r="N321" s="43"/>
      <c r="O321" s="43"/>
      <c r="P321" s="43"/>
      <c r="Q321" s="43"/>
      <c r="R321" s="43"/>
      <c r="S321" s="43"/>
      <c r="T321" s="43"/>
      <c r="U321" s="43"/>
      <c r="V321" s="43"/>
      <c r="W321" s="43"/>
      <c r="X321" s="43"/>
      <c r="Y321" s="43"/>
      <c r="Z321" s="43"/>
    </row>
    <row r="322" spans="1:26">
      <c r="A322" s="44">
        <v>45005</v>
      </c>
      <c r="B322" s="45">
        <v>3951.57</v>
      </c>
      <c r="C322" s="45">
        <f t="shared" si="6"/>
        <v>8.878824909597214E-3</v>
      </c>
      <c r="D322" s="45">
        <v>3.76</v>
      </c>
      <c r="E322" s="45">
        <f t="shared" si="7"/>
        <v>3.7599999999999995E-2</v>
      </c>
      <c r="F322" s="45">
        <f t="shared" si="8"/>
        <v>1.4648038601405844E-4</v>
      </c>
      <c r="G322" s="45">
        <f t="shared" si="9"/>
        <v>8.7323445235831555E-3</v>
      </c>
      <c r="H322" s="79">
        <v>3.419053932E-4</v>
      </c>
      <c r="I322" s="79">
        <v>-2.0709137999999998E-2</v>
      </c>
      <c r="J322" s="45">
        <f t="shared" si="10"/>
        <v>1.9542500718594156E-4</v>
      </c>
      <c r="K322" s="45">
        <f t="shared" si="11"/>
        <v>-2.0855618386014057E-2</v>
      </c>
      <c r="L322" s="43"/>
      <c r="M322" s="43"/>
      <c r="N322" s="43"/>
      <c r="O322" s="43"/>
      <c r="P322" s="43"/>
      <c r="Q322" s="43"/>
      <c r="R322" s="43"/>
      <c r="S322" s="43"/>
      <c r="T322" s="43"/>
      <c r="U322" s="43"/>
      <c r="V322" s="43"/>
      <c r="W322" s="43"/>
      <c r="X322" s="43"/>
      <c r="Y322" s="43"/>
      <c r="Z322" s="43"/>
    </row>
    <row r="323" spans="1:26">
      <c r="A323" s="44">
        <v>45002</v>
      </c>
      <c r="B323" s="45">
        <v>3916.64</v>
      </c>
      <c r="C323" s="45">
        <f t="shared" si="6"/>
        <v>-1.1080586449227313E-2</v>
      </c>
      <c r="D323" s="45">
        <v>3.7</v>
      </c>
      <c r="E323" s="45">
        <f t="shared" si="7"/>
        <v>3.7000000000000005E-2</v>
      </c>
      <c r="F323" s="45">
        <f t="shared" si="8"/>
        <v>1.4418471602728467E-4</v>
      </c>
      <c r="G323" s="45">
        <f t="shared" si="9"/>
        <v>-1.1224771165254598E-2</v>
      </c>
      <c r="H323" s="79">
        <v>-1.833376472E-2</v>
      </c>
      <c r="I323" s="79">
        <v>-2.435110675E-2</v>
      </c>
      <c r="J323" s="45">
        <f t="shared" si="10"/>
        <v>-1.8477949436027284E-2</v>
      </c>
      <c r="K323" s="45">
        <f t="shared" si="11"/>
        <v>-2.4495291466027285E-2</v>
      </c>
      <c r="L323" s="43"/>
      <c r="M323" s="43"/>
      <c r="N323" s="43"/>
      <c r="O323" s="43"/>
      <c r="P323" s="43"/>
      <c r="Q323" s="43"/>
      <c r="R323" s="43"/>
      <c r="S323" s="43"/>
      <c r="T323" s="43"/>
      <c r="U323" s="43"/>
      <c r="V323" s="43"/>
      <c r="W323" s="43"/>
      <c r="X323" s="43"/>
      <c r="Y323" s="43"/>
      <c r="Z323" s="43"/>
    </row>
    <row r="324" spans="1:26">
      <c r="A324" s="44">
        <v>45001</v>
      </c>
      <c r="B324" s="45">
        <v>3960.28</v>
      </c>
      <c r="C324" s="45">
        <f t="shared" si="6"/>
        <v>1.7409551286964531E-2</v>
      </c>
      <c r="D324" s="45">
        <v>3.8</v>
      </c>
      <c r="E324" s="45">
        <f t="shared" si="7"/>
        <v>3.7999999999999999E-2</v>
      </c>
      <c r="F324" s="45">
        <f t="shared" si="8"/>
        <v>1.4801009822229538E-4</v>
      </c>
      <c r="G324" s="45">
        <f t="shared" si="9"/>
        <v>1.7261541188742235E-2</v>
      </c>
      <c r="H324" s="79">
        <v>1.0587868550000001E-2</v>
      </c>
      <c r="I324" s="79">
        <v>1.70621127E-2</v>
      </c>
      <c r="J324" s="45">
        <f t="shared" si="10"/>
        <v>1.0439858451777705E-2</v>
      </c>
      <c r="K324" s="45">
        <f t="shared" si="11"/>
        <v>1.6914102601777704E-2</v>
      </c>
      <c r="L324" s="43"/>
      <c r="M324" s="43"/>
      <c r="N324" s="43"/>
      <c r="O324" s="43"/>
      <c r="P324" s="43"/>
      <c r="Q324" s="43"/>
      <c r="R324" s="43"/>
      <c r="S324" s="43"/>
      <c r="T324" s="43"/>
      <c r="U324" s="43"/>
      <c r="V324" s="43"/>
      <c r="W324" s="43"/>
      <c r="X324" s="43"/>
      <c r="Y324" s="43"/>
      <c r="Z324" s="43"/>
    </row>
    <row r="325" spans="1:26">
      <c r="A325" s="44">
        <v>45000</v>
      </c>
      <c r="B325" s="45">
        <v>3891.93</v>
      </c>
      <c r="C325" s="45">
        <f t="shared" si="6"/>
        <v>-7.0053363982352087E-3</v>
      </c>
      <c r="D325" s="45">
        <v>3.76</v>
      </c>
      <c r="E325" s="45">
        <f t="shared" si="7"/>
        <v>3.7599999999999995E-2</v>
      </c>
      <c r="F325" s="45">
        <f t="shared" si="8"/>
        <v>1.4648038601405844E-4</v>
      </c>
      <c r="G325" s="45">
        <f t="shared" si="9"/>
        <v>-7.1518167842492672E-3</v>
      </c>
      <c r="H325" s="79">
        <v>-2.4814427189999998E-2</v>
      </c>
      <c r="I325" s="79">
        <v>-6.6518583689999999E-3</v>
      </c>
      <c r="J325" s="45">
        <f t="shared" si="10"/>
        <v>-2.4960907576014057E-2</v>
      </c>
      <c r="K325" s="45">
        <f t="shared" si="11"/>
        <v>-6.7983387550140583E-3</v>
      </c>
      <c r="L325" s="43"/>
      <c r="M325" s="43"/>
      <c r="N325" s="43"/>
      <c r="O325" s="43"/>
      <c r="P325" s="43"/>
      <c r="Q325" s="43"/>
      <c r="R325" s="43"/>
      <c r="S325" s="43"/>
      <c r="T325" s="43"/>
      <c r="U325" s="43"/>
      <c r="V325" s="43"/>
      <c r="W325" s="43"/>
      <c r="X325" s="43"/>
      <c r="Y325" s="43"/>
      <c r="Z325" s="43"/>
    </row>
    <row r="326" spans="1:26">
      <c r="A326" s="44">
        <v>44999</v>
      </c>
      <c r="B326" s="45">
        <v>3919.29</v>
      </c>
      <c r="C326" s="45">
        <f t="shared" si="6"/>
        <v>1.6342380801371525E-2</v>
      </c>
      <c r="D326" s="45">
        <v>3.85</v>
      </c>
      <c r="E326" s="45">
        <f t="shared" si="7"/>
        <v>3.85E-2</v>
      </c>
      <c r="F326" s="45">
        <f t="shared" si="8"/>
        <v>1.4992141302072604E-4</v>
      </c>
      <c r="G326" s="45">
        <f t="shared" si="9"/>
        <v>1.6192459388350799E-2</v>
      </c>
      <c r="H326" s="79">
        <v>4.4743461540000001E-2</v>
      </c>
      <c r="I326" s="79">
        <v>3.7978962179999999E-2</v>
      </c>
      <c r="J326" s="45">
        <f t="shared" si="10"/>
        <v>4.4593540126979275E-2</v>
      </c>
      <c r="K326" s="45">
        <f t="shared" si="11"/>
        <v>3.7829040766979273E-2</v>
      </c>
      <c r="L326" s="43"/>
      <c r="M326" s="43"/>
      <c r="N326" s="43"/>
      <c r="O326" s="43"/>
      <c r="P326" s="43"/>
      <c r="Q326" s="43"/>
      <c r="R326" s="43"/>
      <c r="S326" s="43"/>
      <c r="T326" s="43"/>
      <c r="U326" s="43"/>
      <c r="V326" s="43"/>
      <c r="W326" s="43"/>
      <c r="X326" s="43"/>
      <c r="Y326" s="43"/>
      <c r="Z326" s="43"/>
    </row>
    <row r="327" spans="1:26">
      <c r="A327" s="44">
        <v>44998</v>
      </c>
      <c r="B327" s="45">
        <v>3855.76</v>
      </c>
      <c r="C327" s="45">
        <f t="shared" si="6"/>
        <v>-1.5108816132590817E-3</v>
      </c>
      <c r="D327" s="45">
        <v>3.78</v>
      </c>
      <c r="E327" s="45">
        <f t="shared" si="7"/>
        <v>3.78E-2</v>
      </c>
      <c r="F327" s="45">
        <f t="shared" si="8"/>
        <v>1.4724531552556819E-4</v>
      </c>
      <c r="G327" s="45">
        <f t="shared" si="9"/>
        <v>-1.6581269287846499E-3</v>
      </c>
      <c r="H327" s="79">
        <v>-1.9043556140000001E-2</v>
      </c>
      <c r="I327" s="79">
        <v>-4.3075759930000001E-3</v>
      </c>
      <c r="J327" s="45">
        <f t="shared" si="10"/>
        <v>-1.9190801455525569E-2</v>
      </c>
      <c r="K327" s="45">
        <f t="shared" si="11"/>
        <v>-4.4548213085255682E-3</v>
      </c>
      <c r="L327" s="43"/>
      <c r="M327" s="43"/>
      <c r="N327" s="43"/>
      <c r="O327" s="43"/>
      <c r="P327" s="43"/>
      <c r="Q327" s="43"/>
      <c r="R327" s="43"/>
      <c r="S327" s="43"/>
      <c r="T327" s="43"/>
      <c r="U327" s="43"/>
      <c r="V327" s="43"/>
      <c r="W327" s="43"/>
      <c r="X327" s="43"/>
      <c r="Y327" s="43"/>
      <c r="Z327" s="43"/>
    </row>
    <row r="328" spans="1:26">
      <c r="A328" s="44">
        <v>44995</v>
      </c>
      <c r="B328" s="45">
        <v>3861.59</v>
      </c>
      <c r="C328" s="45">
        <f t="shared" si="6"/>
        <v>-1.4583974750190179E-2</v>
      </c>
      <c r="D328" s="45">
        <v>3.83</v>
      </c>
      <c r="E328" s="45">
        <f t="shared" si="7"/>
        <v>3.8300000000000001E-2</v>
      </c>
      <c r="F328" s="45">
        <f t="shared" si="8"/>
        <v>1.4915699711348651E-4</v>
      </c>
      <c r="G328" s="45">
        <f t="shared" si="9"/>
        <v>-1.4733131747303665E-2</v>
      </c>
      <c r="H328" s="79">
        <v>-1.4762329220000001E-3</v>
      </c>
      <c r="I328" s="79">
        <v>1.0227890179999999E-2</v>
      </c>
      <c r="J328" s="45">
        <f t="shared" si="10"/>
        <v>-1.6253899191134866E-3</v>
      </c>
      <c r="K328" s="45">
        <f t="shared" si="11"/>
        <v>1.0078733182886513E-2</v>
      </c>
      <c r="L328" s="43"/>
      <c r="M328" s="43"/>
      <c r="N328" s="43"/>
      <c r="O328" s="43"/>
      <c r="P328" s="43"/>
      <c r="Q328" s="43"/>
      <c r="R328" s="43"/>
      <c r="S328" s="43"/>
      <c r="T328" s="43"/>
      <c r="U328" s="43"/>
      <c r="V328" s="43"/>
      <c r="W328" s="43"/>
      <c r="X328" s="43"/>
      <c r="Y328" s="43"/>
      <c r="Z328" s="43"/>
    </row>
    <row r="329" spans="1:26">
      <c r="A329" s="44">
        <v>44994</v>
      </c>
      <c r="B329" s="45">
        <v>3918.32</v>
      </c>
      <c r="C329" s="45">
        <f t="shared" si="6"/>
        <v>-1.8631872945282475E-2</v>
      </c>
      <c r="D329" s="45">
        <v>4.03</v>
      </c>
      <c r="E329" s="45">
        <f t="shared" si="7"/>
        <v>4.0300000000000002E-2</v>
      </c>
      <c r="F329" s="45">
        <f t="shared" si="8"/>
        <v>1.567945651683722E-4</v>
      </c>
      <c r="G329" s="45">
        <f t="shared" si="9"/>
        <v>-1.8788667510450847E-2</v>
      </c>
      <c r="H329" s="79">
        <v>-9.0525215659999995E-3</v>
      </c>
      <c r="I329" s="79">
        <v>5.9636875239999998E-2</v>
      </c>
      <c r="J329" s="45">
        <f t="shared" si="10"/>
        <v>-9.2093161311683717E-3</v>
      </c>
      <c r="K329" s="45">
        <f t="shared" si="11"/>
        <v>5.9480080674831626E-2</v>
      </c>
      <c r="L329" s="43"/>
      <c r="M329" s="43"/>
      <c r="N329" s="43"/>
      <c r="O329" s="43"/>
      <c r="P329" s="43"/>
      <c r="Q329" s="43"/>
      <c r="R329" s="43"/>
      <c r="S329" s="43"/>
      <c r="T329" s="43"/>
      <c r="U329" s="43"/>
      <c r="V329" s="43"/>
      <c r="W329" s="43"/>
      <c r="X329" s="43"/>
      <c r="Y329" s="43"/>
      <c r="Z329" s="43"/>
    </row>
    <row r="330" spans="1:26">
      <c r="A330" s="44">
        <v>44993</v>
      </c>
      <c r="B330" s="45">
        <v>3992.01</v>
      </c>
      <c r="C330" s="45">
        <f t="shared" si="6"/>
        <v>1.4138210863556078E-3</v>
      </c>
      <c r="D330" s="45">
        <v>4.05</v>
      </c>
      <c r="E330" s="45">
        <f t="shared" si="7"/>
        <v>4.0500000000000001E-2</v>
      </c>
      <c r="F330" s="45">
        <f t="shared" si="8"/>
        <v>1.5755751743573576E-4</v>
      </c>
      <c r="G330" s="45">
        <f t="shared" si="9"/>
        <v>1.256263568919872E-3</v>
      </c>
      <c r="H330" s="79">
        <v>2.918628476E-2</v>
      </c>
      <c r="I330" s="79">
        <v>3.1696821139999998E-2</v>
      </c>
      <c r="J330" s="45">
        <f t="shared" si="10"/>
        <v>2.9028727242564265E-2</v>
      </c>
      <c r="K330" s="45">
        <f t="shared" si="11"/>
        <v>3.1539263622564262E-2</v>
      </c>
      <c r="L330" s="43"/>
      <c r="M330" s="43"/>
      <c r="N330" s="43"/>
      <c r="O330" s="43"/>
      <c r="P330" s="43"/>
      <c r="Q330" s="43"/>
      <c r="R330" s="43"/>
      <c r="S330" s="43"/>
      <c r="T330" s="43"/>
      <c r="U330" s="43"/>
      <c r="V330" s="43"/>
      <c r="W330" s="43"/>
      <c r="X330" s="43"/>
      <c r="Y330" s="43"/>
      <c r="Z330" s="43"/>
    </row>
    <row r="331" spans="1:26">
      <c r="A331" s="44">
        <v>44992</v>
      </c>
      <c r="B331" s="45">
        <v>3986.37</v>
      </c>
      <c r="C331" s="45">
        <f t="shared" si="6"/>
        <v>-1.5445639173959797E-2</v>
      </c>
      <c r="D331" s="45">
        <v>4.05</v>
      </c>
      <c r="E331" s="45">
        <f t="shared" si="7"/>
        <v>4.0500000000000001E-2</v>
      </c>
      <c r="F331" s="45">
        <f t="shared" si="8"/>
        <v>1.5755751743573576E-4</v>
      </c>
      <c r="G331" s="45">
        <f t="shared" si="9"/>
        <v>-1.5603196691395533E-2</v>
      </c>
      <c r="H331" s="79">
        <v>3.4688799479999999E-3</v>
      </c>
      <c r="I331" s="79">
        <v>-1.042728601E-2</v>
      </c>
      <c r="J331" s="45">
        <f t="shared" si="10"/>
        <v>3.3113224305642642E-3</v>
      </c>
      <c r="K331" s="45">
        <f t="shared" si="11"/>
        <v>-1.0584843527435736E-2</v>
      </c>
      <c r="L331" s="43"/>
      <c r="M331" s="43"/>
      <c r="N331" s="43"/>
      <c r="O331" s="43"/>
      <c r="P331" s="43"/>
      <c r="Q331" s="43"/>
      <c r="R331" s="43"/>
      <c r="S331" s="43"/>
      <c r="T331" s="43"/>
      <c r="U331" s="43"/>
      <c r="V331" s="43"/>
      <c r="W331" s="43"/>
      <c r="X331" s="43"/>
      <c r="Y331" s="43"/>
      <c r="Z331" s="43"/>
    </row>
    <row r="332" spans="1:26">
      <c r="A332" s="44">
        <v>44991</v>
      </c>
      <c r="B332" s="45">
        <v>4048.42</v>
      </c>
      <c r="C332" s="45">
        <f t="shared" si="6"/>
        <v>6.8692352399550452E-4</v>
      </c>
      <c r="D332" s="45">
        <v>4.08</v>
      </c>
      <c r="E332" s="45">
        <f t="shared" si="7"/>
        <v>4.0800000000000003E-2</v>
      </c>
      <c r="F332" s="45">
        <f t="shared" si="8"/>
        <v>1.5870167200104923E-4</v>
      </c>
      <c r="G332" s="45">
        <f t="shared" si="9"/>
        <v>5.2822185199445529E-4</v>
      </c>
      <c r="H332" s="79">
        <v>1.905545463E-2</v>
      </c>
      <c r="I332" s="79">
        <v>3.135504402E-2</v>
      </c>
      <c r="J332" s="45">
        <f t="shared" si="10"/>
        <v>1.889675295799895E-2</v>
      </c>
      <c r="K332" s="45">
        <f t="shared" si="11"/>
        <v>3.1196342347998951E-2</v>
      </c>
      <c r="L332" s="43"/>
      <c r="M332" s="43"/>
      <c r="N332" s="43"/>
      <c r="O332" s="43"/>
      <c r="P332" s="43"/>
      <c r="Q332" s="43"/>
      <c r="R332" s="43"/>
      <c r="S332" s="43"/>
      <c r="T332" s="43"/>
      <c r="U332" s="43"/>
      <c r="V332" s="43"/>
      <c r="W332" s="43"/>
      <c r="X332" s="43"/>
      <c r="Y332" s="43"/>
      <c r="Z332" s="43"/>
    </row>
    <row r="333" spans="1:26">
      <c r="A333" s="44">
        <v>44988</v>
      </c>
      <c r="B333" s="45">
        <v>4045.64</v>
      </c>
      <c r="C333" s="45">
        <f t="shared" si="6"/>
        <v>1.6018800257414187E-2</v>
      </c>
      <c r="D333" s="45">
        <v>4.0599999999999996</v>
      </c>
      <c r="E333" s="45">
        <f t="shared" si="7"/>
        <v>4.0599999999999997E-2</v>
      </c>
      <c r="F333" s="45">
        <f t="shared" si="8"/>
        <v>1.5793893879534338E-4</v>
      </c>
      <c r="G333" s="45">
        <f t="shared" si="9"/>
        <v>1.5860861318618844E-2</v>
      </c>
      <c r="H333" s="79">
        <v>1.494068023E-2</v>
      </c>
      <c r="I333" s="79">
        <v>5.2229693239999996E-3</v>
      </c>
      <c r="J333" s="45">
        <f t="shared" si="10"/>
        <v>1.4782741291204656E-2</v>
      </c>
      <c r="K333" s="45">
        <f t="shared" si="11"/>
        <v>5.0650303852046562E-3</v>
      </c>
      <c r="L333" s="43"/>
      <c r="M333" s="43"/>
      <c r="N333" s="43"/>
      <c r="O333" s="43"/>
      <c r="P333" s="43"/>
      <c r="Q333" s="43"/>
      <c r="R333" s="43"/>
      <c r="S333" s="43"/>
      <c r="T333" s="43"/>
      <c r="U333" s="43"/>
      <c r="V333" s="43"/>
      <c r="W333" s="43"/>
      <c r="X333" s="43"/>
      <c r="Y333" s="43"/>
      <c r="Z333" s="43"/>
    </row>
    <row r="334" spans="1:26">
      <c r="A334" s="44">
        <v>44987</v>
      </c>
      <c r="B334" s="45">
        <v>3981.35</v>
      </c>
      <c r="C334" s="45">
        <f t="shared" si="6"/>
        <v>7.5535420169248321E-3</v>
      </c>
      <c r="D334" s="45">
        <v>4.1900000000000004</v>
      </c>
      <c r="E334" s="45">
        <f t="shared" si="7"/>
        <v>4.1900000000000007E-2</v>
      </c>
      <c r="F334" s="45">
        <f t="shared" si="8"/>
        <v>1.6289409689806966E-4</v>
      </c>
      <c r="G334" s="45">
        <f t="shared" si="9"/>
        <v>7.3906479200267624E-3</v>
      </c>
      <c r="H334" s="79">
        <v>-2.3756321E-2</v>
      </c>
      <c r="I334" s="79">
        <v>-1.233537484E-2</v>
      </c>
      <c r="J334" s="45">
        <f t="shared" si="10"/>
        <v>-2.391921509689807E-2</v>
      </c>
      <c r="K334" s="45">
        <f t="shared" si="11"/>
        <v>-1.2498268936898069E-2</v>
      </c>
      <c r="L334" s="43"/>
      <c r="M334" s="43"/>
      <c r="N334" s="43"/>
      <c r="O334" s="43"/>
      <c r="P334" s="43"/>
      <c r="Q334" s="43"/>
      <c r="R334" s="43"/>
      <c r="S334" s="43"/>
      <c r="T334" s="43"/>
      <c r="U334" s="43"/>
      <c r="V334" s="43"/>
      <c r="W334" s="43"/>
      <c r="X334" s="43"/>
      <c r="Y334" s="43"/>
      <c r="Z334" s="43"/>
    </row>
    <row r="335" spans="1:26">
      <c r="A335" s="44">
        <v>44986</v>
      </c>
      <c r="B335" s="45">
        <v>3951.39</v>
      </c>
      <c r="C335" s="45">
        <f t="shared" si="6"/>
        <v>-4.7364616152703798E-3</v>
      </c>
      <c r="D335" s="45">
        <v>4.13</v>
      </c>
      <c r="E335" s="45">
        <f t="shared" si="7"/>
        <v>4.1299999999999996E-2</v>
      </c>
      <c r="F335" s="45">
        <f t="shared" si="8"/>
        <v>1.6060786651395098E-4</v>
      </c>
      <c r="G335" s="45">
        <f t="shared" si="9"/>
        <v>-4.8970694817843307E-3</v>
      </c>
      <c r="H335" s="79">
        <v>-2.6580759820000001E-2</v>
      </c>
      <c r="I335" s="79">
        <v>-1.401640197E-2</v>
      </c>
      <c r="J335" s="45">
        <f t="shared" si="10"/>
        <v>-2.6741367686513952E-2</v>
      </c>
      <c r="K335" s="45">
        <f t="shared" si="11"/>
        <v>-1.4177009836513951E-2</v>
      </c>
      <c r="L335" s="43"/>
      <c r="M335" s="43"/>
      <c r="N335" s="43"/>
      <c r="O335" s="43"/>
      <c r="P335" s="43"/>
      <c r="Q335" s="43"/>
      <c r="R335" s="43"/>
      <c r="S335" s="43"/>
      <c r="T335" s="43"/>
      <c r="U335" s="43"/>
      <c r="V335" s="43"/>
      <c r="W335" s="43"/>
      <c r="X335" s="43"/>
      <c r="Y335" s="43"/>
      <c r="Z335" s="43"/>
    </row>
    <row r="336" spans="1:26">
      <c r="A336" s="44">
        <v>44985</v>
      </c>
      <c r="B336" s="45">
        <v>3970.15</v>
      </c>
      <c r="C336" s="45">
        <f t="shared" si="6"/>
        <v>-3.0405976856194583E-3</v>
      </c>
      <c r="D336" s="45">
        <v>4.0599999999999996</v>
      </c>
      <c r="E336" s="45">
        <f t="shared" si="7"/>
        <v>4.0599999999999997E-2</v>
      </c>
      <c r="F336" s="45">
        <f t="shared" si="8"/>
        <v>1.5793893879534338E-4</v>
      </c>
      <c r="G336" s="45">
        <f t="shared" si="9"/>
        <v>-3.1985366244148016E-3</v>
      </c>
      <c r="H336" s="79">
        <v>-1.4774954809999999E-2</v>
      </c>
      <c r="I336" s="79">
        <v>-3.7364552939999997E-2</v>
      </c>
      <c r="J336" s="45">
        <f t="shared" si="10"/>
        <v>-1.4932893748795343E-2</v>
      </c>
      <c r="K336" s="45">
        <f t="shared" si="11"/>
        <v>-3.752249187879534E-2</v>
      </c>
      <c r="L336" s="43"/>
      <c r="M336" s="43"/>
      <c r="N336" s="43"/>
      <c r="O336" s="43"/>
      <c r="P336" s="43"/>
      <c r="Q336" s="43"/>
      <c r="R336" s="43"/>
      <c r="S336" s="43"/>
      <c r="T336" s="43"/>
      <c r="U336" s="43"/>
      <c r="V336" s="43"/>
      <c r="W336" s="43"/>
      <c r="X336" s="43"/>
      <c r="Y336" s="43"/>
      <c r="Z336" s="43"/>
    </row>
    <row r="337" spans="1:26">
      <c r="A337" s="44">
        <v>44984</v>
      </c>
      <c r="B337" s="45">
        <v>3982.24</v>
      </c>
      <c r="C337" s="45">
        <f t="shared" si="6"/>
        <v>3.0683048311681872E-3</v>
      </c>
      <c r="D337" s="45">
        <v>4.07</v>
      </c>
      <c r="E337" s="45">
        <f t="shared" si="7"/>
        <v>4.07E-2</v>
      </c>
      <c r="F337" s="45">
        <f t="shared" si="8"/>
        <v>1.583203236481534E-4</v>
      </c>
      <c r="G337" s="45">
        <f t="shared" si="9"/>
        <v>2.9099845075200338E-3</v>
      </c>
      <c r="H337" s="79">
        <v>-5.4227639660000002E-3</v>
      </c>
      <c r="I337" s="79">
        <v>1.793423207E-3</v>
      </c>
      <c r="J337" s="45">
        <f t="shared" si="10"/>
        <v>-5.5810842896481536E-3</v>
      </c>
      <c r="K337" s="45">
        <f t="shared" si="11"/>
        <v>1.6351028833518466E-3</v>
      </c>
      <c r="L337" s="43"/>
      <c r="M337" s="43"/>
      <c r="N337" s="43"/>
      <c r="O337" s="43"/>
      <c r="P337" s="43"/>
      <c r="Q337" s="43"/>
      <c r="R337" s="43"/>
      <c r="S337" s="43"/>
      <c r="T337" s="43"/>
      <c r="U337" s="43"/>
      <c r="V337" s="43"/>
      <c r="W337" s="43"/>
      <c r="X337" s="43"/>
      <c r="Y337" s="43"/>
      <c r="Z337" s="43"/>
    </row>
    <row r="338" spans="1:26">
      <c r="A338" s="44">
        <v>44981</v>
      </c>
      <c r="B338" s="45">
        <v>3970.04</v>
      </c>
      <c r="C338" s="45">
        <f t="shared" si="6"/>
        <v>-1.0593457421727142E-2</v>
      </c>
      <c r="D338" s="45">
        <v>4.08</v>
      </c>
      <c r="E338" s="45">
        <f t="shared" si="7"/>
        <v>4.0800000000000003E-2</v>
      </c>
      <c r="F338" s="45">
        <f t="shared" si="8"/>
        <v>1.5870167200104923E-4</v>
      </c>
      <c r="G338" s="45">
        <f t="shared" si="9"/>
        <v>-1.0752159093728191E-2</v>
      </c>
      <c r="H338" s="79">
        <v>-1.1590405959999999E-2</v>
      </c>
      <c r="I338" s="79">
        <v>-1.600370185E-2</v>
      </c>
      <c r="J338" s="45">
        <f t="shared" si="10"/>
        <v>-1.1749107632001049E-2</v>
      </c>
      <c r="K338" s="45">
        <f t="shared" si="11"/>
        <v>-1.6162403522001049E-2</v>
      </c>
      <c r="L338" s="43"/>
      <c r="M338" s="43"/>
      <c r="N338" s="43"/>
      <c r="O338" s="43"/>
      <c r="P338" s="43"/>
      <c r="Q338" s="43"/>
      <c r="R338" s="43"/>
      <c r="S338" s="43"/>
      <c r="T338" s="43"/>
      <c r="U338" s="43"/>
      <c r="V338" s="43"/>
      <c r="W338" s="43"/>
      <c r="X338" s="43"/>
      <c r="Y338" s="43"/>
      <c r="Z338" s="43"/>
    </row>
    <row r="339" spans="1:26">
      <c r="A339" s="44">
        <v>44980</v>
      </c>
      <c r="B339" s="45">
        <v>4012.32</v>
      </c>
      <c r="C339" s="45">
        <f t="shared" si="6"/>
        <v>5.3152734602749932E-3</v>
      </c>
      <c r="D339" s="45">
        <v>4.01</v>
      </c>
      <c r="E339" s="45">
        <f t="shared" si="7"/>
        <v>4.0099999999999997E-2</v>
      </c>
      <c r="F339" s="45">
        <f t="shared" si="8"/>
        <v>1.5603146678988544E-4</v>
      </c>
      <c r="G339" s="45">
        <f t="shared" si="9"/>
        <v>5.1592419934851077E-3</v>
      </c>
      <c r="H339" s="79">
        <v>4.9138564830000002E-2</v>
      </c>
      <c r="I339" s="79">
        <v>7.508682878E-3</v>
      </c>
      <c r="J339" s="45">
        <f t="shared" si="10"/>
        <v>4.8982533363210116E-2</v>
      </c>
      <c r="K339" s="45">
        <f t="shared" si="11"/>
        <v>7.3526514112101145E-3</v>
      </c>
      <c r="L339" s="43"/>
      <c r="M339" s="43"/>
      <c r="N339" s="43"/>
      <c r="O339" s="43"/>
      <c r="P339" s="43"/>
      <c r="Q339" s="43"/>
      <c r="R339" s="43"/>
      <c r="S339" s="43"/>
      <c r="T339" s="43"/>
      <c r="U339" s="43"/>
      <c r="V339" s="43"/>
      <c r="W339" s="43"/>
      <c r="X339" s="43"/>
      <c r="Y339" s="43"/>
      <c r="Z339" s="43"/>
    </row>
    <row r="340" spans="1:26">
      <c r="A340" s="44">
        <v>44979</v>
      </c>
      <c r="B340" s="45">
        <v>3991.05</v>
      </c>
      <c r="C340" s="45">
        <f t="shared" si="6"/>
        <v>-1.5747857327715093E-3</v>
      </c>
      <c r="D340" s="45">
        <v>4.0599999999999996</v>
      </c>
      <c r="E340" s="45">
        <f t="shared" si="7"/>
        <v>4.0599999999999997E-2</v>
      </c>
      <c r="F340" s="45">
        <f t="shared" si="8"/>
        <v>1.5793893879534338E-4</v>
      </c>
      <c r="G340" s="45">
        <f t="shared" si="9"/>
        <v>-1.7327246715668526E-3</v>
      </c>
      <c r="H340" s="79">
        <v>-1.145244342E-2</v>
      </c>
      <c r="I340" s="79">
        <v>-2.5218560990000001E-4</v>
      </c>
      <c r="J340" s="45">
        <f t="shared" si="10"/>
        <v>-1.1610382358795343E-2</v>
      </c>
      <c r="K340" s="45">
        <f t="shared" si="11"/>
        <v>-4.1012454869534338E-4</v>
      </c>
      <c r="L340" s="43"/>
      <c r="M340" s="43"/>
      <c r="N340" s="43"/>
      <c r="O340" s="43"/>
      <c r="P340" s="43"/>
      <c r="Q340" s="43"/>
      <c r="R340" s="43"/>
      <c r="S340" s="43"/>
      <c r="T340" s="43"/>
      <c r="U340" s="43"/>
      <c r="V340" s="43"/>
      <c r="W340" s="43"/>
      <c r="X340" s="43"/>
      <c r="Y340" s="43"/>
      <c r="Z340" s="43"/>
    </row>
    <row r="341" spans="1:26">
      <c r="A341" s="44">
        <v>44978</v>
      </c>
      <c r="B341" s="45">
        <v>3997.34</v>
      </c>
      <c r="C341" s="45">
        <f t="shared" si="6"/>
        <v>-2.0244784414123935E-2</v>
      </c>
      <c r="D341" s="45">
        <v>4.0999999999999996</v>
      </c>
      <c r="E341" s="45">
        <f t="shared" si="7"/>
        <v>4.0999999999999995E-2</v>
      </c>
      <c r="F341" s="45">
        <f t="shared" si="8"/>
        <v>1.5946425923551999E-4</v>
      </c>
      <c r="G341" s="45">
        <f t="shared" si="9"/>
        <v>-2.0404248673359455E-2</v>
      </c>
      <c r="H341" s="79">
        <v>-1.167088248E-3</v>
      </c>
      <c r="I341" s="79">
        <v>1.178450746E-2</v>
      </c>
      <c r="J341" s="45">
        <f t="shared" si="10"/>
        <v>-1.32655250723552E-3</v>
      </c>
      <c r="K341" s="45">
        <f t="shared" si="11"/>
        <v>1.162504320076448E-2</v>
      </c>
      <c r="L341" s="43"/>
      <c r="M341" s="43"/>
      <c r="N341" s="43"/>
      <c r="O341" s="43"/>
      <c r="P341" s="43"/>
      <c r="Q341" s="43"/>
      <c r="R341" s="43"/>
      <c r="S341" s="43"/>
      <c r="T341" s="43"/>
      <c r="U341" s="43"/>
      <c r="V341" s="43"/>
      <c r="W341" s="43"/>
      <c r="X341" s="43"/>
      <c r="Y341" s="43"/>
      <c r="Z341" s="43"/>
    </row>
    <row r="342" spans="1:26">
      <c r="A342" s="44">
        <v>44974</v>
      </c>
      <c r="B342" s="45">
        <v>4079.09</v>
      </c>
      <c r="C342" s="45">
        <f t="shared" si="6"/>
        <v>-2.7712852059047503E-3</v>
      </c>
      <c r="D342" s="45">
        <v>3.99</v>
      </c>
      <c r="E342" s="45">
        <f t="shared" si="7"/>
        <v>3.9900000000000005E-2</v>
      </c>
      <c r="F342" s="45">
        <f t="shared" si="8"/>
        <v>1.5526822224387615E-4</v>
      </c>
      <c r="G342" s="45">
        <f t="shared" si="9"/>
        <v>-2.9265534281486265E-3</v>
      </c>
      <c r="H342" s="79">
        <v>2.9437860860000001E-2</v>
      </c>
      <c r="I342" s="79">
        <v>2.8988723840000001E-2</v>
      </c>
      <c r="J342" s="45">
        <f t="shared" si="10"/>
        <v>2.9282592637756125E-2</v>
      </c>
      <c r="K342" s="45">
        <f t="shared" si="11"/>
        <v>2.8833455617756125E-2</v>
      </c>
      <c r="L342" s="43"/>
      <c r="M342" s="43"/>
      <c r="N342" s="43"/>
      <c r="O342" s="43"/>
      <c r="P342" s="43"/>
      <c r="Q342" s="43"/>
      <c r="R342" s="43"/>
      <c r="S342" s="43"/>
      <c r="T342" s="43"/>
      <c r="U342" s="43"/>
      <c r="V342" s="43"/>
      <c r="W342" s="43"/>
      <c r="X342" s="43"/>
      <c r="Y342" s="43"/>
      <c r="Z342" s="43"/>
    </row>
    <row r="343" spans="1:26">
      <c r="A343" s="44">
        <v>44973</v>
      </c>
      <c r="B343" s="45">
        <v>4090.41</v>
      </c>
      <c r="C343" s="45">
        <f t="shared" si="6"/>
        <v>-1.3884644172642286E-2</v>
      </c>
      <c r="D343" s="45">
        <v>4.0199999999999996</v>
      </c>
      <c r="E343" s="45">
        <f t="shared" si="7"/>
        <v>4.0199999999999993E-2</v>
      </c>
      <c r="F343" s="45">
        <f t="shared" si="8"/>
        <v>1.5641303424662745E-4</v>
      </c>
      <c r="G343" s="45">
        <f t="shared" si="9"/>
        <v>-1.4041057206888913E-2</v>
      </c>
      <c r="H343" s="79">
        <v>2.5951367570000001E-3</v>
      </c>
      <c r="I343" s="79">
        <v>-5.138487162E-3</v>
      </c>
      <c r="J343" s="45">
        <f t="shared" si="10"/>
        <v>2.4387237227533726E-3</v>
      </c>
      <c r="K343" s="45">
        <f t="shared" si="11"/>
        <v>-5.2949001962466274E-3</v>
      </c>
      <c r="L343" s="43"/>
      <c r="M343" s="43"/>
      <c r="N343" s="43"/>
      <c r="O343" s="43"/>
      <c r="P343" s="43"/>
      <c r="Q343" s="43"/>
      <c r="R343" s="43"/>
      <c r="S343" s="43"/>
      <c r="T343" s="43"/>
      <c r="U343" s="43"/>
      <c r="V343" s="43"/>
      <c r="W343" s="43"/>
      <c r="X343" s="43"/>
      <c r="Y343" s="43"/>
      <c r="Z343" s="43"/>
    </row>
    <row r="344" spans="1:26">
      <c r="A344" s="44">
        <v>44972</v>
      </c>
      <c r="B344" s="45">
        <v>4147.6000000000004</v>
      </c>
      <c r="C344" s="45">
        <f t="shared" si="6"/>
        <v>2.7692856551893739E-3</v>
      </c>
      <c r="D344" s="45">
        <v>3.95</v>
      </c>
      <c r="E344" s="45">
        <f t="shared" si="7"/>
        <v>3.95E-2</v>
      </c>
      <c r="F344" s="45">
        <f t="shared" si="8"/>
        <v>1.5374129442591311E-4</v>
      </c>
      <c r="G344" s="45">
        <f t="shared" si="9"/>
        <v>2.6155443607634608E-3</v>
      </c>
      <c r="H344" s="79">
        <v>2.4346599980000001E-2</v>
      </c>
      <c r="I344" s="79">
        <v>8.8042247149999996E-3</v>
      </c>
      <c r="J344" s="45">
        <f t="shared" si="10"/>
        <v>2.4192858685574088E-2</v>
      </c>
      <c r="K344" s="45">
        <f t="shared" si="11"/>
        <v>8.6504834205740865E-3</v>
      </c>
      <c r="L344" s="43"/>
      <c r="M344" s="43"/>
      <c r="N344" s="43"/>
      <c r="O344" s="43"/>
      <c r="P344" s="43"/>
      <c r="Q344" s="43"/>
      <c r="R344" s="43"/>
      <c r="S344" s="43"/>
      <c r="T344" s="43"/>
      <c r="U344" s="43"/>
      <c r="V344" s="43"/>
      <c r="W344" s="43"/>
      <c r="X344" s="43"/>
      <c r="Y344" s="43"/>
      <c r="Z344" s="43"/>
    </row>
    <row r="345" spans="1:26">
      <c r="A345" s="44">
        <v>44971</v>
      </c>
      <c r="B345" s="45">
        <v>4136.13</v>
      </c>
      <c r="C345" s="45">
        <f t="shared" si="6"/>
        <v>-2.8041608128225108E-4</v>
      </c>
      <c r="D345" s="45">
        <v>3.9</v>
      </c>
      <c r="E345" s="45">
        <f t="shared" si="7"/>
        <v>3.9E-2</v>
      </c>
      <c r="F345" s="45">
        <f t="shared" si="8"/>
        <v>1.5183181146172231E-4</v>
      </c>
      <c r="G345" s="45">
        <f t="shared" si="9"/>
        <v>-4.3224789274397339E-4</v>
      </c>
      <c r="H345" s="79">
        <v>4.6342049950000002E-3</v>
      </c>
      <c r="I345" s="79">
        <v>-1.7604803030000001E-2</v>
      </c>
      <c r="J345" s="45">
        <f t="shared" si="10"/>
        <v>4.4823731835382779E-3</v>
      </c>
      <c r="K345" s="45">
        <f t="shared" si="11"/>
        <v>-1.7756634841461724E-2</v>
      </c>
      <c r="L345" s="43"/>
      <c r="M345" s="43"/>
      <c r="N345" s="43"/>
      <c r="O345" s="43"/>
      <c r="P345" s="43"/>
      <c r="Q345" s="43"/>
      <c r="R345" s="43"/>
      <c r="S345" s="43"/>
      <c r="T345" s="43"/>
      <c r="U345" s="43"/>
      <c r="V345" s="43"/>
      <c r="W345" s="43"/>
      <c r="X345" s="43"/>
      <c r="Y345" s="43"/>
      <c r="Z345" s="43"/>
    </row>
    <row r="346" spans="1:26">
      <c r="A346" s="44">
        <v>44970</v>
      </c>
      <c r="B346" s="45">
        <v>4137.29</v>
      </c>
      <c r="C346" s="45">
        <f t="shared" si="6"/>
        <v>1.1383550959928976E-2</v>
      </c>
      <c r="D346" s="45">
        <v>3.88</v>
      </c>
      <c r="E346" s="45">
        <f t="shared" si="7"/>
        <v>3.8800000000000001E-2</v>
      </c>
      <c r="F346" s="45">
        <f t="shared" si="8"/>
        <v>1.5106776199180771E-4</v>
      </c>
      <c r="G346" s="45">
        <f t="shared" si="9"/>
        <v>1.1232483197937168E-2</v>
      </c>
      <c r="H346" s="79">
        <v>-1.29004323E-2</v>
      </c>
      <c r="I346" s="79">
        <v>1.5390854250000001E-2</v>
      </c>
      <c r="J346" s="45">
        <f t="shared" si="10"/>
        <v>-1.3051500061991808E-2</v>
      </c>
      <c r="K346" s="45">
        <f t="shared" si="11"/>
        <v>1.5239786488008193E-2</v>
      </c>
      <c r="L346" s="43"/>
      <c r="M346" s="43"/>
      <c r="N346" s="43"/>
      <c r="O346" s="43"/>
      <c r="P346" s="43"/>
      <c r="Q346" s="43"/>
      <c r="R346" s="43"/>
      <c r="S346" s="43"/>
      <c r="T346" s="43"/>
      <c r="U346" s="43"/>
      <c r="V346" s="43"/>
      <c r="W346" s="43"/>
      <c r="X346" s="43"/>
      <c r="Y346" s="43"/>
      <c r="Z346" s="43"/>
    </row>
    <row r="347" spans="1:26">
      <c r="A347" s="44">
        <v>44967</v>
      </c>
      <c r="B347" s="45">
        <v>4090.46</v>
      </c>
      <c r="C347" s="45">
        <f t="shared" si="6"/>
        <v>2.1928652588764841E-3</v>
      </c>
      <c r="D347" s="45">
        <v>3.92</v>
      </c>
      <c r="E347" s="45">
        <f t="shared" si="7"/>
        <v>3.9199999999999999E-2</v>
      </c>
      <c r="F347" s="45">
        <f t="shared" si="8"/>
        <v>1.5259571445547238E-4</v>
      </c>
      <c r="G347" s="45">
        <f t="shared" si="9"/>
        <v>2.0402695444210117E-3</v>
      </c>
      <c r="H347" s="79">
        <v>-1.288112271E-2</v>
      </c>
      <c r="I347" s="79">
        <v>-1.936187124E-3</v>
      </c>
      <c r="J347" s="45">
        <f t="shared" si="10"/>
        <v>-1.3033718424455472E-2</v>
      </c>
      <c r="K347" s="45">
        <f t="shared" si="11"/>
        <v>-2.0887828384554726E-3</v>
      </c>
      <c r="L347" s="43"/>
      <c r="M347" s="43"/>
      <c r="N347" s="43"/>
      <c r="O347" s="43"/>
      <c r="P347" s="43"/>
      <c r="Q347" s="43"/>
      <c r="R347" s="43"/>
      <c r="S347" s="43"/>
      <c r="T347" s="43"/>
      <c r="U347" s="43"/>
      <c r="V347" s="43"/>
      <c r="W347" s="43"/>
      <c r="X347" s="43"/>
      <c r="Y347" s="43"/>
      <c r="Z347" s="43"/>
    </row>
    <row r="348" spans="1:26">
      <c r="A348" s="44">
        <v>44966</v>
      </c>
      <c r="B348" s="45">
        <v>4081.5</v>
      </c>
      <c r="C348" s="45">
        <f t="shared" si="6"/>
        <v>-8.869043032445954E-3</v>
      </c>
      <c r="D348" s="45">
        <v>3.85</v>
      </c>
      <c r="E348" s="45">
        <f t="shared" si="7"/>
        <v>3.85E-2</v>
      </c>
      <c r="F348" s="45">
        <f t="shared" si="8"/>
        <v>1.4992141302072604E-4</v>
      </c>
      <c r="G348" s="45">
        <f t="shared" si="9"/>
        <v>-9.01896444546668E-3</v>
      </c>
      <c r="H348" s="79">
        <v>-4.2364966389999998E-3</v>
      </c>
      <c r="I348" s="79">
        <v>-5.628114866E-3</v>
      </c>
      <c r="J348" s="45">
        <f t="shared" si="10"/>
        <v>-4.3864180520207258E-3</v>
      </c>
      <c r="K348" s="45">
        <f t="shared" si="11"/>
        <v>-5.7780362790207261E-3</v>
      </c>
      <c r="L348" s="43"/>
      <c r="M348" s="43"/>
      <c r="N348" s="43"/>
      <c r="O348" s="43"/>
      <c r="P348" s="43"/>
      <c r="Q348" s="43"/>
      <c r="R348" s="43"/>
      <c r="S348" s="43"/>
      <c r="T348" s="43"/>
      <c r="U348" s="43"/>
      <c r="V348" s="43"/>
      <c r="W348" s="43"/>
      <c r="X348" s="43"/>
      <c r="Y348" s="43"/>
      <c r="Z348" s="43"/>
    </row>
    <row r="349" spans="1:26">
      <c r="A349" s="44">
        <v>44965</v>
      </c>
      <c r="B349" s="45">
        <v>4117.8599999999997</v>
      </c>
      <c r="C349" s="45">
        <f t="shared" si="6"/>
        <v>-1.1142539811002886E-2</v>
      </c>
      <c r="D349" s="45">
        <v>3.81</v>
      </c>
      <c r="E349" s="45">
        <f t="shared" si="7"/>
        <v>3.8100000000000002E-2</v>
      </c>
      <c r="F349" s="45">
        <f t="shared" si="8"/>
        <v>1.483924345326848E-4</v>
      </c>
      <c r="G349" s="45">
        <f t="shared" si="9"/>
        <v>-1.1290932245535571E-2</v>
      </c>
      <c r="H349" s="79">
        <v>7.0977289210000004E-3</v>
      </c>
      <c r="I349" s="79">
        <v>1.0461571730000001E-2</v>
      </c>
      <c r="J349" s="45">
        <f t="shared" si="10"/>
        <v>6.9493364864673156E-3</v>
      </c>
      <c r="K349" s="45">
        <f t="shared" si="11"/>
        <v>1.0313179295467316E-2</v>
      </c>
      <c r="L349" s="43"/>
      <c r="M349" s="43"/>
      <c r="N349" s="43"/>
      <c r="O349" s="43"/>
      <c r="P349" s="43"/>
      <c r="Q349" s="43"/>
      <c r="R349" s="43"/>
      <c r="S349" s="43"/>
      <c r="T349" s="43"/>
      <c r="U349" s="43"/>
      <c r="V349" s="43"/>
      <c r="W349" s="43"/>
      <c r="X349" s="43"/>
      <c r="Y349" s="43"/>
      <c r="Z349" s="43"/>
    </row>
    <row r="350" spans="1:26">
      <c r="A350" s="44">
        <v>44964</v>
      </c>
      <c r="B350" s="45">
        <v>4164</v>
      </c>
      <c r="C350" s="45">
        <f t="shared" si="6"/>
        <v>1.2790383040919152E-2</v>
      </c>
      <c r="D350" s="45">
        <v>3.82</v>
      </c>
      <c r="E350" s="45">
        <f t="shared" si="7"/>
        <v>3.8199999999999998E-2</v>
      </c>
      <c r="F350" s="45">
        <f t="shared" si="8"/>
        <v>1.487747341608614E-4</v>
      </c>
      <c r="G350" s="45">
        <f t="shared" si="9"/>
        <v>1.2641608306758291E-2</v>
      </c>
      <c r="H350" s="79">
        <v>5.8842928860000001E-3</v>
      </c>
      <c r="I350" s="79">
        <v>3.1693204470000002E-3</v>
      </c>
      <c r="J350" s="45">
        <f t="shared" si="10"/>
        <v>5.7355181518391387E-3</v>
      </c>
      <c r="K350" s="45">
        <f t="shared" si="11"/>
        <v>3.0205457128391388E-3</v>
      </c>
      <c r="L350" s="43"/>
      <c r="M350" s="43"/>
      <c r="N350" s="43"/>
      <c r="O350" s="43"/>
      <c r="P350" s="43"/>
      <c r="Q350" s="43"/>
      <c r="R350" s="43"/>
      <c r="S350" s="43"/>
      <c r="T350" s="43"/>
      <c r="U350" s="43"/>
      <c r="V350" s="43"/>
      <c r="W350" s="43"/>
      <c r="X350" s="43"/>
      <c r="Y350" s="43"/>
      <c r="Z350" s="43"/>
    </row>
    <row r="351" spans="1:26">
      <c r="A351" s="44">
        <v>44963</v>
      </c>
      <c r="B351" s="45">
        <v>4111.08</v>
      </c>
      <c r="C351" s="45">
        <f t="shared" si="6"/>
        <v>-6.1594169191690872E-3</v>
      </c>
      <c r="D351" s="45">
        <v>3.77</v>
      </c>
      <c r="E351" s="45">
        <f t="shared" si="7"/>
        <v>3.7699999999999997E-2</v>
      </c>
      <c r="F351" s="45">
        <f t="shared" si="8"/>
        <v>1.468628691252416E-4</v>
      </c>
      <c r="G351" s="45">
        <f t="shared" si="9"/>
        <v>-6.3062797882943288E-3</v>
      </c>
      <c r="H351" s="79">
        <v>-3.7720628190000001E-2</v>
      </c>
      <c r="I351" s="79">
        <v>7.0248552639999998E-3</v>
      </c>
      <c r="J351" s="45">
        <f t="shared" si="10"/>
        <v>-3.7867491059125243E-2</v>
      </c>
      <c r="K351" s="45">
        <f t="shared" si="11"/>
        <v>6.8779923948747582E-3</v>
      </c>
      <c r="L351" s="43"/>
      <c r="M351" s="43"/>
      <c r="N351" s="43"/>
      <c r="O351" s="43"/>
      <c r="P351" s="43"/>
      <c r="Q351" s="43"/>
      <c r="R351" s="43"/>
      <c r="S351" s="43"/>
      <c r="T351" s="43"/>
      <c r="U351" s="43"/>
      <c r="V351" s="43"/>
      <c r="W351" s="43"/>
      <c r="X351" s="43"/>
      <c r="Y351" s="43"/>
      <c r="Z351" s="43"/>
    </row>
    <row r="352" spans="1:26">
      <c r="A352" s="44">
        <v>44960</v>
      </c>
      <c r="B352" s="45">
        <v>4136.4799999999996</v>
      </c>
      <c r="C352" s="45">
        <f t="shared" si="6"/>
        <v>-1.0408643989373002E-2</v>
      </c>
      <c r="D352" s="45">
        <v>3.72</v>
      </c>
      <c r="E352" s="45">
        <f t="shared" si="7"/>
        <v>3.7200000000000004E-2</v>
      </c>
      <c r="F352" s="45">
        <f t="shared" si="8"/>
        <v>1.4495008632153805E-4</v>
      </c>
      <c r="G352" s="45">
        <f t="shared" si="9"/>
        <v>-1.055359407569454E-2</v>
      </c>
      <c r="H352" s="79">
        <v>-3.8757860640000002E-3</v>
      </c>
      <c r="I352" s="79">
        <v>-1.466431182E-2</v>
      </c>
      <c r="J352" s="45">
        <f t="shared" si="10"/>
        <v>-4.0207361503215387E-3</v>
      </c>
      <c r="K352" s="45">
        <f t="shared" si="11"/>
        <v>-1.4809261906321538E-2</v>
      </c>
      <c r="L352" s="43"/>
      <c r="M352" s="43"/>
      <c r="N352" s="43"/>
      <c r="O352" s="43"/>
      <c r="P352" s="43"/>
      <c r="Q352" s="43"/>
      <c r="R352" s="43"/>
      <c r="S352" s="43"/>
      <c r="T352" s="43"/>
      <c r="U352" s="43"/>
      <c r="V352" s="43"/>
      <c r="W352" s="43"/>
      <c r="X352" s="43"/>
      <c r="Y352" s="43"/>
      <c r="Z352" s="43"/>
    </row>
    <row r="353" spans="1:26">
      <c r="A353" s="44">
        <v>44959</v>
      </c>
      <c r="B353" s="45">
        <v>4179.76</v>
      </c>
      <c r="C353" s="45">
        <f t="shared" si="6"/>
        <v>1.4592431217642185E-2</v>
      </c>
      <c r="D353" s="45">
        <v>3.63</v>
      </c>
      <c r="E353" s="45">
        <f t="shared" si="7"/>
        <v>3.6299999999999999E-2</v>
      </c>
      <c r="F353" s="45">
        <f t="shared" si="8"/>
        <v>1.4150476167995585E-4</v>
      </c>
      <c r="G353" s="45">
        <f t="shared" si="9"/>
        <v>1.4450926455962229E-2</v>
      </c>
      <c r="H353" s="79">
        <v>1.6035013130000001E-2</v>
      </c>
      <c r="I353" s="79">
        <v>-1.161057171E-2</v>
      </c>
      <c r="J353" s="45">
        <f t="shared" si="10"/>
        <v>1.5893508368320045E-2</v>
      </c>
      <c r="K353" s="45">
        <f t="shared" si="11"/>
        <v>-1.1752076471679956E-2</v>
      </c>
      <c r="L353" s="43"/>
      <c r="M353" s="43"/>
      <c r="N353" s="43"/>
      <c r="O353" s="43"/>
      <c r="P353" s="43"/>
      <c r="Q353" s="43"/>
      <c r="R353" s="43"/>
      <c r="S353" s="43"/>
      <c r="T353" s="43"/>
      <c r="U353" s="43"/>
      <c r="V353" s="43"/>
      <c r="W353" s="43"/>
      <c r="X353" s="43"/>
      <c r="Y353" s="43"/>
      <c r="Z353" s="43"/>
    </row>
    <row r="354" spans="1:26">
      <c r="A354" s="44">
        <v>44958</v>
      </c>
      <c r="B354" s="45">
        <v>4119.21</v>
      </c>
      <c r="C354" s="45">
        <f t="shared" si="6"/>
        <v>1.0398089735210484E-2</v>
      </c>
      <c r="D354" s="45">
        <v>3.62</v>
      </c>
      <c r="E354" s="45">
        <f t="shared" si="7"/>
        <v>3.6200000000000003E-2</v>
      </c>
      <c r="F354" s="45">
        <f t="shared" si="8"/>
        <v>1.411217638764839E-4</v>
      </c>
      <c r="G354" s="45">
        <f t="shared" si="9"/>
        <v>1.0256967971334E-2</v>
      </c>
      <c r="H354" s="79">
        <v>2.5514836440000001E-2</v>
      </c>
      <c r="I354" s="79">
        <v>1.8769259020000002E-2</v>
      </c>
      <c r="J354" s="45">
        <f t="shared" si="10"/>
        <v>2.5373714676123517E-2</v>
      </c>
      <c r="K354" s="45">
        <f t="shared" si="11"/>
        <v>1.8628137256123518E-2</v>
      </c>
      <c r="L354" s="43"/>
      <c r="M354" s="43"/>
      <c r="N354" s="43"/>
      <c r="O354" s="43"/>
      <c r="P354" s="43"/>
      <c r="Q354" s="43"/>
      <c r="R354" s="43"/>
      <c r="S354" s="43"/>
      <c r="T354" s="43"/>
      <c r="U354" s="43"/>
      <c r="V354" s="43"/>
      <c r="W354" s="43"/>
      <c r="X354" s="43"/>
      <c r="Y354" s="43"/>
      <c r="Z354" s="43"/>
    </row>
    <row r="355" spans="1:26">
      <c r="A355" s="44">
        <v>44957</v>
      </c>
      <c r="B355" s="45">
        <v>4076.6</v>
      </c>
      <c r="C355" s="45">
        <f t="shared" si="6"/>
        <v>1.4536285322318165E-2</v>
      </c>
      <c r="D355" s="45">
        <v>3.74</v>
      </c>
      <c r="E355" s="45">
        <f t="shared" si="7"/>
        <v>3.7400000000000003E-2</v>
      </c>
      <c r="F355" s="45">
        <f t="shared" si="8"/>
        <v>1.4571530963158885E-4</v>
      </c>
      <c r="G355" s="45">
        <f t="shared" si="9"/>
        <v>1.4390570012686576E-2</v>
      </c>
      <c r="H355" s="79">
        <v>-8.1823951549999992E-3</v>
      </c>
      <c r="I355" s="79">
        <v>1.0959996519999999E-2</v>
      </c>
      <c r="J355" s="45">
        <f t="shared" si="10"/>
        <v>-8.3281104646315881E-3</v>
      </c>
      <c r="K355" s="45">
        <f t="shared" si="11"/>
        <v>1.081428121036841E-2</v>
      </c>
      <c r="L355" s="43"/>
      <c r="M355" s="43"/>
      <c r="N355" s="43"/>
      <c r="O355" s="43"/>
      <c r="P355" s="43"/>
      <c r="Q355" s="43"/>
      <c r="R355" s="43"/>
      <c r="S355" s="43"/>
      <c r="T355" s="43"/>
      <c r="U355" s="43"/>
      <c r="V355" s="43"/>
      <c r="W355" s="43"/>
      <c r="X355" s="43"/>
      <c r="Y355" s="43"/>
      <c r="Z355" s="43"/>
    </row>
    <row r="356" spans="1:26">
      <c r="A356" s="44">
        <v>44956</v>
      </c>
      <c r="B356" s="45">
        <v>4017.77</v>
      </c>
      <c r="C356" s="45">
        <f t="shared" si="6"/>
        <v>-1.3053559781991077E-2</v>
      </c>
      <c r="D356" s="45">
        <v>3.75</v>
      </c>
      <c r="E356" s="45">
        <f t="shared" si="7"/>
        <v>3.7499999999999999E-2</v>
      </c>
      <c r="F356" s="45">
        <f t="shared" si="8"/>
        <v>1.4609786618535736E-4</v>
      </c>
      <c r="G356" s="45">
        <f t="shared" si="9"/>
        <v>-1.3199657648176434E-2</v>
      </c>
      <c r="H356" s="79">
        <v>-1.5757299549999999E-2</v>
      </c>
      <c r="I356" s="79">
        <v>3.5855063999999999E-2</v>
      </c>
      <c r="J356" s="45">
        <f t="shared" si="10"/>
        <v>-1.5903397416185357E-2</v>
      </c>
      <c r="K356" s="45">
        <f t="shared" si="11"/>
        <v>3.5708966133814642E-2</v>
      </c>
      <c r="L356" s="43"/>
      <c r="M356" s="43"/>
      <c r="N356" s="43"/>
      <c r="O356" s="43"/>
      <c r="P356" s="43"/>
      <c r="Q356" s="43"/>
      <c r="R356" s="43"/>
      <c r="S356" s="43"/>
      <c r="T356" s="43"/>
      <c r="U356" s="43"/>
      <c r="V356" s="43"/>
      <c r="W356" s="43"/>
      <c r="X356" s="43"/>
      <c r="Y356" s="43"/>
      <c r="Z356" s="43"/>
    </row>
    <row r="357" spans="1:26">
      <c r="A357" s="44">
        <v>44953</v>
      </c>
      <c r="B357" s="45">
        <v>4070.56</v>
      </c>
      <c r="C357" s="45">
        <f t="shared" si="6"/>
        <v>2.4917027916841637E-3</v>
      </c>
      <c r="D357" s="45">
        <v>3.72</v>
      </c>
      <c r="E357" s="45">
        <f t="shared" si="7"/>
        <v>3.7200000000000004E-2</v>
      </c>
      <c r="F357" s="45">
        <f t="shared" si="8"/>
        <v>1.4495008632153805E-4</v>
      </c>
      <c r="G357" s="45">
        <f t="shared" si="9"/>
        <v>2.3467527053626256E-3</v>
      </c>
      <c r="H357" s="79">
        <v>7.1286301310000003E-3</v>
      </c>
      <c r="I357" s="79">
        <v>1.1558185090000001E-2</v>
      </c>
      <c r="J357" s="45">
        <f t="shared" si="10"/>
        <v>6.9836800446784622E-3</v>
      </c>
      <c r="K357" s="45">
        <f t="shared" si="11"/>
        <v>1.1413235003678463E-2</v>
      </c>
      <c r="L357" s="43"/>
      <c r="M357" s="43"/>
      <c r="N357" s="43"/>
      <c r="O357" s="43"/>
      <c r="P357" s="43"/>
      <c r="Q357" s="43"/>
      <c r="R357" s="43"/>
      <c r="S357" s="43"/>
      <c r="T357" s="43"/>
      <c r="U357" s="43"/>
      <c r="V357" s="43"/>
      <c r="W357" s="43"/>
      <c r="X357" s="43"/>
      <c r="Y357" s="43"/>
      <c r="Z357" s="43"/>
    </row>
    <row r="358" spans="1:26">
      <c r="A358" s="44">
        <v>44952</v>
      </c>
      <c r="B358" s="45">
        <v>4060.43</v>
      </c>
      <c r="C358" s="45">
        <f t="shared" si="6"/>
        <v>1.0947717569977039E-2</v>
      </c>
      <c r="D358" s="45">
        <v>3.71</v>
      </c>
      <c r="E358" s="45">
        <f t="shared" si="7"/>
        <v>3.7100000000000001E-2</v>
      </c>
      <c r="F358" s="45">
        <f t="shared" si="8"/>
        <v>1.4456741955104491E-4</v>
      </c>
      <c r="G358" s="45">
        <f t="shared" si="9"/>
        <v>1.0803150150425994E-2</v>
      </c>
      <c r="H358" s="79">
        <v>7.3602596959999999E-3</v>
      </c>
      <c r="I358" s="79">
        <v>-9.1900544269999992E-3</v>
      </c>
      <c r="J358" s="45">
        <f t="shared" si="10"/>
        <v>7.215692276448955E-3</v>
      </c>
      <c r="K358" s="45">
        <f t="shared" si="11"/>
        <v>-9.3346218465510441E-3</v>
      </c>
      <c r="L358" s="43"/>
      <c r="M358" s="43"/>
      <c r="N358" s="43"/>
      <c r="O358" s="43"/>
      <c r="P358" s="43"/>
      <c r="Q358" s="43"/>
      <c r="R358" s="43"/>
      <c r="S358" s="43"/>
      <c r="T358" s="43"/>
      <c r="U358" s="43"/>
      <c r="V358" s="43"/>
      <c r="W358" s="43"/>
      <c r="X358" s="43"/>
      <c r="Y358" s="43"/>
      <c r="Z358" s="43"/>
    </row>
    <row r="359" spans="1:26">
      <c r="A359" s="44">
        <v>44951</v>
      </c>
      <c r="B359" s="45">
        <v>4016.22</v>
      </c>
      <c r="C359" s="45">
        <f t="shared" si="6"/>
        <v>-1.8174643434897735E-4</v>
      </c>
      <c r="D359" s="45">
        <v>3.7</v>
      </c>
      <c r="E359" s="45">
        <f t="shared" si="7"/>
        <v>3.7000000000000005E-2</v>
      </c>
      <c r="F359" s="45">
        <f t="shared" si="8"/>
        <v>1.4418471602728467E-4</v>
      </c>
      <c r="G359" s="45">
        <f t="shared" si="9"/>
        <v>-3.2593115037626201E-4</v>
      </c>
      <c r="H359" s="79">
        <v>-2.350673479E-4</v>
      </c>
      <c r="I359" s="79">
        <v>-1.413885548E-2</v>
      </c>
      <c r="J359" s="45">
        <f t="shared" si="10"/>
        <v>-3.7925206392728464E-4</v>
      </c>
      <c r="K359" s="45">
        <f t="shared" si="11"/>
        <v>-1.4283040196027285E-2</v>
      </c>
      <c r="L359" s="43"/>
      <c r="M359" s="43"/>
      <c r="N359" s="43"/>
      <c r="O359" s="43"/>
      <c r="P359" s="43"/>
      <c r="Q359" s="43"/>
      <c r="R359" s="43"/>
      <c r="S359" s="43"/>
      <c r="T359" s="43"/>
      <c r="U359" s="43"/>
      <c r="V359" s="43"/>
      <c r="W359" s="43"/>
      <c r="X359" s="43"/>
      <c r="Y359" s="43"/>
      <c r="Z359" s="43"/>
    </row>
    <row r="360" spans="1:26">
      <c r="A360" s="44">
        <v>44950</v>
      </c>
      <c r="B360" s="45">
        <v>4016.95</v>
      </c>
      <c r="C360" s="45">
        <f t="shared" si="6"/>
        <v>-7.1172963252109358E-4</v>
      </c>
      <c r="D360" s="45">
        <v>3.7</v>
      </c>
      <c r="E360" s="45">
        <f t="shared" si="7"/>
        <v>3.7000000000000005E-2</v>
      </c>
      <c r="F360" s="45">
        <f t="shared" si="8"/>
        <v>1.4418471602728467E-4</v>
      </c>
      <c r="G360" s="45">
        <f t="shared" si="9"/>
        <v>-8.5591434854837825E-4</v>
      </c>
      <c r="H360" s="79">
        <v>-3.2967580370000002E-3</v>
      </c>
      <c r="I360" s="79">
        <v>-3.216745337E-3</v>
      </c>
      <c r="J360" s="45">
        <f t="shared" si="10"/>
        <v>-3.4409427530272848E-3</v>
      </c>
      <c r="K360" s="45">
        <f t="shared" si="11"/>
        <v>-3.3609300530272846E-3</v>
      </c>
      <c r="L360" s="43"/>
      <c r="M360" s="43"/>
      <c r="N360" s="43"/>
      <c r="O360" s="43"/>
      <c r="P360" s="43"/>
      <c r="Q360" s="43"/>
      <c r="R360" s="43"/>
      <c r="S360" s="43"/>
      <c r="T360" s="43"/>
      <c r="U360" s="43"/>
      <c r="V360" s="43"/>
      <c r="W360" s="43"/>
      <c r="X360" s="43"/>
      <c r="Y360" s="43"/>
      <c r="Z360" s="43"/>
    </row>
    <row r="361" spans="1:26">
      <c r="A361" s="44">
        <v>44949</v>
      </c>
      <c r="B361" s="45">
        <v>4019.81</v>
      </c>
      <c r="C361" s="45">
        <f t="shared" si="6"/>
        <v>1.1811328415709267E-2</v>
      </c>
      <c r="D361" s="45">
        <v>3.76</v>
      </c>
      <c r="E361" s="45">
        <f t="shared" si="7"/>
        <v>3.7599999999999995E-2</v>
      </c>
      <c r="F361" s="45">
        <f t="shared" si="8"/>
        <v>1.4648038601405844E-4</v>
      </c>
      <c r="G361" s="45">
        <f t="shared" si="9"/>
        <v>1.1664848029695208E-2</v>
      </c>
      <c r="H361" s="79">
        <v>-9.5272672300000007E-3</v>
      </c>
      <c r="I361" s="79">
        <v>-1.9243798959999999E-2</v>
      </c>
      <c r="J361" s="45">
        <f t="shared" si="10"/>
        <v>-9.6737476160140591E-3</v>
      </c>
      <c r="K361" s="45">
        <f t="shared" si="11"/>
        <v>-1.9390279346014058E-2</v>
      </c>
      <c r="L361" s="43"/>
      <c r="M361" s="43"/>
      <c r="N361" s="43"/>
      <c r="O361" s="43"/>
      <c r="P361" s="43"/>
      <c r="Q361" s="43"/>
      <c r="R361" s="43"/>
      <c r="S361" s="43"/>
      <c r="T361" s="43"/>
      <c r="U361" s="43"/>
      <c r="V361" s="43"/>
      <c r="W361" s="43"/>
      <c r="X361" s="43"/>
      <c r="Y361" s="43"/>
      <c r="Z361" s="43"/>
    </row>
    <row r="362" spans="1:26">
      <c r="A362" s="44">
        <v>44946</v>
      </c>
      <c r="B362" s="45">
        <v>3972.61</v>
      </c>
      <c r="C362" s="45">
        <f t="shared" si="6"/>
        <v>1.8741671559172491E-2</v>
      </c>
      <c r="D362" s="45">
        <v>3.73</v>
      </c>
      <c r="E362" s="45">
        <f t="shared" si="7"/>
        <v>3.73E-2</v>
      </c>
      <c r="F362" s="45">
        <f t="shared" si="8"/>
        <v>1.4533271634609157E-4</v>
      </c>
      <c r="G362" s="45">
        <f t="shared" si="9"/>
        <v>1.8596338842826399E-2</v>
      </c>
      <c r="H362" s="79">
        <v>-1.540596304E-2</v>
      </c>
      <c r="I362" s="79">
        <v>-1.190276985E-2</v>
      </c>
      <c r="J362" s="45">
        <f t="shared" si="10"/>
        <v>-1.5551295756346091E-2</v>
      </c>
      <c r="K362" s="45">
        <f t="shared" si="11"/>
        <v>-1.2048102566346091E-2</v>
      </c>
      <c r="L362" s="43"/>
      <c r="M362" s="43"/>
      <c r="N362" s="43"/>
      <c r="O362" s="43"/>
      <c r="P362" s="43"/>
      <c r="Q362" s="43"/>
      <c r="R362" s="43"/>
      <c r="S362" s="43"/>
      <c r="T362" s="43"/>
      <c r="U362" s="43"/>
      <c r="V362" s="43"/>
      <c r="W362" s="43"/>
      <c r="X362" s="43"/>
      <c r="Y362" s="43"/>
      <c r="Z362" s="43"/>
    </row>
    <row r="363" spans="1:26">
      <c r="A363" s="44">
        <v>44945</v>
      </c>
      <c r="B363" s="45">
        <v>3898.85</v>
      </c>
      <c r="C363" s="45">
        <f t="shared" si="6"/>
        <v>-7.6676696075208299E-3</v>
      </c>
      <c r="D363" s="45">
        <v>3.65</v>
      </c>
      <c r="E363" s="45">
        <f t="shared" si="7"/>
        <v>3.6499999999999998E-2</v>
      </c>
      <c r="F363" s="45">
        <f t="shared" si="8"/>
        <v>1.4227064686456181E-4</v>
      </c>
      <c r="G363" s="45">
        <f t="shared" si="9"/>
        <v>-7.8099402543853917E-3</v>
      </c>
      <c r="H363" s="79">
        <v>1.594781056E-3</v>
      </c>
      <c r="I363" s="79">
        <v>-1.5985485510000001E-2</v>
      </c>
      <c r="J363" s="45">
        <f t="shared" si="10"/>
        <v>1.4525104091354382E-3</v>
      </c>
      <c r="K363" s="45">
        <f t="shared" si="11"/>
        <v>-1.6127756156864563E-2</v>
      </c>
      <c r="L363" s="43"/>
      <c r="M363" s="43"/>
      <c r="N363" s="43"/>
      <c r="O363" s="43"/>
      <c r="P363" s="43"/>
      <c r="Q363" s="43"/>
      <c r="R363" s="43"/>
      <c r="S363" s="43"/>
      <c r="T363" s="43"/>
      <c r="U363" s="43"/>
      <c r="V363" s="43"/>
      <c r="W363" s="43"/>
      <c r="X363" s="43"/>
      <c r="Y363" s="43"/>
      <c r="Z363" s="43"/>
    </row>
    <row r="364" spans="1:26">
      <c r="A364" s="44">
        <v>44944</v>
      </c>
      <c r="B364" s="45">
        <v>3928.86</v>
      </c>
      <c r="C364" s="45">
        <f t="shared" si="6"/>
        <v>-1.5685001660276407E-2</v>
      </c>
      <c r="D364" s="45">
        <v>3.62</v>
      </c>
      <c r="E364" s="45">
        <f t="shared" si="7"/>
        <v>3.6200000000000003E-2</v>
      </c>
      <c r="F364" s="45">
        <f t="shared" si="8"/>
        <v>1.411217638764839E-4</v>
      </c>
      <c r="G364" s="45">
        <f t="shared" si="9"/>
        <v>-1.5826123424152891E-2</v>
      </c>
      <c r="H364" s="79">
        <v>1.11405714E-2</v>
      </c>
      <c r="I364" s="79">
        <v>2.8363014039999999E-2</v>
      </c>
      <c r="J364" s="45">
        <f t="shared" si="10"/>
        <v>1.0999449636123516E-2</v>
      </c>
      <c r="K364" s="45">
        <f t="shared" si="11"/>
        <v>2.8221892276123515E-2</v>
      </c>
      <c r="L364" s="43"/>
      <c r="M364" s="43"/>
      <c r="N364" s="43"/>
      <c r="O364" s="43"/>
      <c r="P364" s="43"/>
      <c r="Q364" s="43"/>
      <c r="R364" s="43"/>
      <c r="S364" s="43"/>
      <c r="T364" s="43"/>
      <c r="U364" s="43"/>
      <c r="V364" s="43"/>
      <c r="W364" s="43"/>
      <c r="X364" s="43"/>
      <c r="Y364" s="43"/>
      <c r="Z364" s="43"/>
    </row>
    <row r="365" spans="1:26">
      <c r="A365" s="44">
        <v>44943</v>
      </c>
      <c r="B365" s="45">
        <v>3990.97</v>
      </c>
      <c r="C365" s="45">
        <f t="shared" si="6"/>
        <v>-2.0325261125498277E-3</v>
      </c>
      <c r="D365" s="45">
        <v>3.76</v>
      </c>
      <c r="E365" s="45">
        <f t="shared" si="7"/>
        <v>3.7599999999999995E-2</v>
      </c>
      <c r="F365" s="45">
        <f t="shared" si="8"/>
        <v>1.4648038601405844E-4</v>
      </c>
      <c r="G365" s="45">
        <f t="shared" si="9"/>
        <v>-2.1790064985638862E-3</v>
      </c>
      <c r="H365" s="79">
        <v>9.505323219E-3</v>
      </c>
      <c r="I365" s="79">
        <v>1.3514781010000001E-2</v>
      </c>
      <c r="J365" s="45">
        <f t="shared" si="10"/>
        <v>9.3588428329859415E-3</v>
      </c>
      <c r="K365" s="45">
        <f t="shared" si="11"/>
        <v>1.3368300623985942E-2</v>
      </c>
      <c r="L365" s="43"/>
      <c r="M365" s="43"/>
      <c r="N365" s="43"/>
      <c r="O365" s="43"/>
      <c r="P365" s="43"/>
      <c r="Q365" s="43"/>
      <c r="R365" s="43"/>
      <c r="S365" s="43"/>
      <c r="T365" s="43"/>
      <c r="U365" s="43"/>
      <c r="V365" s="43"/>
      <c r="W365" s="43"/>
      <c r="X365" s="43"/>
      <c r="Y365" s="43"/>
      <c r="Z365" s="43"/>
    </row>
    <row r="366" spans="1:26">
      <c r="A366" s="44">
        <v>44939</v>
      </c>
      <c r="B366" s="45">
        <v>3999.09</v>
      </c>
      <c r="C366" s="45">
        <f t="shared" si="6"/>
        <v>3.988850553225138E-3</v>
      </c>
      <c r="D366" s="45">
        <v>3.73</v>
      </c>
      <c r="E366" s="45">
        <f t="shared" si="7"/>
        <v>3.73E-2</v>
      </c>
      <c r="F366" s="45">
        <f t="shared" si="8"/>
        <v>1.4533271634609157E-4</v>
      </c>
      <c r="G366" s="45">
        <f t="shared" si="9"/>
        <v>3.8435178368790464E-3</v>
      </c>
      <c r="H366" s="79">
        <v>1.278393121E-2</v>
      </c>
      <c r="I366" s="79">
        <v>8.5483890159999999E-3</v>
      </c>
      <c r="J366" s="45">
        <f t="shared" si="10"/>
        <v>1.2638598493653909E-2</v>
      </c>
      <c r="K366" s="45">
        <f t="shared" si="11"/>
        <v>8.4030562996539084E-3</v>
      </c>
      <c r="L366" s="43"/>
      <c r="M366" s="43"/>
      <c r="N366" s="43"/>
      <c r="O366" s="43"/>
      <c r="P366" s="43"/>
      <c r="Q366" s="43"/>
      <c r="R366" s="43"/>
      <c r="S366" s="43"/>
      <c r="T366" s="43"/>
      <c r="U366" s="43"/>
      <c r="V366" s="43"/>
      <c r="W366" s="43"/>
      <c r="X366" s="43"/>
      <c r="Y366" s="43"/>
      <c r="Z366" s="43"/>
    </row>
    <row r="367" spans="1:26">
      <c r="A367" s="44">
        <v>44938</v>
      </c>
      <c r="B367" s="45">
        <v>3983.17</v>
      </c>
      <c r="C367" s="45">
        <f t="shared" si="6"/>
        <v>3.4101315868827887E-3</v>
      </c>
      <c r="D367" s="45">
        <v>3.69</v>
      </c>
      <c r="E367" s="45">
        <f t="shared" si="7"/>
        <v>3.6900000000000002E-2</v>
      </c>
      <c r="F367" s="45">
        <f t="shared" si="8"/>
        <v>1.4380197574359599E-4</v>
      </c>
      <c r="G367" s="45">
        <f t="shared" si="9"/>
        <v>3.2663296111391927E-3</v>
      </c>
      <c r="H367" s="79">
        <v>8.8691801819999999E-4</v>
      </c>
      <c r="I367" s="79">
        <v>-1.320292581E-2</v>
      </c>
      <c r="J367" s="45">
        <f t="shared" si="10"/>
        <v>7.43116042456404E-4</v>
      </c>
      <c r="K367" s="45">
        <f t="shared" si="11"/>
        <v>-1.3346727785743596E-2</v>
      </c>
      <c r="L367" s="43"/>
      <c r="M367" s="43"/>
      <c r="N367" s="43"/>
      <c r="O367" s="43"/>
      <c r="P367" s="43"/>
      <c r="Q367" s="43"/>
      <c r="R367" s="43"/>
      <c r="S367" s="43"/>
      <c r="T367" s="43"/>
      <c r="U367" s="43"/>
      <c r="V367" s="43"/>
      <c r="W367" s="43"/>
      <c r="X367" s="43"/>
      <c r="Y367" s="43"/>
      <c r="Z367" s="43"/>
    </row>
    <row r="368" spans="1:26">
      <c r="A368" s="44">
        <v>44937</v>
      </c>
      <c r="B368" s="45">
        <v>3969.61</v>
      </c>
      <c r="C368" s="45">
        <f t="shared" si="6"/>
        <v>1.2767544131228952E-2</v>
      </c>
      <c r="D368" s="45">
        <v>3.8</v>
      </c>
      <c r="E368" s="45">
        <f t="shared" si="7"/>
        <v>3.7999999999999999E-2</v>
      </c>
      <c r="F368" s="45">
        <f t="shared" si="8"/>
        <v>1.4801009822229538E-4</v>
      </c>
      <c r="G368" s="45">
        <f t="shared" si="9"/>
        <v>1.2619534033006656E-2</v>
      </c>
      <c r="H368" s="79">
        <v>-2.978792517E-2</v>
      </c>
      <c r="I368" s="79">
        <v>-1.7161354350000001E-2</v>
      </c>
      <c r="J368" s="45">
        <f t="shared" si="10"/>
        <v>-2.9935935268222295E-2</v>
      </c>
      <c r="K368" s="45">
        <f t="shared" si="11"/>
        <v>-1.7309364448222297E-2</v>
      </c>
      <c r="L368" s="43"/>
      <c r="M368" s="43"/>
      <c r="N368" s="43"/>
      <c r="O368" s="43"/>
      <c r="P368" s="43"/>
      <c r="Q368" s="43"/>
      <c r="R368" s="43"/>
      <c r="S368" s="43"/>
      <c r="T368" s="43"/>
      <c r="U368" s="43"/>
      <c r="V368" s="43"/>
      <c r="W368" s="43"/>
      <c r="X368" s="43"/>
      <c r="Y368" s="43"/>
      <c r="Z368" s="43"/>
    </row>
    <row r="369" spans="1:26">
      <c r="A369" s="44">
        <v>44936</v>
      </c>
      <c r="B369" s="45">
        <v>3919.25</v>
      </c>
      <c r="C369" s="45">
        <f t="shared" si="6"/>
        <v>6.9540205524518915E-3</v>
      </c>
      <c r="D369" s="45">
        <v>3.87</v>
      </c>
      <c r="E369" s="45">
        <f t="shared" si="7"/>
        <v>3.8699999999999998E-2</v>
      </c>
      <c r="F369" s="45">
        <f t="shared" si="8"/>
        <v>1.5068568231058066E-4</v>
      </c>
      <c r="G369" s="45">
        <f t="shared" si="9"/>
        <v>6.8033348701413109E-3</v>
      </c>
      <c r="H369" s="79">
        <v>-6.4622138470000002E-3</v>
      </c>
      <c r="I369" s="79">
        <v>-8.7782305530000005E-4</v>
      </c>
      <c r="J369" s="45">
        <f t="shared" si="10"/>
        <v>-6.6128995293105808E-3</v>
      </c>
      <c r="K369" s="45">
        <f t="shared" si="11"/>
        <v>-1.0285087376105807E-3</v>
      </c>
      <c r="L369" s="43"/>
      <c r="M369" s="43"/>
      <c r="N369" s="43"/>
      <c r="O369" s="43"/>
      <c r="P369" s="43"/>
      <c r="Q369" s="43"/>
      <c r="R369" s="43"/>
      <c r="S369" s="43"/>
      <c r="T369" s="43"/>
      <c r="U369" s="43"/>
      <c r="V369" s="43"/>
      <c r="W369" s="43"/>
      <c r="X369" s="43"/>
      <c r="Y369" s="43"/>
      <c r="Z369" s="43"/>
    </row>
    <row r="370" spans="1:26">
      <c r="A370" s="44">
        <v>44935</v>
      </c>
      <c r="B370" s="45">
        <v>3892.09</v>
      </c>
      <c r="C370" s="45">
        <f t="shared" si="6"/>
        <v>-7.6792985049440666E-4</v>
      </c>
      <c r="D370" s="45">
        <v>3.78</v>
      </c>
      <c r="E370" s="45">
        <f t="shared" si="7"/>
        <v>3.78E-2</v>
      </c>
      <c r="F370" s="45">
        <f t="shared" si="8"/>
        <v>1.4724531552556819E-4</v>
      </c>
      <c r="G370" s="45">
        <f t="shared" si="9"/>
        <v>-9.1517516601997485E-4</v>
      </c>
      <c r="H370" s="79">
        <v>9.0546300849999994E-3</v>
      </c>
      <c r="I370" s="79">
        <v>-1.5650149450000001E-2</v>
      </c>
      <c r="J370" s="45">
        <f t="shared" si="10"/>
        <v>8.9073847694744312E-3</v>
      </c>
      <c r="K370" s="45">
        <f t="shared" si="11"/>
        <v>-1.5797394765525569E-2</v>
      </c>
      <c r="L370" s="43"/>
      <c r="M370" s="43"/>
      <c r="N370" s="43"/>
      <c r="O370" s="43"/>
      <c r="P370" s="43"/>
      <c r="Q370" s="43"/>
      <c r="R370" s="43"/>
      <c r="S370" s="43"/>
      <c r="T370" s="43"/>
      <c r="U370" s="43"/>
      <c r="V370" s="43"/>
      <c r="W370" s="43"/>
      <c r="X370" s="43"/>
      <c r="Y370" s="43"/>
      <c r="Z370" s="43"/>
    </row>
    <row r="371" spans="1:26">
      <c r="A371" s="44">
        <v>44932</v>
      </c>
      <c r="B371" s="45">
        <v>3895.08</v>
      </c>
      <c r="C371" s="45">
        <f t="shared" si="6"/>
        <v>2.2583841176026541E-2</v>
      </c>
      <c r="D371" s="45">
        <v>3.8</v>
      </c>
      <c r="E371" s="45">
        <f t="shared" si="7"/>
        <v>3.7999999999999999E-2</v>
      </c>
      <c r="F371" s="45">
        <f t="shared" si="8"/>
        <v>1.4801009822229538E-4</v>
      </c>
      <c r="G371" s="45">
        <f t="shared" si="9"/>
        <v>2.2435831077804246E-2</v>
      </c>
      <c r="H371" s="79">
        <v>2.1017449399999999E-2</v>
      </c>
      <c r="I371" s="79">
        <v>9.0417989050000005E-3</v>
      </c>
      <c r="J371" s="45">
        <f t="shared" si="10"/>
        <v>2.0869439301777704E-2</v>
      </c>
      <c r="K371" s="45">
        <f t="shared" si="11"/>
        <v>8.8937888067777051E-3</v>
      </c>
      <c r="L371" s="43"/>
      <c r="M371" s="43"/>
      <c r="N371" s="43"/>
      <c r="O371" s="43"/>
      <c r="P371" s="43"/>
      <c r="Q371" s="43"/>
      <c r="R371" s="43"/>
      <c r="S371" s="43"/>
      <c r="T371" s="43"/>
      <c r="U371" s="43"/>
      <c r="V371" s="43"/>
      <c r="W371" s="43"/>
      <c r="X371" s="43"/>
      <c r="Y371" s="43"/>
      <c r="Z371" s="43"/>
    </row>
    <row r="372" spans="1:26">
      <c r="A372" s="44">
        <v>44931</v>
      </c>
      <c r="B372" s="45">
        <v>3808.1</v>
      </c>
      <c r="C372" s="45">
        <f t="shared" si="6"/>
        <v>-1.1713902384519219E-2</v>
      </c>
      <c r="D372" s="45">
        <v>3.92</v>
      </c>
      <c r="E372" s="45">
        <f t="shared" si="7"/>
        <v>3.9199999999999999E-2</v>
      </c>
      <c r="F372" s="45">
        <f t="shared" si="8"/>
        <v>1.5259571445547238E-4</v>
      </c>
      <c r="G372" s="45">
        <f t="shared" si="9"/>
        <v>-1.1866498098974691E-2</v>
      </c>
      <c r="H372" s="79">
        <v>-3.833096825E-2</v>
      </c>
      <c r="I372" s="79">
        <v>-3.5085579370000002E-2</v>
      </c>
      <c r="J372" s="45">
        <f t="shared" si="10"/>
        <v>-3.8483563964455472E-2</v>
      </c>
      <c r="K372" s="45">
        <f t="shared" si="11"/>
        <v>-3.5238175084455474E-2</v>
      </c>
      <c r="L372" s="43"/>
      <c r="M372" s="43"/>
      <c r="N372" s="43"/>
      <c r="O372" s="43"/>
      <c r="P372" s="43"/>
      <c r="Q372" s="43"/>
      <c r="R372" s="43"/>
      <c r="S372" s="43"/>
      <c r="T372" s="43"/>
      <c r="U372" s="43"/>
      <c r="V372" s="43"/>
      <c r="W372" s="43"/>
      <c r="X372" s="43"/>
      <c r="Y372" s="43"/>
      <c r="Z372" s="43"/>
    </row>
    <row r="373" spans="1:26">
      <c r="A373" s="44">
        <v>44930</v>
      </c>
      <c r="B373" s="45">
        <v>3852.97</v>
      </c>
      <c r="C373" s="45">
        <f t="shared" si="6"/>
        <v>7.5106740753847724E-3</v>
      </c>
      <c r="D373" s="45">
        <v>3.93</v>
      </c>
      <c r="E373" s="45">
        <f t="shared" si="7"/>
        <v>3.9300000000000002E-2</v>
      </c>
      <c r="F373" s="45">
        <f t="shared" si="8"/>
        <v>1.529776110411607E-4</v>
      </c>
      <c r="G373" s="45">
        <f t="shared" si="9"/>
        <v>7.3576964643436117E-3</v>
      </c>
      <c r="H373" s="79">
        <v>-6.6074684269999996E-3</v>
      </c>
      <c r="I373" s="79">
        <v>4.4846848689999996E-3</v>
      </c>
      <c r="J373" s="45">
        <f t="shared" si="10"/>
        <v>-6.7604460380411603E-3</v>
      </c>
      <c r="K373" s="45">
        <f t="shared" si="11"/>
        <v>4.3317072579588389E-3</v>
      </c>
      <c r="L373" s="43"/>
      <c r="M373" s="43"/>
      <c r="N373" s="43"/>
      <c r="O373" s="43"/>
      <c r="P373" s="43"/>
      <c r="Q373" s="43"/>
      <c r="R373" s="43"/>
      <c r="S373" s="43"/>
      <c r="T373" s="43"/>
      <c r="U373" s="43"/>
      <c r="V373" s="43"/>
      <c r="W373" s="43"/>
      <c r="X373" s="43"/>
      <c r="Y373" s="43"/>
      <c r="Z373" s="43"/>
    </row>
    <row r="374" spans="1:26">
      <c r="A374" s="44">
        <v>44929</v>
      </c>
      <c r="B374" s="45">
        <v>3824.14</v>
      </c>
      <c r="C374" s="45">
        <f t="shared" si="6"/>
        <v>-4.0085443908070935E-3</v>
      </c>
      <c r="D374" s="45">
        <v>4.0199999999999996</v>
      </c>
      <c r="E374" s="45">
        <f t="shared" si="7"/>
        <v>4.0199999999999993E-2</v>
      </c>
      <c r="F374" s="45">
        <f t="shared" si="8"/>
        <v>1.5641303424662745E-4</v>
      </c>
      <c r="G374" s="45">
        <f t="shared" si="9"/>
        <v>-4.1649574250537209E-3</v>
      </c>
      <c r="H374" s="79">
        <v>-4.1356167809999997E-2</v>
      </c>
      <c r="I374" s="79">
        <v>-1.032826106E-2</v>
      </c>
      <c r="J374" s="45">
        <f t="shared" si="10"/>
        <v>-4.1512580844246624E-2</v>
      </c>
      <c r="K374" s="45">
        <f t="shared" si="11"/>
        <v>-1.0484674094246627E-2</v>
      </c>
      <c r="L374" s="43"/>
      <c r="M374" s="43"/>
      <c r="N374" s="43"/>
      <c r="O374" s="43"/>
      <c r="P374" s="43"/>
      <c r="Q374" s="43"/>
      <c r="R374" s="43"/>
      <c r="S374" s="43"/>
      <c r="T374" s="43"/>
      <c r="U374" s="43"/>
      <c r="V374" s="43"/>
      <c r="W374" s="43"/>
      <c r="X374" s="43"/>
      <c r="Y374" s="43"/>
      <c r="Z374" s="43"/>
    </row>
    <row r="375" spans="1:26">
      <c r="A375" s="44">
        <v>44925</v>
      </c>
      <c r="B375" s="45">
        <v>3839.5</v>
      </c>
      <c r="C375" s="45">
        <f t="shared" si="6"/>
        <v>-2.5439680351095257E-3</v>
      </c>
      <c r="D375" s="45">
        <v>4.1100000000000003</v>
      </c>
      <c r="E375" s="45">
        <f t="shared" si="7"/>
        <v>4.1100000000000005E-2</v>
      </c>
      <c r="F375" s="45">
        <f t="shared" si="8"/>
        <v>1.5984549813108373E-4</v>
      </c>
      <c r="G375" s="45">
        <f t="shared" si="9"/>
        <v>-2.7038135332406094E-3</v>
      </c>
      <c r="H375" s="79">
        <v>-2.5397861479999999E-2</v>
      </c>
      <c r="I375" s="79">
        <v>2.8425736049999999E-3</v>
      </c>
      <c r="J375" s="45">
        <f t="shared" si="10"/>
        <v>-2.5557706978131083E-2</v>
      </c>
      <c r="K375" s="45">
        <f t="shared" si="11"/>
        <v>2.6827281068689162E-3</v>
      </c>
      <c r="L375" s="43"/>
      <c r="M375" s="43"/>
      <c r="N375" s="43"/>
      <c r="O375" s="43"/>
      <c r="P375" s="43"/>
      <c r="Q375" s="43"/>
      <c r="R375" s="43"/>
      <c r="S375" s="43"/>
      <c r="T375" s="43"/>
      <c r="U375" s="43"/>
      <c r="V375" s="43"/>
      <c r="W375" s="43"/>
      <c r="X375" s="43"/>
      <c r="Y375" s="43"/>
      <c r="Z375" s="43"/>
    </row>
    <row r="376" spans="1:26">
      <c r="A376" s="44">
        <v>44924</v>
      </c>
      <c r="B376" s="45">
        <v>3849.28</v>
      </c>
      <c r="C376" s="45">
        <f t="shared" si="6"/>
        <v>1.7310618960093668E-2</v>
      </c>
      <c r="D376" s="45">
        <v>4.0599999999999996</v>
      </c>
      <c r="E376" s="45">
        <f t="shared" si="7"/>
        <v>4.0599999999999997E-2</v>
      </c>
      <c r="F376" s="45">
        <f t="shared" si="8"/>
        <v>1.5793893879534338E-4</v>
      </c>
      <c r="G376" s="45">
        <f t="shared" si="9"/>
        <v>1.7152680021298324E-2</v>
      </c>
      <c r="H376" s="79">
        <v>-8.3289885819999993E-3</v>
      </c>
      <c r="I376" s="79">
        <v>2.6680022499999999E-3</v>
      </c>
      <c r="J376" s="45">
        <f t="shared" si="10"/>
        <v>-8.4869275207953426E-3</v>
      </c>
      <c r="K376" s="45">
        <f t="shared" si="11"/>
        <v>2.5100633112046565E-3</v>
      </c>
      <c r="L376" s="43"/>
      <c r="M376" s="43"/>
      <c r="N376" s="43"/>
      <c r="O376" s="43"/>
      <c r="P376" s="43"/>
      <c r="Q376" s="43"/>
      <c r="R376" s="43"/>
      <c r="S376" s="43"/>
      <c r="T376" s="43"/>
      <c r="U376" s="43"/>
      <c r="V376" s="43"/>
      <c r="W376" s="43"/>
      <c r="X376" s="43"/>
      <c r="Y376" s="43"/>
      <c r="Z376" s="43"/>
    </row>
    <row r="377" spans="1:26">
      <c r="A377" s="44">
        <v>44923</v>
      </c>
      <c r="B377" s="45">
        <v>3783.22</v>
      </c>
      <c r="C377" s="45">
        <f t="shared" si="6"/>
        <v>-1.209346269904926E-2</v>
      </c>
      <c r="D377" s="45">
        <v>4.1100000000000003</v>
      </c>
      <c r="E377" s="45">
        <f t="shared" si="7"/>
        <v>4.1100000000000005E-2</v>
      </c>
      <c r="F377" s="45">
        <f t="shared" si="8"/>
        <v>1.5984549813108373E-4</v>
      </c>
      <c r="G377" s="45">
        <f t="shared" si="9"/>
        <v>-1.2253308197180344E-2</v>
      </c>
      <c r="H377" s="79">
        <v>-2.8095117740000002E-3</v>
      </c>
      <c r="I377" s="79">
        <v>-3.419662201E-3</v>
      </c>
      <c r="J377" s="45">
        <f t="shared" si="10"/>
        <v>-2.9693572721310839E-3</v>
      </c>
      <c r="K377" s="45">
        <f t="shared" si="11"/>
        <v>-3.5795076991310838E-3</v>
      </c>
      <c r="L377" s="43"/>
      <c r="M377" s="43"/>
      <c r="N377" s="43"/>
      <c r="O377" s="43"/>
      <c r="P377" s="43"/>
      <c r="Q377" s="43"/>
      <c r="R377" s="43"/>
      <c r="S377" s="43"/>
      <c r="T377" s="43"/>
      <c r="U377" s="43"/>
      <c r="V377" s="43"/>
      <c r="W377" s="43"/>
      <c r="X377" s="43"/>
      <c r="Y377" s="43"/>
      <c r="Z377" s="43"/>
    </row>
    <row r="378" spans="1:26">
      <c r="A378" s="44">
        <v>44922</v>
      </c>
      <c r="B378" s="45">
        <v>3829.25</v>
      </c>
      <c r="C378" s="45">
        <f t="shared" si="6"/>
        <v>-4.0578262550561321E-3</v>
      </c>
      <c r="D378" s="45">
        <v>4.07</v>
      </c>
      <c r="E378" s="45">
        <f t="shared" si="7"/>
        <v>4.07E-2</v>
      </c>
      <c r="F378" s="45">
        <f t="shared" si="8"/>
        <v>1.583203236481534E-4</v>
      </c>
      <c r="G378" s="45">
        <f t="shared" si="9"/>
        <v>-4.2161465787042855E-3</v>
      </c>
      <c r="H378" s="79">
        <v>5.3999813569999998E-3</v>
      </c>
      <c r="I378" s="79">
        <v>1.5585161679999999E-2</v>
      </c>
      <c r="J378" s="45">
        <f t="shared" si="10"/>
        <v>5.2416610333518463E-3</v>
      </c>
      <c r="K378" s="45">
        <f t="shared" si="11"/>
        <v>1.5426841356351846E-2</v>
      </c>
      <c r="L378" s="43"/>
      <c r="M378" s="43"/>
      <c r="N378" s="43"/>
      <c r="O378" s="43"/>
      <c r="P378" s="43"/>
      <c r="Q378" s="43"/>
      <c r="R378" s="43"/>
      <c r="S378" s="43"/>
      <c r="T378" s="43"/>
      <c r="U378" s="43"/>
      <c r="V378" s="43"/>
      <c r="W378" s="43"/>
      <c r="X378" s="43"/>
      <c r="Y378" s="43"/>
      <c r="Z378" s="43"/>
    </row>
    <row r="379" spans="1:26">
      <c r="A379" s="44">
        <v>44918</v>
      </c>
      <c r="B379" s="45">
        <v>3844.82</v>
      </c>
      <c r="C379" s="45">
        <f t="shared" si="6"/>
        <v>5.8509063889847814E-3</v>
      </c>
      <c r="D379" s="45">
        <v>3.97</v>
      </c>
      <c r="E379" s="45">
        <f t="shared" si="7"/>
        <v>3.9699999999999999E-2</v>
      </c>
      <c r="F379" s="45">
        <f t="shared" si="8"/>
        <v>1.5450483147461114E-4</v>
      </c>
      <c r="G379" s="45">
        <f t="shared" si="9"/>
        <v>5.6964015575101702E-3</v>
      </c>
      <c r="H379" s="79">
        <v>-1.7967557549999999E-3</v>
      </c>
      <c r="I379" s="79">
        <v>-1.354029921E-2</v>
      </c>
      <c r="J379" s="45">
        <f t="shared" si="10"/>
        <v>-1.9512605864746111E-3</v>
      </c>
      <c r="K379" s="45">
        <f t="shared" si="11"/>
        <v>-1.3694804041474612E-2</v>
      </c>
      <c r="L379" s="43"/>
      <c r="M379" s="43"/>
      <c r="N379" s="43"/>
      <c r="O379" s="43"/>
      <c r="P379" s="43"/>
      <c r="Q379" s="43"/>
      <c r="R379" s="43"/>
      <c r="S379" s="43"/>
      <c r="T379" s="43"/>
      <c r="U379" s="43"/>
      <c r="V379" s="43"/>
      <c r="W379" s="43"/>
      <c r="X379" s="43"/>
      <c r="Y379" s="43"/>
      <c r="Z379" s="43"/>
    </row>
    <row r="380" spans="1:26">
      <c r="A380" s="44">
        <v>44917</v>
      </c>
      <c r="B380" s="45">
        <v>3822.39</v>
      </c>
      <c r="C380" s="45">
        <f t="shared" si="6"/>
        <v>-1.4557129502374849E-2</v>
      </c>
      <c r="D380" s="45">
        <v>3.88</v>
      </c>
      <c r="E380" s="45">
        <f t="shared" si="7"/>
        <v>3.8800000000000001E-2</v>
      </c>
      <c r="F380" s="45">
        <f t="shared" si="8"/>
        <v>1.5106776199180771E-4</v>
      </c>
      <c r="G380" s="45">
        <f t="shared" si="9"/>
        <v>-1.4708197264366656E-2</v>
      </c>
      <c r="H380" s="79">
        <v>-4.2935583170000003E-3</v>
      </c>
      <c r="I380" s="79">
        <v>-9.7610795749999996E-3</v>
      </c>
      <c r="J380" s="45">
        <f t="shared" si="10"/>
        <v>-4.444626078991808E-3</v>
      </c>
      <c r="K380" s="45">
        <f t="shared" si="11"/>
        <v>-9.9121473369918073E-3</v>
      </c>
      <c r="L380" s="43"/>
      <c r="M380" s="43"/>
      <c r="N380" s="43"/>
      <c r="O380" s="43"/>
      <c r="P380" s="43"/>
      <c r="Q380" s="43"/>
      <c r="R380" s="43"/>
      <c r="S380" s="43"/>
      <c r="T380" s="43"/>
      <c r="U380" s="43"/>
      <c r="V380" s="43"/>
      <c r="W380" s="43"/>
      <c r="X380" s="43"/>
      <c r="Y380" s="43"/>
      <c r="Z380" s="43"/>
    </row>
    <row r="381" spans="1:26">
      <c r="A381" s="44">
        <v>44916</v>
      </c>
      <c r="B381" s="45">
        <v>3878.44</v>
      </c>
      <c r="C381" s="45">
        <f t="shared" si="6"/>
        <v>1.4758594440961796E-2</v>
      </c>
      <c r="D381" s="45">
        <v>3.9</v>
      </c>
      <c r="E381" s="45">
        <f t="shared" si="7"/>
        <v>3.9E-2</v>
      </c>
      <c r="F381" s="45">
        <f t="shared" si="8"/>
        <v>1.5183181146172231E-4</v>
      </c>
      <c r="G381" s="45">
        <f t="shared" si="9"/>
        <v>1.4606762629500074E-2</v>
      </c>
      <c r="H381" s="79">
        <v>4.034379255E-2</v>
      </c>
      <c r="I381" s="79">
        <v>1.7485370470000001E-2</v>
      </c>
      <c r="J381" s="45">
        <f t="shared" si="10"/>
        <v>4.0191960738538278E-2</v>
      </c>
      <c r="K381" s="45">
        <f t="shared" si="11"/>
        <v>1.7333538658538278E-2</v>
      </c>
      <c r="L381" s="43"/>
      <c r="M381" s="43"/>
      <c r="N381" s="43"/>
      <c r="O381" s="43"/>
      <c r="P381" s="43"/>
      <c r="Q381" s="43"/>
      <c r="R381" s="43"/>
      <c r="S381" s="43"/>
      <c r="T381" s="43"/>
      <c r="U381" s="43"/>
      <c r="V381" s="43"/>
      <c r="W381" s="43"/>
      <c r="X381" s="43"/>
      <c r="Y381" s="43"/>
      <c r="Z381" s="43"/>
    </row>
    <row r="382" spans="1:26">
      <c r="A382" s="44">
        <v>44915</v>
      </c>
      <c r="B382" s="45">
        <v>3821.62</v>
      </c>
      <c r="C382" s="45">
        <f t="shared" si="6"/>
        <v>1.036747011419641E-3</v>
      </c>
      <c r="D382" s="45">
        <v>3.9</v>
      </c>
      <c r="E382" s="45">
        <f t="shared" si="7"/>
        <v>3.9E-2</v>
      </c>
      <c r="F382" s="45">
        <f t="shared" si="8"/>
        <v>1.5183181146172231E-4</v>
      </c>
      <c r="G382" s="45">
        <f t="shared" si="9"/>
        <v>8.8491519995791872E-4</v>
      </c>
      <c r="H382" s="79">
        <v>-4.0131331720000003E-2</v>
      </c>
      <c r="I382" s="79">
        <v>-2.764031938E-2</v>
      </c>
      <c r="J382" s="45">
        <f t="shared" si="10"/>
        <v>-4.0283163531461726E-2</v>
      </c>
      <c r="K382" s="45">
        <f t="shared" si="11"/>
        <v>-2.7792151191461723E-2</v>
      </c>
      <c r="L382" s="43"/>
      <c r="M382" s="43"/>
      <c r="N382" s="43"/>
      <c r="O382" s="43"/>
      <c r="P382" s="43"/>
      <c r="Q382" s="43"/>
      <c r="R382" s="43"/>
      <c r="S382" s="43"/>
      <c r="T382" s="43"/>
      <c r="U382" s="43"/>
      <c r="V382" s="43"/>
      <c r="W382" s="43"/>
      <c r="X382" s="43"/>
      <c r="Y382" s="43"/>
      <c r="Z382" s="43"/>
    </row>
    <row r="383" spans="1:26">
      <c r="A383" s="44">
        <v>44914</v>
      </c>
      <c r="B383" s="45">
        <v>3817.66</v>
      </c>
      <c r="C383" s="45">
        <f t="shared" si="6"/>
        <v>-9.0482780342915972E-3</v>
      </c>
      <c r="D383" s="45">
        <v>3.78</v>
      </c>
      <c r="E383" s="45">
        <f t="shared" si="7"/>
        <v>3.78E-2</v>
      </c>
      <c r="F383" s="45">
        <f t="shared" si="8"/>
        <v>1.4724531552556819E-4</v>
      </c>
      <c r="G383" s="45">
        <f t="shared" si="9"/>
        <v>-9.1955233498171654E-3</v>
      </c>
      <c r="H383" s="79">
        <v>-1.395856554E-2</v>
      </c>
      <c r="I383" s="79">
        <v>-1.219449037E-2</v>
      </c>
      <c r="J383" s="45">
        <f t="shared" si="10"/>
        <v>-1.4105810855525569E-2</v>
      </c>
      <c r="K383" s="45">
        <f t="shared" si="11"/>
        <v>-1.2341735685525568E-2</v>
      </c>
      <c r="L383" s="43"/>
      <c r="M383" s="43"/>
      <c r="N383" s="43"/>
      <c r="O383" s="43"/>
      <c r="P383" s="43"/>
      <c r="Q383" s="43"/>
      <c r="R383" s="43"/>
      <c r="S383" s="43"/>
      <c r="T383" s="43"/>
      <c r="U383" s="43"/>
      <c r="V383" s="43"/>
      <c r="W383" s="43"/>
      <c r="X383" s="43"/>
      <c r="Y383" s="43"/>
      <c r="Z383" s="43"/>
    </row>
    <row r="384" spans="1:26">
      <c r="A384" s="44">
        <v>44911</v>
      </c>
      <c r="B384" s="45">
        <v>3852.36</v>
      </c>
      <c r="C384" s="45">
        <f t="shared" si="6"/>
        <v>-1.1200267830704025E-2</v>
      </c>
      <c r="D384" s="45">
        <v>3.69</v>
      </c>
      <c r="E384" s="45">
        <f t="shared" si="7"/>
        <v>3.6900000000000002E-2</v>
      </c>
      <c r="F384" s="45">
        <f t="shared" si="8"/>
        <v>1.4380197574359599E-4</v>
      </c>
      <c r="G384" s="45">
        <f t="shared" si="9"/>
        <v>-1.1344069806447621E-2</v>
      </c>
      <c r="H384" s="79">
        <v>-5.2918747610000002E-3</v>
      </c>
      <c r="I384" s="79">
        <v>1.8494231199999999E-3</v>
      </c>
      <c r="J384" s="45">
        <f t="shared" si="10"/>
        <v>-5.4356767367435962E-3</v>
      </c>
      <c r="K384" s="45">
        <f t="shared" si="11"/>
        <v>1.705621144256404E-3</v>
      </c>
      <c r="L384" s="43"/>
      <c r="M384" s="43"/>
      <c r="N384" s="43"/>
      <c r="O384" s="43"/>
      <c r="P384" s="43"/>
      <c r="Q384" s="43"/>
      <c r="R384" s="43"/>
      <c r="S384" s="43"/>
      <c r="T384" s="43"/>
      <c r="U384" s="43"/>
      <c r="V384" s="43"/>
      <c r="W384" s="43"/>
      <c r="X384" s="43"/>
      <c r="Y384" s="43"/>
      <c r="Z384" s="43"/>
    </row>
    <row r="385" spans="1:26">
      <c r="A385" s="44">
        <v>44910</v>
      </c>
      <c r="B385" s="45">
        <v>3895.75</v>
      </c>
      <c r="C385" s="45">
        <f t="shared" si="6"/>
        <v>-2.5237460791963953E-2</v>
      </c>
      <c r="D385" s="45">
        <v>3.64</v>
      </c>
      <c r="E385" s="45">
        <f t="shared" si="7"/>
        <v>3.6400000000000002E-2</v>
      </c>
      <c r="F385" s="45">
        <f t="shared" si="8"/>
        <v>1.4188772267353933E-4</v>
      </c>
      <c r="G385" s="45">
        <f t="shared" si="9"/>
        <v>-2.5379348514637492E-2</v>
      </c>
      <c r="H385" s="79">
        <v>-5.3200277480000002E-3</v>
      </c>
      <c r="I385" s="79">
        <v>-8.8912493889999993E-3</v>
      </c>
      <c r="J385" s="45">
        <f t="shared" si="10"/>
        <v>-5.4619154706735396E-3</v>
      </c>
      <c r="K385" s="45">
        <f t="shared" si="11"/>
        <v>-9.0331371116735386E-3</v>
      </c>
      <c r="L385" s="43"/>
      <c r="M385" s="43"/>
      <c r="N385" s="43"/>
      <c r="O385" s="43"/>
      <c r="P385" s="43"/>
      <c r="Q385" s="43"/>
      <c r="R385" s="43"/>
      <c r="S385" s="43"/>
      <c r="T385" s="43"/>
      <c r="U385" s="43"/>
      <c r="V385" s="43"/>
      <c r="W385" s="43"/>
      <c r="X385" s="43"/>
      <c r="Y385" s="43"/>
      <c r="Z385" s="43"/>
    </row>
    <row r="386" spans="1:26">
      <c r="A386" s="44">
        <v>44909</v>
      </c>
      <c r="B386" s="45">
        <v>3995.32</v>
      </c>
      <c r="C386" s="45">
        <f t="shared" si="6"/>
        <v>-6.0711580284131088E-3</v>
      </c>
      <c r="D386" s="45">
        <v>3.69</v>
      </c>
      <c r="E386" s="45">
        <f t="shared" si="7"/>
        <v>3.6900000000000002E-2</v>
      </c>
      <c r="F386" s="45">
        <f t="shared" si="8"/>
        <v>1.4380197574359599E-4</v>
      </c>
      <c r="G386" s="45">
        <f t="shared" si="9"/>
        <v>-6.2149600041567048E-3</v>
      </c>
      <c r="H386" s="79">
        <v>2.4358007219999998E-2</v>
      </c>
      <c r="I386" s="79">
        <v>1.6425531600000001E-2</v>
      </c>
      <c r="J386" s="45">
        <f t="shared" si="10"/>
        <v>2.4214205244256402E-2</v>
      </c>
      <c r="K386" s="45">
        <f t="shared" si="11"/>
        <v>1.6281729624256405E-2</v>
      </c>
      <c r="L386" s="43"/>
      <c r="M386" s="43"/>
      <c r="N386" s="43"/>
      <c r="O386" s="43"/>
      <c r="P386" s="43"/>
      <c r="Q386" s="43"/>
      <c r="R386" s="43"/>
      <c r="S386" s="43"/>
      <c r="T386" s="43"/>
      <c r="U386" s="43"/>
      <c r="V386" s="43"/>
      <c r="W386" s="43"/>
      <c r="X386" s="43"/>
      <c r="Y386" s="43"/>
      <c r="Z386" s="43"/>
    </row>
    <row r="387" spans="1:26">
      <c r="A387" s="44">
        <v>44908</v>
      </c>
      <c r="B387" s="45">
        <v>4019.65</v>
      </c>
      <c r="C387" s="45">
        <f t="shared" si="6"/>
        <v>7.2632622332616968E-3</v>
      </c>
      <c r="D387" s="45">
        <v>3.7</v>
      </c>
      <c r="E387" s="45">
        <f t="shared" si="7"/>
        <v>3.7000000000000005E-2</v>
      </c>
      <c r="F387" s="45">
        <f t="shared" si="8"/>
        <v>1.4418471602728467E-4</v>
      </c>
      <c r="G387" s="45">
        <f t="shared" si="9"/>
        <v>7.1190775172344121E-3</v>
      </c>
      <c r="H387" s="79">
        <v>-5.9673041899999998E-3</v>
      </c>
      <c r="I387" s="79">
        <v>4.2981533069999999E-3</v>
      </c>
      <c r="J387" s="45">
        <f t="shared" si="10"/>
        <v>-6.1114889060272844E-3</v>
      </c>
      <c r="K387" s="45">
        <f t="shared" si="11"/>
        <v>4.1539685909727153E-3</v>
      </c>
      <c r="L387" s="43"/>
      <c r="M387" s="43"/>
      <c r="N387" s="43"/>
      <c r="O387" s="43"/>
      <c r="P387" s="43"/>
      <c r="Q387" s="43"/>
      <c r="R387" s="43"/>
      <c r="S387" s="43"/>
      <c r="T387" s="43"/>
      <c r="U387" s="43"/>
      <c r="V387" s="43"/>
      <c r="W387" s="43"/>
      <c r="X387" s="43"/>
      <c r="Y387" s="43"/>
      <c r="Z387" s="43"/>
    </row>
    <row r="388" spans="1:26">
      <c r="A388" s="44">
        <v>44907</v>
      </c>
      <c r="B388" s="45">
        <v>3990.56</v>
      </c>
      <c r="C388" s="45">
        <f t="shared" si="6"/>
        <v>1.4178262831053962E-2</v>
      </c>
      <c r="D388" s="45">
        <v>3.78</v>
      </c>
      <c r="E388" s="45">
        <f t="shared" si="7"/>
        <v>3.78E-2</v>
      </c>
      <c r="F388" s="45">
        <f t="shared" si="8"/>
        <v>1.4724531552556819E-4</v>
      </c>
      <c r="G388" s="45">
        <f t="shared" si="9"/>
        <v>1.4031017515528394E-2</v>
      </c>
      <c r="H388" s="79">
        <v>-4.6063284450000002E-3</v>
      </c>
      <c r="I388" s="79">
        <v>-1.037251856E-2</v>
      </c>
      <c r="J388" s="45">
        <f t="shared" si="10"/>
        <v>-4.7535737605255684E-3</v>
      </c>
      <c r="K388" s="45">
        <f t="shared" si="11"/>
        <v>-1.0519763875525568E-2</v>
      </c>
      <c r="L388" s="43"/>
      <c r="M388" s="43"/>
      <c r="N388" s="43"/>
      <c r="O388" s="43"/>
      <c r="P388" s="43"/>
      <c r="Q388" s="43"/>
      <c r="R388" s="43"/>
      <c r="S388" s="43"/>
      <c r="T388" s="43"/>
      <c r="U388" s="43"/>
      <c r="V388" s="43"/>
      <c r="W388" s="43"/>
      <c r="X388" s="43"/>
      <c r="Y388" s="43"/>
      <c r="Z388" s="43"/>
    </row>
    <row r="389" spans="1:26">
      <c r="A389" s="44">
        <v>44904</v>
      </c>
      <c r="B389" s="45">
        <v>3934.38</v>
      </c>
      <c r="C389" s="45">
        <f t="shared" si="6"/>
        <v>-7.3766872148234497E-3</v>
      </c>
      <c r="D389" s="45">
        <v>3.76</v>
      </c>
      <c r="E389" s="45">
        <f t="shared" si="7"/>
        <v>3.7599999999999995E-2</v>
      </c>
      <c r="F389" s="45">
        <f t="shared" si="8"/>
        <v>1.4648038601405844E-4</v>
      </c>
      <c r="G389" s="45">
        <f t="shared" si="9"/>
        <v>-7.5231676008375081E-3</v>
      </c>
      <c r="H389" s="79">
        <v>-3.6799209720000003E-2</v>
      </c>
      <c r="I389" s="79">
        <v>-2.506919598E-2</v>
      </c>
      <c r="J389" s="45">
        <f t="shared" si="10"/>
        <v>-3.6945690106014062E-2</v>
      </c>
      <c r="K389" s="45">
        <f t="shared" si="11"/>
        <v>-2.5215676366014059E-2</v>
      </c>
      <c r="L389" s="43"/>
      <c r="M389" s="43"/>
      <c r="N389" s="43"/>
      <c r="O389" s="43"/>
      <c r="P389" s="43"/>
      <c r="Q389" s="43"/>
      <c r="R389" s="43"/>
      <c r="S389" s="43"/>
      <c r="T389" s="43"/>
      <c r="U389" s="43"/>
      <c r="V389" s="43"/>
      <c r="W389" s="43"/>
      <c r="X389" s="43"/>
      <c r="Y389" s="43"/>
      <c r="Z389" s="43"/>
    </row>
    <row r="390" spans="1:26">
      <c r="A390" s="44">
        <v>44903</v>
      </c>
      <c r="B390" s="45">
        <v>3963.51</v>
      </c>
      <c r="C390" s="45">
        <f t="shared" si="6"/>
        <v>7.493612090724109E-3</v>
      </c>
      <c r="D390" s="45">
        <v>3.66</v>
      </c>
      <c r="E390" s="45">
        <f t="shared" si="7"/>
        <v>3.6600000000000001E-2</v>
      </c>
      <c r="F390" s="45">
        <f t="shared" si="8"/>
        <v>1.4265353426012872E-4</v>
      </c>
      <c r="G390" s="45">
        <f t="shared" si="9"/>
        <v>7.3509585564639802E-3</v>
      </c>
      <c r="H390" s="79">
        <v>-2.5653909559999999E-3</v>
      </c>
      <c r="I390" s="79">
        <v>1.5844595020000001E-2</v>
      </c>
      <c r="J390" s="45">
        <f t="shared" si="10"/>
        <v>-2.7080444902601287E-3</v>
      </c>
      <c r="K390" s="45">
        <f t="shared" si="11"/>
        <v>1.5701941485739872E-2</v>
      </c>
      <c r="L390" s="43"/>
      <c r="M390" s="43"/>
      <c r="N390" s="43"/>
      <c r="O390" s="43"/>
      <c r="P390" s="43"/>
      <c r="Q390" s="43"/>
      <c r="R390" s="43"/>
      <c r="S390" s="43"/>
      <c r="T390" s="43"/>
      <c r="U390" s="43"/>
      <c r="V390" s="43"/>
      <c r="W390" s="43"/>
      <c r="X390" s="43"/>
      <c r="Y390" s="43"/>
      <c r="Z390" s="43"/>
    </row>
    <row r="391" spans="1:26">
      <c r="A391" s="44">
        <v>44902</v>
      </c>
      <c r="B391" s="45">
        <v>3933.92</v>
      </c>
      <c r="C391" s="45">
        <f t="shared" si="6"/>
        <v>-1.8640849162627044E-3</v>
      </c>
      <c r="D391" s="45">
        <v>3.62</v>
      </c>
      <c r="E391" s="45">
        <f t="shared" si="7"/>
        <v>3.6200000000000003E-2</v>
      </c>
      <c r="F391" s="45">
        <f t="shared" si="8"/>
        <v>1.411217638764839E-4</v>
      </c>
      <c r="G391" s="45">
        <f t="shared" si="9"/>
        <v>-2.0052066801391883E-3</v>
      </c>
      <c r="H391" s="79">
        <v>-1.4511757E-2</v>
      </c>
      <c r="I391" s="79">
        <v>-8.436666697E-3</v>
      </c>
      <c r="J391" s="45">
        <f t="shared" si="10"/>
        <v>-1.4652878763876484E-2</v>
      </c>
      <c r="K391" s="45">
        <f t="shared" si="11"/>
        <v>-8.5777884608764839E-3</v>
      </c>
      <c r="L391" s="43"/>
      <c r="M391" s="43"/>
      <c r="N391" s="43"/>
      <c r="O391" s="43"/>
      <c r="P391" s="43"/>
      <c r="Q391" s="43"/>
      <c r="R391" s="43"/>
      <c r="S391" s="43"/>
      <c r="T391" s="43"/>
      <c r="U391" s="43"/>
      <c r="V391" s="43"/>
      <c r="W391" s="43"/>
      <c r="X391" s="43"/>
      <c r="Y391" s="43"/>
      <c r="Z391" s="43"/>
    </row>
    <row r="392" spans="1:26">
      <c r="A392" s="44">
        <v>44901</v>
      </c>
      <c r="B392" s="45">
        <v>3941.26</v>
      </c>
      <c r="C392" s="45">
        <f t="shared" si="6"/>
        <v>-1.4503849921748772E-2</v>
      </c>
      <c r="D392" s="45">
        <v>3.72</v>
      </c>
      <c r="E392" s="45">
        <f t="shared" si="7"/>
        <v>3.7200000000000004E-2</v>
      </c>
      <c r="F392" s="45">
        <f t="shared" si="8"/>
        <v>1.4495008632153805E-4</v>
      </c>
      <c r="G392" s="45">
        <f t="shared" si="9"/>
        <v>-1.464880000807031E-2</v>
      </c>
      <c r="H392" s="79">
        <v>1.087549107E-2</v>
      </c>
      <c r="I392" s="79">
        <v>-3.0179129339999999E-3</v>
      </c>
      <c r="J392" s="45">
        <f t="shared" si="10"/>
        <v>1.0730540983678462E-2</v>
      </c>
      <c r="K392" s="45">
        <f t="shared" si="11"/>
        <v>-3.162863020321538E-3</v>
      </c>
      <c r="L392" s="43"/>
      <c r="M392" s="43"/>
      <c r="N392" s="43"/>
      <c r="O392" s="43"/>
      <c r="P392" s="43"/>
      <c r="Q392" s="43"/>
      <c r="R392" s="43"/>
      <c r="S392" s="43"/>
      <c r="T392" s="43"/>
      <c r="U392" s="43"/>
      <c r="V392" s="43"/>
      <c r="W392" s="43"/>
      <c r="X392" s="43"/>
      <c r="Y392" s="43"/>
      <c r="Z392" s="43"/>
    </row>
    <row r="393" spans="1:26">
      <c r="A393" s="44">
        <v>44900</v>
      </c>
      <c r="B393" s="45">
        <v>3998.84</v>
      </c>
      <c r="C393" s="45">
        <f t="shared" si="6"/>
        <v>-1.8056283602075441E-2</v>
      </c>
      <c r="D393" s="45">
        <v>3.81</v>
      </c>
      <c r="E393" s="45">
        <f t="shared" si="7"/>
        <v>3.8100000000000002E-2</v>
      </c>
      <c r="F393" s="45">
        <f t="shared" si="8"/>
        <v>1.483924345326848E-4</v>
      </c>
      <c r="G393" s="45">
        <f t="shared" si="9"/>
        <v>-1.8204676036608126E-2</v>
      </c>
      <c r="H393" s="79">
        <v>3.6699852140000003E-2</v>
      </c>
      <c r="I393" s="79">
        <v>1.8574504419999999E-2</v>
      </c>
      <c r="J393" s="45">
        <f t="shared" si="10"/>
        <v>3.6551459705467318E-2</v>
      </c>
      <c r="K393" s="45">
        <f t="shared" si="11"/>
        <v>1.8426111985467314E-2</v>
      </c>
      <c r="L393" s="43"/>
      <c r="M393" s="43"/>
      <c r="N393" s="43"/>
      <c r="O393" s="43"/>
      <c r="P393" s="43"/>
      <c r="Q393" s="43"/>
      <c r="R393" s="43"/>
      <c r="S393" s="43"/>
      <c r="T393" s="43"/>
      <c r="U393" s="43"/>
      <c r="V393" s="43"/>
      <c r="W393" s="43"/>
      <c r="X393" s="43"/>
      <c r="Y393" s="43"/>
      <c r="Z393" s="43"/>
    </row>
    <row r="394" spans="1:26">
      <c r="A394" s="44">
        <v>44897</v>
      </c>
      <c r="B394" s="45">
        <v>4071.7</v>
      </c>
      <c r="C394" s="45">
        <f t="shared" si="6"/>
        <v>-1.1953459028422096E-3</v>
      </c>
      <c r="D394" s="45">
        <v>3.76</v>
      </c>
      <c r="E394" s="45">
        <f t="shared" si="7"/>
        <v>3.7599999999999995E-2</v>
      </c>
      <c r="F394" s="45">
        <f t="shared" si="8"/>
        <v>1.4648038601405844E-4</v>
      </c>
      <c r="G394" s="45">
        <f t="shared" si="9"/>
        <v>-1.3418262888562681E-3</v>
      </c>
      <c r="H394" s="79">
        <v>-1.2120701689999999E-2</v>
      </c>
      <c r="I394" s="79">
        <v>1.5191245839999999E-2</v>
      </c>
      <c r="J394" s="45">
        <f t="shared" si="10"/>
        <v>-1.2267182076014058E-2</v>
      </c>
      <c r="K394" s="45">
        <f t="shared" si="11"/>
        <v>1.5044765453985941E-2</v>
      </c>
      <c r="L394" s="43"/>
      <c r="M394" s="43"/>
      <c r="N394" s="43"/>
      <c r="O394" s="43"/>
      <c r="P394" s="43"/>
      <c r="Q394" s="43"/>
      <c r="R394" s="43"/>
      <c r="S394" s="43"/>
      <c r="T394" s="43"/>
      <c r="U394" s="43"/>
      <c r="V394" s="43"/>
      <c r="W394" s="43"/>
      <c r="X394" s="43"/>
      <c r="Y394" s="43"/>
      <c r="Z394" s="43"/>
    </row>
    <row r="395" spans="1:26">
      <c r="A395" s="44">
        <v>44896</v>
      </c>
      <c r="B395" s="45">
        <v>4076.57</v>
      </c>
      <c r="C395" s="45">
        <f t="shared" si="6"/>
        <v>-8.6800027027179102E-4</v>
      </c>
      <c r="D395" s="45">
        <v>3.82</v>
      </c>
      <c r="E395" s="45">
        <f t="shared" si="7"/>
        <v>3.8199999999999998E-2</v>
      </c>
      <c r="F395" s="45">
        <f t="shared" si="8"/>
        <v>1.487747341608614E-4</v>
      </c>
      <c r="G395" s="45">
        <f t="shared" si="9"/>
        <v>-1.0167750044326523E-3</v>
      </c>
      <c r="H395" s="79">
        <v>-3.954230475E-2</v>
      </c>
      <c r="I395" s="79">
        <v>-1.865118594E-3</v>
      </c>
      <c r="J395" s="45">
        <f t="shared" si="10"/>
        <v>-3.9691079484160861E-2</v>
      </c>
      <c r="K395" s="45">
        <f t="shared" si="11"/>
        <v>-2.0138933281608614E-3</v>
      </c>
      <c r="L395" s="43"/>
      <c r="M395" s="43"/>
      <c r="N395" s="43"/>
      <c r="O395" s="43"/>
      <c r="P395" s="43"/>
      <c r="Q395" s="43"/>
      <c r="R395" s="43"/>
      <c r="S395" s="43"/>
      <c r="T395" s="43"/>
      <c r="U395" s="43"/>
      <c r="V395" s="43"/>
      <c r="W395" s="43"/>
      <c r="X395" s="43"/>
      <c r="Y395" s="43"/>
      <c r="Z395" s="43"/>
    </row>
    <row r="396" spans="1:26">
      <c r="A396" s="44">
        <v>44895</v>
      </c>
      <c r="B396" s="45">
        <v>4080.11</v>
      </c>
      <c r="C396" s="45">
        <f t="shared" si="6"/>
        <v>3.047858758258928E-2</v>
      </c>
      <c r="D396" s="45">
        <v>3.97</v>
      </c>
      <c r="E396" s="45">
        <f t="shared" si="7"/>
        <v>3.9699999999999999E-2</v>
      </c>
      <c r="F396" s="45">
        <f t="shared" si="8"/>
        <v>1.5450483147461114E-4</v>
      </c>
      <c r="G396" s="45">
        <f t="shared" si="9"/>
        <v>3.0324082751114669E-2</v>
      </c>
      <c r="H396" s="79">
        <v>1.7481976829999999E-2</v>
      </c>
      <c r="I396" s="79">
        <v>3.0502035929999998E-3</v>
      </c>
      <c r="J396" s="45">
        <f t="shared" si="10"/>
        <v>1.7327471998525388E-2</v>
      </c>
      <c r="K396" s="45">
        <f t="shared" si="11"/>
        <v>2.8956987615253887E-3</v>
      </c>
      <c r="L396" s="43"/>
      <c r="M396" s="43"/>
      <c r="N396" s="43"/>
      <c r="O396" s="43"/>
      <c r="P396" s="43"/>
      <c r="Q396" s="43"/>
      <c r="R396" s="43"/>
      <c r="S396" s="43"/>
      <c r="T396" s="43"/>
      <c r="U396" s="43"/>
      <c r="V396" s="43"/>
      <c r="W396" s="43"/>
      <c r="X396" s="43"/>
      <c r="Y396" s="43"/>
      <c r="Z396" s="43"/>
    </row>
    <row r="397" spans="1:26">
      <c r="A397" s="44">
        <v>44894</v>
      </c>
      <c r="B397" s="45">
        <v>3957.63</v>
      </c>
      <c r="C397" s="45">
        <f t="shared" si="6"/>
        <v>-1.5931188727940442E-3</v>
      </c>
      <c r="D397" s="45">
        <v>4</v>
      </c>
      <c r="E397" s="45">
        <f t="shared" si="7"/>
        <v>0.04</v>
      </c>
      <c r="F397" s="45">
        <f t="shared" si="8"/>
        <v>1.5564986279126281E-4</v>
      </c>
      <c r="G397" s="45">
        <f t="shared" si="9"/>
        <v>-1.748768735585307E-3</v>
      </c>
      <c r="H397" s="79">
        <v>-2.010231442E-2</v>
      </c>
      <c r="I397" s="79">
        <v>-5.4715637109999998E-3</v>
      </c>
      <c r="J397" s="45">
        <f t="shared" si="10"/>
        <v>-2.0257964282791262E-2</v>
      </c>
      <c r="K397" s="45">
        <f t="shared" si="11"/>
        <v>-5.6272135737912626E-3</v>
      </c>
      <c r="L397" s="43"/>
      <c r="M397" s="43"/>
      <c r="N397" s="43"/>
      <c r="O397" s="43"/>
      <c r="P397" s="43"/>
      <c r="Q397" s="43"/>
      <c r="R397" s="43"/>
      <c r="S397" s="43"/>
      <c r="T397" s="43"/>
      <c r="U397" s="43"/>
      <c r="V397" s="43"/>
      <c r="W397" s="43"/>
      <c r="X397" s="43"/>
      <c r="Y397" s="43"/>
      <c r="Z397" s="43"/>
    </row>
    <row r="398" spans="1:26">
      <c r="A398" s="44">
        <v>44893</v>
      </c>
      <c r="B398" s="45">
        <v>3963.94</v>
      </c>
      <c r="C398" s="45">
        <f t="shared" si="6"/>
        <v>-1.5564652905563017E-2</v>
      </c>
      <c r="D398" s="45">
        <v>3.94</v>
      </c>
      <c r="E398" s="45">
        <f t="shared" si="7"/>
        <v>3.9399999999999998E-2</v>
      </c>
      <c r="F398" s="45">
        <f t="shared" si="8"/>
        <v>1.5335947102901315E-4</v>
      </c>
      <c r="G398" s="45">
        <f t="shared" si="9"/>
        <v>-1.5718012376592032E-2</v>
      </c>
      <c r="H398" s="79">
        <v>-2.0107259589999999E-2</v>
      </c>
      <c r="I398" s="79">
        <v>-1.206638233E-2</v>
      </c>
      <c r="J398" s="45">
        <f t="shared" si="10"/>
        <v>-2.0260619061029012E-2</v>
      </c>
      <c r="K398" s="45">
        <f t="shared" si="11"/>
        <v>-1.2219741801029013E-2</v>
      </c>
      <c r="L398" s="43"/>
      <c r="M398" s="43"/>
      <c r="N398" s="43"/>
      <c r="O398" s="43"/>
      <c r="P398" s="43"/>
      <c r="Q398" s="43"/>
      <c r="R398" s="43"/>
      <c r="S398" s="43"/>
      <c r="T398" s="43"/>
      <c r="U398" s="43"/>
      <c r="V398" s="43"/>
      <c r="W398" s="43"/>
      <c r="X398" s="43"/>
      <c r="Y398" s="43"/>
      <c r="Z398" s="43"/>
    </row>
    <row r="399" spans="1:26">
      <c r="A399" s="44">
        <v>44890</v>
      </c>
      <c r="B399" s="45">
        <v>4026.12</v>
      </c>
      <c r="C399" s="45">
        <f t="shared" si="6"/>
        <v>-2.8311094412904197E-4</v>
      </c>
      <c r="D399" s="45">
        <v>3.94</v>
      </c>
      <c r="E399" s="45">
        <f t="shared" si="7"/>
        <v>3.9399999999999998E-2</v>
      </c>
      <c r="F399" s="45">
        <f t="shared" si="8"/>
        <v>1.5335947102901315E-4</v>
      </c>
      <c r="G399" s="45">
        <f t="shared" si="9"/>
        <v>-4.3647041515805512E-4</v>
      </c>
      <c r="H399" s="79">
        <v>3.7298363799999998E-2</v>
      </c>
      <c r="I399" s="79">
        <v>1.453017017E-2</v>
      </c>
      <c r="J399" s="45">
        <f t="shared" si="10"/>
        <v>3.7145004328970985E-2</v>
      </c>
      <c r="K399" s="45">
        <f t="shared" si="11"/>
        <v>1.4376810698970987E-2</v>
      </c>
      <c r="L399" s="43"/>
      <c r="M399" s="43"/>
      <c r="N399" s="43"/>
      <c r="O399" s="43"/>
      <c r="P399" s="43"/>
      <c r="Q399" s="43"/>
      <c r="R399" s="43"/>
      <c r="S399" s="43"/>
      <c r="T399" s="43"/>
      <c r="U399" s="43"/>
      <c r="V399" s="43"/>
      <c r="W399" s="43"/>
      <c r="X399" s="43"/>
      <c r="Y399" s="43"/>
      <c r="Z399" s="43"/>
    </row>
    <row r="400" spans="1:26">
      <c r="A400" s="44">
        <v>44888</v>
      </c>
      <c r="B400" s="45">
        <v>4027.26</v>
      </c>
      <c r="C400" s="45">
        <f t="shared" si="6"/>
        <v>5.8972831306427134E-3</v>
      </c>
      <c r="D400" s="45">
        <v>3.94</v>
      </c>
      <c r="E400" s="45">
        <f t="shared" si="7"/>
        <v>3.9399999999999998E-2</v>
      </c>
      <c r="F400" s="45">
        <f t="shared" si="8"/>
        <v>1.5335947102901315E-4</v>
      </c>
      <c r="G400" s="45">
        <f t="shared" si="9"/>
        <v>5.7439236596137002E-3</v>
      </c>
      <c r="H400" s="79">
        <v>-1.9875516249999999E-2</v>
      </c>
      <c r="I400" s="79">
        <v>5.1627214669999998E-3</v>
      </c>
      <c r="J400" s="45">
        <f t="shared" si="10"/>
        <v>-2.0028875721029012E-2</v>
      </c>
      <c r="K400" s="45">
        <f t="shared" si="11"/>
        <v>5.0093619959709866E-3</v>
      </c>
      <c r="L400" s="43"/>
      <c r="M400" s="43"/>
      <c r="N400" s="43"/>
      <c r="O400" s="43"/>
      <c r="P400" s="43"/>
      <c r="Q400" s="43"/>
      <c r="R400" s="43"/>
      <c r="S400" s="43"/>
      <c r="T400" s="43"/>
      <c r="U400" s="43"/>
      <c r="V400" s="43"/>
      <c r="W400" s="43"/>
      <c r="X400" s="43"/>
      <c r="Y400" s="43"/>
      <c r="Z400" s="43"/>
    </row>
    <row r="401" spans="1:26">
      <c r="A401" s="44">
        <v>44887</v>
      </c>
      <c r="B401" s="45">
        <v>4003.58</v>
      </c>
      <c r="C401" s="45">
        <f t="shared" si="6"/>
        <v>1.3488571921957369E-2</v>
      </c>
      <c r="D401" s="45">
        <v>4.03</v>
      </c>
      <c r="E401" s="45">
        <f t="shared" si="7"/>
        <v>4.0300000000000002E-2</v>
      </c>
      <c r="F401" s="45">
        <f t="shared" si="8"/>
        <v>1.567945651683722E-4</v>
      </c>
      <c r="G401" s="45">
        <f t="shared" si="9"/>
        <v>1.3331777356788997E-2</v>
      </c>
      <c r="H401" s="79">
        <v>-1.353122704E-2</v>
      </c>
      <c r="I401" s="79">
        <v>1.4340548240000001E-3</v>
      </c>
      <c r="J401" s="45">
        <f t="shared" si="10"/>
        <v>-1.3688021605168372E-2</v>
      </c>
      <c r="K401" s="45">
        <f t="shared" si="11"/>
        <v>1.2772602588316279E-3</v>
      </c>
      <c r="L401" s="43"/>
      <c r="M401" s="43"/>
      <c r="N401" s="43"/>
      <c r="O401" s="43"/>
      <c r="P401" s="43"/>
      <c r="Q401" s="43"/>
      <c r="R401" s="43"/>
      <c r="S401" s="43"/>
      <c r="T401" s="43"/>
      <c r="U401" s="43"/>
      <c r="V401" s="43"/>
      <c r="W401" s="43"/>
      <c r="X401" s="43"/>
      <c r="Y401" s="43"/>
      <c r="Z401" s="43"/>
    </row>
    <row r="402" spans="1:26">
      <c r="A402" s="44">
        <v>44886</v>
      </c>
      <c r="B402" s="45">
        <v>3949.94</v>
      </c>
      <c r="C402" s="45">
        <f t="shared" si="6"/>
        <v>-3.8912128014762935E-3</v>
      </c>
      <c r="D402" s="45">
        <v>4.1100000000000003</v>
      </c>
      <c r="E402" s="45">
        <f t="shared" si="7"/>
        <v>4.1100000000000005E-2</v>
      </c>
      <c r="F402" s="45">
        <f t="shared" si="8"/>
        <v>1.5984549813108373E-4</v>
      </c>
      <c r="G402" s="45">
        <f t="shared" si="9"/>
        <v>-4.0510582996073768E-3</v>
      </c>
      <c r="H402" s="79">
        <v>2.547477061E-3</v>
      </c>
      <c r="I402" s="79">
        <v>-2.168672428E-2</v>
      </c>
      <c r="J402" s="45">
        <f t="shared" si="10"/>
        <v>2.3876315628689163E-3</v>
      </c>
      <c r="K402" s="45">
        <f t="shared" si="11"/>
        <v>-2.1846569778131084E-2</v>
      </c>
      <c r="L402" s="43"/>
      <c r="M402" s="43"/>
      <c r="N402" s="43"/>
      <c r="O402" s="43"/>
      <c r="P402" s="43"/>
      <c r="Q402" s="43"/>
      <c r="R402" s="43"/>
      <c r="S402" s="43"/>
      <c r="T402" s="43"/>
      <c r="U402" s="43"/>
      <c r="V402" s="43"/>
      <c r="W402" s="43"/>
      <c r="X402" s="43"/>
      <c r="Y402" s="43"/>
      <c r="Z402" s="43"/>
    </row>
    <row r="403" spans="1:26">
      <c r="A403" s="44">
        <v>44883</v>
      </c>
      <c r="B403" s="45">
        <v>3965.34</v>
      </c>
      <c r="C403" s="45">
        <f t="shared" si="6"/>
        <v>4.7472883302355929E-3</v>
      </c>
      <c r="D403" s="45">
        <v>4.12</v>
      </c>
      <c r="E403" s="45">
        <f t="shared" si="7"/>
        <v>4.1200000000000001E-2</v>
      </c>
      <c r="F403" s="45">
        <f t="shared" si="8"/>
        <v>1.6022670055493293E-4</v>
      </c>
      <c r="G403" s="45">
        <f t="shared" si="9"/>
        <v>4.58706162968066E-3</v>
      </c>
      <c r="H403" s="79">
        <v>5.4782018620000003E-3</v>
      </c>
      <c r="I403" s="79">
        <v>-3.1924099589999999E-3</v>
      </c>
      <c r="J403" s="45">
        <f t="shared" si="10"/>
        <v>5.3179751614450673E-3</v>
      </c>
      <c r="K403" s="45">
        <f t="shared" si="11"/>
        <v>-3.3526366595549328E-3</v>
      </c>
      <c r="L403" s="43"/>
      <c r="M403" s="43"/>
      <c r="N403" s="43"/>
      <c r="O403" s="43"/>
      <c r="P403" s="43"/>
      <c r="Q403" s="43"/>
      <c r="R403" s="43"/>
      <c r="S403" s="43"/>
      <c r="T403" s="43"/>
      <c r="U403" s="43"/>
      <c r="V403" s="43"/>
      <c r="W403" s="43"/>
      <c r="X403" s="43"/>
      <c r="Y403" s="43"/>
      <c r="Z403" s="43"/>
    </row>
    <row r="404" spans="1:26">
      <c r="A404" s="44">
        <v>44882</v>
      </c>
      <c r="B404" s="45">
        <v>3946.56</v>
      </c>
      <c r="C404" s="45">
        <f t="shared" si="6"/>
        <v>-3.094109623737159E-3</v>
      </c>
      <c r="D404" s="45">
        <v>4.08</v>
      </c>
      <c r="E404" s="45">
        <f t="shared" si="7"/>
        <v>4.0800000000000003E-2</v>
      </c>
      <c r="F404" s="45">
        <f t="shared" si="8"/>
        <v>1.5870167200104923E-4</v>
      </c>
      <c r="G404" s="45">
        <f t="shared" si="9"/>
        <v>-3.2528112957382082E-3</v>
      </c>
      <c r="H404" s="79">
        <v>-6.4038064630000001E-3</v>
      </c>
      <c r="I404" s="79">
        <v>-4.2869271270000002E-3</v>
      </c>
      <c r="J404" s="45">
        <f t="shared" si="10"/>
        <v>-6.5625081350010493E-3</v>
      </c>
      <c r="K404" s="45">
        <f t="shared" si="11"/>
        <v>-4.4456287990010494E-3</v>
      </c>
      <c r="L404" s="43"/>
      <c r="M404" s="43"/>
      <c r="N404" s="43"/>
      <c r="O404" s="43"/>
      <c r="P404" s="43"/>
      <c r="Q404" s="43"/>
      <c r="R404" s="43"/>
      <c r="S404" s="43"/>
      <c r="T404" s="43"/>
      <c r="U404" s="43"/>
      <c r="V404" s="43"/>
      <c r="W404" s="43"/>
      <c r="X404" s="43"/>
      <c r="Y404" s="43"/>
      <c r="Z404" s="43"/>
    </row>
    <row r="405" spans="1:26">
      <c r="A405" s="44">
        <v>44881</v>
      </c>
      <c r="B405" s="45">
        <v>3958.79</v>
      </c>
      <c r="C405" s="45">
        <f t="shared" si="6"/>
        <v>-8.2862978720850793E-3</v>
      </c>
      <c r="D405" s="45">
        <v>4.03</v>
      </c>
      <c r="E405" s="45">
        <f t="shared" si="7"/>
        <v>4.0300000000000002E-2</v>
      </c>
      <c r="F405" s="45">
        <f t="shared" si="8"/>
        <v>1.567945651683722E-4</v>
      </c>
      <c r="G405" s="45">
        <f t="shared" si="9"/>
        <v>-8.4430924372534515E-3</v>
      </c>
      <c r="H405" s="79">
        <v>-5.2102933420000003E-4</v>
      </c>
      <c r="I405" s="79">
        <v>8.5555549309999993E-3</v>
      </c>
      <c r="J405" s="45">
        <f t="shared" si="10"/>
        <v>-6.7782389936837223E-4</v>
      </c>
      <c r="K405" s="45">
        <f t="shared" si="11"/>
        <v>8.3987603658316271E-3</v>
      </c>
      <c r="L405" s="43"/>
      <c r="M405" s="43"/>
      <c r="N405" s="43"/>
      <c r="O405" s="43"/>
      <c r="P405" s="43"/>
      <c r="Q405" s="43"/>
      <c r="R405" s="43"/>
      <c r="S405" s="43"/>
      <c r="T405" s="43"/>
      <c r="U405" s="43"/>
      <c r="V405" s="43"/>
      <c r="W405" s="43"/>
      <c r="X405" s="43"/>
      <c r="Y405" s="43"/>
      <c r="Z405" s="43"/>
    </row>
    <row r="406" spans="1:26">
      <c r="A406" s="44">
        <v>44880</v>
      </c>
      <c r="B406" s="45">
        <v>3991.73</v>
      </c>
      <c r="C406" s="45">
        <f t="shared" si="6"/>
        <v>8.6753813075978112E-3</v>
      </c>
      <c r="D406" s="45">
        <v>4.17</v>
      </c>
      <c r="E406" s="45">
        <f t="shared" si="7"/>
        <v>4.1700000000000001E-2</v>
      </c>
      <c r="F406" s="45">
        <f t="shared" si="8"/>
        <v>1.6213216584137768E-4</v>
      </c>
      <c r="G406" s="45">
        <f t="shared" si="9"/>
        <v>8.5132491417564335E-3</v>
      </c>
      <c r="H406" s="79">
        <v>1.5285896990000001E-2</v>
      </c>
      <c r="I406" s="79">
        <v>9.2932297699999996E-3</v>
      </c>
      <c r="J406" s="45">
        <f t="shared" si="10"/>
        <v>1.5123764824158623E-2</v>
      </c>
      <c r="K406" s="45">
        <f t="shared" si="11"/>
        <v>9.1310976041586219E-3</v>
      </c>
      <c r="L406" s="43"/>
      <c r="M406" s="43"/>
      <c r="N406" s="43"/>
      <c r="O406" s="43"/>
      <c r="P406" s="43"/>
      <c r="Q406" s="43"/>
      <c r="R406" s="43"/>
      <c r="S406" s="43"/>
      <c r="T406" s="43"/>
      <c r="U406" s="43"/>
      <c r="V406" s="43"/>
      <c r="W406" s="43"/>
      <c r="X406" s="43"/>
      <c r="Y406" s="43"/>
      <c r="Z406" s="43"/>
    </row>
    <row r="407" spans="1:26">
      <c r="A407" s="44">
        <v>44879</v>
      </c>
      <c r="B407" s="45">
        <v>3957.25</v>
      </c>
      <c r="C407" s="45">
        <f t="shared" si="6"/>
        <v>-8.9759576650217388E-3</v>
      </c>
      <c r="D407" s="45">
        <v>4.25</v>
      </c>
      <c r="E407" s="45">
        <f t="shared" si="7"/>
        <v>4.2500000000000003E-2</v>
      </c>
      <c r="F407" s="45">
        <f t="shared" si="8"/>
        <v>1.6517901630885845E-4</v>
      </c>
      <c r="G407" s="45">
        <f t="shared" si="9"/>
        <v>-9.1411366813305972E-3</v>
      </c>
      <c r="H407" s="79">
        <v>-1.031823428E-2</v>
      </c>
      <c r="I407" s="79">
        <v>8.1088983669999996E-3</v>
      </c>
      <c r="J407" s="45">
        <f t="shared" si="10"/>
        <v>-1.0483413296308858E-2</v>
      </c>
      <c r="K407" s="45">
        <f t="shared" si="11"/>
        <v>7.9437193506911412E-3</v>
      </c>
      <c r="L407" s="43"/>
      <c r="M407" s="43"/>
      <c r="N407" s="43"/>
      <c r="O407" s="43"/>
      <c r="P407" s="43"/>
      <c r="Q407" s="43"/>
      <c r="R407" s="43"/>
      <c r="S407" s="43"/>
      <c r="T407" s="43"/>
      <c r="U407" s="43"/>
      <c r="V407" s="43"/>
      <c r="W407" s="43"/>
      <c r="X407" s="43"/>
      <c r="Y407" s="43"/>
      <c r="Z407" s="43"/>
    </row>
    <row r="408" spans="1:26">
      <c r="A408" s="44">
        <v>44876</v>
      </c>
      <c r="B408" s="45">
        <v>3992.93</v>
      </c>
      <c r="C408" s="45">
        <f t="shared" si="6"/>
        <v>6.3150863325790965E-2</v>
      </c>
      <c r="D408" s="45">
        <v>4.21</v>
      </c>
      <c r="E408" s="45">
        <f t="shared" si="7"/>
        <v>4.2099999999999999E-2</v>
      </c>
      <c r="F408" s="45">
        <f t="shared" si="8"/>
        <v>1.6365588229105832E-4</v>
      </c>
      <c r="G408" s="45">
        <f t="shared" si="9"/>
        <v>6.2987207443499907E-2</v>
      </c>
      <c r="H408" s="79">
        <v>2.2448526989999999E-2</v>
      </c>
      <c r="I408" s="79">
        <v>-4.2299999999999998E-5</v>
      </c>
      <c r="J408" s="45">
        <f t="shared" si="10"/>
        <v>2.228487110770894E-2</v>
      </c>
      <c r="K408" s="45">
        <f t="shared" si="11"/>
        <v>-2.0595588229105832E-4</v>
      </c>
      <c r="L408" s="43"/>
      <c r="M408" s="43"/>
      <c r="N408" s="43"/>
      <c r="O408" s="43"/>
      <c r="P408" s="43"/>
      <c r="Q408" s="43"/>
      <c r="R408" s="43"/>
      <c r="S408" s="43"/>
      <c r="T408" s="43"/>
      <c r="U408" s="43"/>
      <c r="V408" s="43"/>
      <c r="W408" s="43"/>
      <c r="X408" s="43"/>
      <c r="Y408" s="43"/>
      <c r="Z408" s="43"/>
    </row>
    <row r="409" spans="1:26">
      <c r="A409" s="44">
        <v>44874</v>
      </c>
      <c r="B409" s="45">
        <v>3748.57</v>
      </c>
      <c r="C409" s="45">
        <f t="shared" si="6"/>
        <v>-2.0996774887089925E-2</v>
      </c>
      <c r="D409" s="45">
        <v>4.47</v>
      </c>
      <c r="E409" s="45">
        <f t="shared" si="7"/>
        <v>4.4699999999999997E-2</v>
      </c>
      <c r="F409" s="45">
        <f t="shared" si="8"/>
        <v>1.7354586234641367E-4</v>
      </c>
      <c r="G409" s="45">
        <f t="shared" si="9"/>
        <v>-2.1170320749436339E-2</v>
      </c>
      <c r="H409" s="79">
        <v>-5.106214287E-2</v>
      </c>
      <c r="I409" s="79">
        <v>-3.0177621330000001E-2</v>
      </c>
      <c r="J409" s="45">
        <f t="shared" si="10"/>
        <v>-5.1235688732346414E-2</v>
      </c>
      <c r="K409" s="45">
        <f t="shared" si="11"/>
        <v>-3.0351167192346415E-2</v>
      </c>
      <c r="L409" s="43"/>
      <c r="M409" s="43"/>
      <c r="N409" s="43"/>
      <c r="O409" s="43"/>
      <c r="P409" s="43"/>
      <c r="Q409" s="43"/>
      <c r="R409" s="43"/>
      <c r="S409" s="43"/>
      <c r="T409" s="43"/>
      <c r="U409" s="43"/>
      <c r="V409" s="43"/>
      <c r="W409" s="43"/>
      <c r="X409" s="43"/>
      <c r="Y409" s="43"/>
      <c r="Z409" s="43"/>
    </row>
    <row r="410" spans="1:26">
      <c r="A410" s="44">
        <v>44873</v>
      </c>
      <c r="B410" s="45">
        <v>3828.11</v>
      </c>
      <c r="C410" s="45">
        <f t="shared" si="6"/>
        <v>5.5822675939800961E-3</v>
      </c>
      <c r="D410" s="45">
        <v>4.45</v>
      </c>
      <c r="E410" s="45">
        <f t="shared" si="7"/>
        <v>4.4500000000000005E-2</v>
      </c>
      <c r="F410" s="45">
        <f t="shared" si="8"/>
        <v>1.7278596551562053E-4</v>
      </c>
      <c r="G410" s="45">
        <f t="shared" si="9"/>
        <v>5.4094816284644756E-3</v>
      </c>
      <c r="H410" s="79">
        <v>5.2015721959999999E-3</v>
      </c>
      <c r="I410" s="79">
        <v>1.8755353759999999E-2</v>
      </c>
      <c r="J410" s="45">
        <f t="shared" si="10"/>
        <v>5.0287862304843793E-3</v>
      </c>
      <c r="K410" s="45">
        <f t="shared" si="11"/>
        <v>1.8582567794484379E-2</v>
      </c>
      <c r="L410" s="43"/>
      <c r="M410" s="43"/>
      <c r="N410" s="43"/>
      <c r="O410" s="43"/>
      <c r="P410" s="43"/>
      <c r="Q410" s="43"/>
      <c r="R410" s="43"/>
      <c r="S410" s="43"/>
      <c r="T410" s="43"/>
      <c r="U410" s="43"/>
      <c r="V410" s="43"/>
      <c r="W410" s="43"/>
      <c r="X410" s="43"/>
      <c r="Y410" s="43"/>
      <c r="Z410" s="43"/>
    </row>
    <row r="411" spans="1:26">
      <c r="A411" s="44">
        <v>44872</v>
      </c>
      <c r="B411" s="45">
        <v>3806.8</v>
      </c>
      <c r="C411" s="45">
        <f t="shared" si="6"/>
        <v>9.5680618026735623E-3</v>
      </c>
      <c r="D411" s="45">
        <v>4.53</v>
      </c>
      <c r="E411" s="45">
        <f t="shared" si="7"/>
        <v>4.53E-2</v>
      </c>
      <c r="F411" s="45">
        <f t="shared" si="8"/>
        <v>1.7582468374710558E-4</v>
      </c>
      <c r="G411" s="45">
        <f t="shared" si="9"/>
        <v>9.3922371189264567E-3</v>
      </c>
      <c r="H411" s="79">
        <v>-2.8160770389999999E-2</v>
      </c>
      <c r="I411" s="79">
        <v>-5.235385633E-3</v>
      </c>
      <c r="J411" s="45">
        <f t="shared" si="10"/>
        <v>-2.8336595073747105E-2</v>
      </c>
      <c r="K411" s="45">
        <f t="shared" si="11"/>
        <v>-5.4112103167471056E-3</v>
      </c>
      <c r="L411" s="43"/>
      <c r="M411" s="43"/>
      <c r="N411" s="43"/>
      <c r="O411" s="43"/>
      <c r="P411" s="43"/>
      <c r="Q411" s="43"/>
      <c r="R411" s="43"/>
      <c r="S411" s="43"/>
      <c r="T411" s="43"/>
      <c r="U411" s="43"/>
      <c r="V411" s="43"/>
      <c r="W411" s="43"/>
      <c r="X411" s="43"/>
      <c r="Y411" s="43"/>
      <c r="Z411" s="43"/>
    </row>
    <row r="412" spans="1:26">
      <c r="A412" s="44">
        <v>44869</v>
      </c>
      <c r="B412" s="45">
        <v>3770.55</v>
      </c>
      <c r="C412" s="45">
        <f t="shared" si="6"/>
        <v>1.3526781457993704E-2</v>
      </c>
      <c r="D412" s="45">
        <v>4.46</v>
      </c>
      <c r="E412" s="45">
        <f t="shared" si="7"/>
        <v>4.4600000000000001E-2</v>
      </c>
      <c r="F412" s="45">
        <f t="shared" si="8"/>
        <v>1.7316593204519393E-4</v>
      </c>
      <c r="G412" s="45">
        <f t="shared" si="9"/>
        <v>1.335361552594851E-2</v>
      </c>
      <c r="H412" s="79">
        <v>-3.0163557260000001E-2</v>
      </c>
      <c r="I412" s="79">
        <v>-3.329977226E-3</v>
      </c>
      <c r="J412" s="45">
        <f t="shared" si="10"/>
        <v>-3.0336723192045195E-2</v>
      </c>
      <c r="K412" s="45">
        <f t="shared" si="11"/>
        <v>-3.5031431580451939E-3</v>
      </c>
      <c r="L412" s="43"/>
      <c r="M412" s="43"/>
      <c r="N412" s="43"/>
      <c r="O412" s="43"/>
      <c r="P412" s="43"/>
      <c r="Q412" s="43"/>
      <c r="R412" s="43"/>
      <c r="S412" s="43"/>
      <c r="T412" s="43"/>
      <c r="U412" s="43"/>
      <c r="V412" s="43"/>
      <c r="W412" s="43"/>
      <c r="X412" s="43"/>
      <c r="Y412" s="43"/>
      <c r="Z412" s="43"/>
    </row>
    <row r="413" spans="1:26">
      <c r="A413" s="44">
        <v>44868</v>
      </c>
      <c r="B413" s="45">
        <v>3719.89</v>
      </c>
      <c r="C413" s="45">
        <f t="shared" si="6"/>
        <v>-1.064240923898342E-2</v>
      </c>
      <c r="D413" s="45">
        <v>4.38</v>
      </c>
      <c r="E413" s="45">
        <f t="shared" si="7"/>
        <v>4.3799999999999999E-2</v>
      </c>
      <c r="F413" s="45">
        <f t="shared" si="8"/>
        <v>1.7012518483539019E-4</v>
      </c>
      <c r="G413" s="45">
        <f t="shared" si="9"/>
        <v>-1.081253442381881E-2</v>
      </c>
      <c r="H413" s="79">
        <v>-2.0584133769999999E-2</v>
      </c>
      <c r="I413" s="79">
        <v>-3.8429277460000001E-2</v>
      </c>
      <c r="J413" s="45">
        <f t="shared" si="10"/>
        <v>-2.0754258954835389E-2</v>
      </c>
      <c r="K413" s="45">
        <f t="shared" si="11"/>
        <v>-3.8599402644835391E-2</v>
      </c>
      <c r="L413" s="43"/>
      <c r="M413" s="43"/>
      <c r="N413" s="43"/>
      <c r="O413" s="43"/>
      <c r="P413" s="43"/>
      <c r="Q413" s="43"/>
      <c r="R413" s="43"/>
      <c r="S413" s="43"/>
      <c r="T413" s="43"/>
      <c r="U413" s="43"/>
      <c r="V413" s="43"/>
      <c r="W413" s="43"/>
      <c r="X413" s="43"/>
      <c r="Y413" s="43"/>
      <c r="Z413" s="43"/>
    </row>
    <row r="414" spans="1:26">
      <c r="A414" s="44">
        <v>44867</v>
      </c>
      <c r="B414" s="45">
        <v>3759.69</v>
      </c>
      <c r="C414" s="45">
        <f t="shared" si="6"/>
        <v>-2.5319802827619801E-2</v>
      </c>
      <c r="D414" s="45">
        <v>4.37</v>
      </c>
      <c r="E414" s="45">
        <f t="shared" si="7"/>
        <v>4.3700000000000003E-2</v>
      </c>
      <c r="F414" s="45">
        <f t="shared" si="8"/>
        <v>1.6974492823029763E-4</v>
      </c>
      <c r="G414" s="45">
        <f t="shared" si="9"/>
        <v>-2.5489547755850099E-2</v>
      </c>
      <c r="H414" s="79">
        <v>-6.1434359450000003E-2</v>
      </c>
      <c r="I414" s="79">
        <v>-2.176203908E-2</v>
      </c>
      <c r="J414" s="45">
        <f t="shared" si="10"/>
        <v>-6.1604104378230301E-2</v>
      </c>
      <c r="K414" s="45">
        <f t="shared" si="11"/>
        <v>-2.1931784008230298E-2</v>
      </c>
      <c r="L414" s="43"/>
      <c r="M414" s="43"/>
      <c r="N414" s="43"/>
      <c r="O414" s="43"/>
      <c r="P414" s="43"/>
      <c r="Q414" s="43"/>
      <c r="R414" s="43"/>
      <c r="S414" s="43"/>
      <c r="T414" s="43"/>
      <c r="U414" s="43"/>
      <c r="V414" s="43"/>
      <c r="W414" s="43"/>
      <c r="X414" s="43"/>
      <c r="Y414" s="43"/>
      <c r="Z414" s="43"/>
    </row>
    <row r="415" spans="1:26">
      <c r="A415" s="44">
        <v>44866</v>
      </c>
      <c r="B415" s="45">
        <v>3856.1</v>
      </c>
      <c r="C415" s="45">
        <f t="shared" si="6"/>
        <v>-4.1096940897468529E-3</v>
      </c>
      <c r="D415" s="45">
        <v>4.34</v>
      </c>
      <c r="E415" s="45">
        <f t="shared" si="7"/>
        <v>4.3400000000000001E-2</v>
      </c>
      <c r="F415" s="45">
        <f t="shared" si="8"/>
        <v>1.6860394064277529E-4</v>
      </c>
      <c r="G415" s="45">
        <f t="shared" si="9"/>
        <v>-4.2782980303896281E-3</v>
      </c>
      <c r="H415" s="79">
        <v>-2.771937163E-2</v>
      </c>
      <c r="I415" s="79">
        <v>1.8289813370000001E-2</v>
      </c>
      <c r="J415" s="45">
        <f t="shared" si="10"/>
        <v>-2.7887975570642775E-2</v>
      </c>
      <c r="K415" s="45">
        <f t="shared" si="11"/>
        <v>1.8121209429357226E-2</v>
      </c>
      <c r="L415" s="43"/>
      <c r="M415" s="43"/>
      <c r="N415" s="43"/>
      <c r="O415" s="43"/>
      <c r="P415" s="43"/>
      <c r="Q415" s="43"/>
      <c r="R415" s="43"/>
      <c r="S415" s="43"/>
      <c r="T415" s="43"/>
      <c r="U415" s="43"/>
      <c r="V415" s="43"/>
      <c r="W415" s="43"/>
      <c r="X415" s="43"/>
      <c r="Y415" s="43"/>
      <c r="Z415" s="43"/>
    </row>
    <row r="416" spans="1:26">
      <c r="A416" s="44">
        <v>44865</v>
      </c>
      <c r="B416" s="45">
        <v>3871.98</v>
      </c>
      <c r="C416" s="45">
        <f t="shared" si="6"/>
        <v>-7.4823069661265037E-3</v>
      </c>
      <c r="D416" s="45">
        <v>4.41</v>
      </c>
      <c r="E416" s="45">
        <f t="shared" si="7"/>
        <v>4.41E-2</v>
      </c>
      <c r="F416" s="45">
        <f t="shared" si="8"/>
        <v>1.7126573697634484E-4</v>
      </c>
      <c r="G416" s="45">
        <f t="shared" si="9"/>
        <v>-7.6535727031028485E-3</v>
      </c>
      <c r="H416" s="79">
        <v>-6.08627574E-3</v>
      </c>
      <c r="I416" s="79">
        <v>-9.3802416690000005E-3</v>
      </c>
      <c r="J416" s="45">
        <f t="shared" si="10"/>
        <v>-6.2575414769763449E-3</v>
      </c>
      <c r="K416" s="45">
        <f t="shared" si="11"/>
        <v>-9.5515074059763453E-3</v>
      </c>
      <c r="L416" s="43"/>
      <c r="M416" s="43"/>
      <c r="N416" s="43"/>
      <c r="O416" s="43"/>
      <c r="P416" s="43"/>
      <c r="Q416" s="43"/>
      <c r="R416" s="43"/>
      <c r="S416" s="43"/>
      <c r="T416" s="43"/>
      <c r="U416" s="43"/>
      <c r="V416" s="43"/>
      <c r="W416" s="43"/>
      <c r="X416" s="43"/>
      <c r="Y416" s="43"/>
      <c r="Z416" s="43"/>
    </row>
    <row r="417" spans="1:26">
      <c r="A417" s="44">
        <v>44862</v>
      </c>
      <c r="B417" s="45">
        <v>3901.06</v>
      </c>
      <c r="C417" s="45">
        <f t="shared" si="6"/>
        <v>2.4328034575769396E-2</v>
      </c>
      <c r="D417" s="45">
        <v>4.3499999999999996</v>
      </c>
      <c r="E417" s="45">
        <f t="shared" si="7"/>
        <v>4.3499999999999997E-2</v>
      </c>
      <c r="F417" s="45">
        <f t="shared" si="8"/>
        <v>1.6898430614076254E-4</v>
      </c>
      <c r="G417" s="45">
        <f t="shared" si="9"/>
        <v>2.4159050269628633E-2</v>
      </c>
      <c r="H417" s="79">
        <v>9.2893980379999998E-3</v>
      </c>
      <c r="I417" s="79">
        <v>1.321726447E-2</v>
      </c>
      <c r="J417" s="45">
        <f t="shared" si="10"/>
        <v>9.1204137318592372E-3</v>
      </c>
      <c r="K417" s="45">
        <f t="shared" si="11"/>
        <v>1.3048280163859238E-2</v>
      </c>
      <c r="L417" s="43"/>
      <c r="M417" s="43"/>
      <c r="N417" s="43"/>
      <c r="O417" s="43"/>
      <c r="P417" s="43"/>
      <c r="Q417" s="43"/>
      <c r="R417" s="43"/>
      <c r="S417" s="43"/>
      <c r="T417" s="43"/>
      <c r="U417" s="43"/>
      <c r="V417" s="43"/>
      <c r="W417" s="43"/>
      <c r="X417" s="43"/>
      <c r="Y417" s="43"/>
      <c r="Z417" s="43"/>
    </row>
    <row r="418" spans="1:26">
      <c r="A418" s="44">
        <v>44861</v>
      </c>
      <c r="B418" s="45">
        <v>3807.3</v>
      </c>
      <c r="C418" s="45">
        <f t="shared" si="6"/>
        <v>-6.1011723843323405E-3</v>
      </c>
      <c r="D418" s="45">
        <v>4.29</v>
      </c>
      <c r="E418" s="45">
        <f t="shared" si="7"/>
        <v>4.2900000000000001E-2</v>
      </c>
      <c r="F418" s="45">
        <f t="shared" si="8"/>
        <v>1.6670156834108774E-4</v>
      </c>
      <c r="G418" s="45">
        <f t="shared" si="9"/>
        <v>-6.2678739526734282E-3</v>
      </c>
      <c r="H418" s="79">
        <v>-2.8774904899999999E-2</v>
      </c>
      <c r="I418" s="79">
        <v>-3.3376603249999998E-2</v>
      </c>
      <c r="J418" s="45">
        <f t="shared" si="10"/>
        <v>-2.8941606468341086E-2</v>
      </c>
      <c r="K418" s="45">
        <f t="shared" si="11"/>
        <v>-3.3543304818341085E-2</v>
      </c>
      <c r="L418" s="43"/>
      <c r="M418" s="43"/>
      <c r="N418" s="43"/>
      <c r="O418" s="43"/>
      <c r="P418" s="43"/>
      <c r="Q418" s="43"/>
      <c r="R418" s="43"/>
      <c r="S418" s="43"/>
      <c r="T418" s="43"/>
      <c r="U418" s="43"/>
      <c r="V418" s="43"/>
      <c r="W418" s="43"/>
      <c r="X418" s="43"/>
      <c r="Y418" s="43"/>
      <c r="Z418" s="43"/>
    </row>
    <row r="419" spans="1:26">
      <c r="A419" s="44">
        <v>44860</v>
      </c>
      <c r="B419" s="45">
        <v>3830.6</v>
      </c>
      <c r="C419" s="45">
        <f t="shared" si="6"/>
        <v>-7.4151380567922306E-3</v>
      </c>
      <c r="D419" s="45">
        <v>4.3499999999999996</v>
      </c>
      <c r="E419" s="45">
        <f t="shared" si="7"/>
        <v>4.3499999999999997E-2</v>
      </c>
      <c r="F419" s="45">
        <f t="shared" si="8"/>
        <v>1.6898430614076254E-4</v>
      </c>
      <c r="G419" s="45">
        <f t="shared" si="9"/>
        <v>-7.5841223629329931E-3</v>
      </c>
      <c r="H419" s="79">
        <v>-4.3655259340000002E-2</v>
      </c>
      <c r="I419" s="79">
        <v>-7.424577164E-2</v>
      </c>
      <c r="J419" s="45">
        <f t="shared" si="10"/>
        <v>-4.3824243646140765E-2</v>
      </c>
      <c r="K419" s="45">
        <f t="shared" si="11"/>
        <v>-7.4414755946140762E-2</v>
      </c>
      <c r="L419" s="43"/>
      <c r="M419" s="43"/>
      <c r="N419" s="43"/>
      <c r="O419" s="43"/>
      <c r="P419" s="43"/>
      <c r="Q419" s="43"/>
      <c r="R419" s="43"/>
      <c r="S419" s="43"/>
      <c r="T419" s="43"/>
      <c r="U419" s="43"/>
      <c r="V419" s="43"/>
      <c r="W419" s="43"/>
      <c r="X419" s="43"/>
      <c r="Y419" s="43"/>
      <c r="Z419" s="43"/>
    </row>
    <row r="420" spans="1:26">
      <c r="A420" s="44">
        <v>44859</v>
      </c>
      <c r="B420" s="45">
        <v>3859.11</v>
      </c>
      <c r="C420" s="45">
        <f t="shared" si="6"/>
        <v>1.6135765325269211E-2</v>
      </c>
      <c r="D420" s="45">
        <v>4.43</v>
      </c>
      <c r="E420" s="45">
        <f t="shared" si="7"/>
        <v>4.4299999999999999E-2</v>
      </c>
      <c r="F420" s="45">
        <f t="shared" si="8"/>
        <v>1.7202592374410131E-4</v>
      </c>
      <c r="G420" s="45">
        <f t="shared" si="9"/>
        <v>1.5963739401525109E-2</v>
      </c>
      <c r="H420" s="79">
        <v>9.1777388939999996E-2</v>
      </c>
      <c r="I420" s="79">
        <v>-1.08219535E-2</v>
      </c>
      <c r="J420" s="45">
        <f t="shared" si="10"/>
        <v>9.1605363016255895E-2</v>
      </c>
      <c r="K420" s="45">
        <f t="shared" si="11"/>
        <v>-1.0993979423744102E-2</v>
      </c>
      <c r="L420" s="43"/>
      <c r="M420" s="43"/>
      <c r="N420" s="43"/>
      <c r="O420" s="43"/>
      <c r="P420" s="43"/>
      <c r="Q420" s="43"/>
      <c r="R420" s="43"/>
      <c r="S420" s="43"/>
      <c r="T420" s="43"/>
      <c r="U420" s="43"/>
      <c r="V420" s="43"/>
      <c r="W420" s="43"/>
      <c r="X420" s="43"/>
      <c r="Y420" s="43"/>
      <c r="Z420" s="43"/>
    </row>
    <row r="421" spans="1:26">
      <c r="A421" s="44">
        <v>44858</v>
      </c>
      <c r="B421" s="45">
        <v>3797.34</v>
      </c>
      <c r="C421" s="45">
        <f t="shared" si="6"/>
        <v>1.1811917059798283E-2</v>
      </c>
      <c r="D421" s="45">
        <v>4.57</v>
      </c>
      <c r="E421" s="45">
        <f t="shared" si="7"/>
        <v>4.5700000000000005E-2</v>
      </c>
      <c r="F421" s="45">
        <f t="shared" si="8"/>
        <v>1.7734317432438473E-4</v>
      </c>
      <c r="G421" s="45">
        <f t="shared" si="9"/>
        <v>1.1634573885473898E-2</v>
      </c>
      <c r="H421" s="79">
        <v>-3.1869687119999997E-2</v>
      </c>
      <c r="I421" s="79">
        <v>-1.8335832489999999E-2</v>
      </c>
      <c r="J421" s="45">
        <f t="shared" si="10"/>
        <v>-3.2047030294324381E-2</v>
      </c>
      <c r="K421" s="45">
        <f t="shared" si="11"/>
        <v>-1.8513175664324383E-2</v>
      </c>
      <c r="L421" s="43"/>
      <c r="M421" s="43"/>
      <c r="N421" s="43"/>
      <c r="O421" s="43"/>
      <c r="P421" s="43"/>
      <c r="Q421" s="43"/>
      <c r="R421" s="43"/>
      <c r="S421" s="43"/>
      <c r="T421" s="43"/>
      <c r="U421" s="43"/>
      <c r="V421" s="43"/>
      <c r="W421" s="43"/>
      <c r="X421" s="43"/>
      <c r="Y421" s="43"/>
      <c r="Z421" s="43"/>
    </row>
    <row r="422" spans="1:26">
      <c r="A422" s="44">
        <v>44855</v>
      </c>
      <c r="B422" s="45">
        <v>3752.75</v>
      </c>
      <c r="C422" s="45">
        <f t="shared" si="6"/>
        <v>2.3447767852436571E-2</v>
      </c>
      <c r="D422" s="45">
        <v>4.51</v>
      </c>
      <c r="E422" s="45">
        <f t="shared" si="7"/>
        <v>4.5100000000000001E-2</v>
      </c>
      <c r="F422" s="45">
        <f t="shared" si="8"/>
        <v>1.7506522140675607E-4</v>
      </c>
      <c r="G422" s="45">
        <f t="shared" si="9"/>
        <v>2.3272702631029814E-2</v>
      </c>
      <c r="H422" s="79">
        <v>-5.1522858090000002E-3</v>
      </c>
      <c r="I422" s="79">
        <v>-5.6615793920000001E-3</v>
      </c>
      <c r="J422" s="45">
        <f t="shared" si="10"/>
        <v>-5.3273510304067562E-3</v>
      </c>
      <c r="K422" s="45">
        <f t="shared" si="11"/>
        <v>-5.8366446134067562E-3</v>
      </c>
      <c r="L422" s="43"/>
      <c r="M422" s="43"/>
      <c r="N422" s="43"/>
      <c r="O422" s="43"/>
      <c r="P422" s="43"/>
      <c r="Q422" s="43"/>
      <c r="R422" s="43"/>
      <c r="S422" s="43"/>
      <c r="T422" s="43"/>
      <c r="U422" s="43"/>
      <c r="V422" s="43"/>
      <c r="W422" s="43"/>
      <c r="X422" s="43"/>
      <c r="Y422" s="43"/>
      <c r="Z422" s="43"/>
    </row>
    <row r="423" spans="1:26">
      <c r="A423" s="44">
        <v>44854</v>
      </c>
      <c r="B423" s="45">
        <v>3665.78</v>
      </c>
      <c r="C423" s="45">
        <f t="shared" si="6"/>
        <v>-7.9827185160930587E-3</v>
      </c>
      <c r="D423" s="45">
        <v>4.43</v>
      </c>
      <c r="E423" s="45">
        <f t="shared" si="7"/>
        <v>4.4299999999999999E-2</v>
      </c>
      <c r="F423" s="45">
        <f t="shared" si="8"/>
        <v>1.7202592374410131E-4</v>
      </c>
      <c r="G423" s="45">
        <f t="shared" si="9"/>
        <v>-8.15474443983716E-3</v>
      </c>
      <c r="H423" s="79">
        <v>-1.561807464E-2</v>
      </c>
      <c r="I423" s="79">
        <v>-5.2228937179999997E-2</v>
      </c>
      <c r="J423" s="45">
        <f t="shared" si="10"/>
        <v>-1.5790100563744101E-2</v>
      </c>
      <c r="K423" s="45">
        <f t="shared" si="11"/>
        <v>-5.2400963103744098E-2</v>
      </c>
      <c r="L423" s="43"/>
      <c r="M423" s="43"/>
      <c r="N423" s="43"/>
      <c r="O423" s="43"/>
      <c r="P423" s="43"/>
      <c r="Q423" s="43"/>
      <c r="R423" s="43"/>
      <c r="S423" s="43"/>
      <c r="T423" s="43"/>
      <c r="U423" s="43"/>
      <c r="V423" s="43"/>
      <c r="W423" s="43"/>
      <c r="X423" s="43"/>
      <c r="Y423" s="43"/>
      <c r="Z423" s="43"/>
    </row>
    <row r="424" spans="1:26">
      <c r="A424" s="44">
        <v>44853</v>
      </c>
      <c r="B424" s="45">
        <v>3695.16</v>
      </c>
      <c r="C424" s="45">
        <f t="shared" si="6"/>
        <v>-6.694436704711702E-3</v>
      </c>
      <c r="D424" s="45">
        <v>4.34</v>
      </c>
      <c r="E424" s="45">
        <f t="shared" si="7"/>
        <v>4.3400000000000001E-2</v>
      </c>
      <c r="F424" s="45">
        <f t="shared" si="8"/>
        <v>1.6860394064277529E-4</v>
      </c>
      <c r="G424" s="45">
        <f t="shared" si="9"/>
        <v>-6.8630406453544773E-3</v>
      </c>
      <c r="H424" s="79">
        <v>-5.3329616159999999E-3</v>
      </c>
      <c r="I424" s="79">
        <v>2.1209179719999999E-2</v>
      </c>
      <c r="J424" s="45">
        <f t="shared" si="10"/>
        <v>-5.5015655566427752E-3</v>
      </c>
      <c r="K424" s="45">
        <f t="shared" si="11"/>
        <v>2.1040575779357223E-2</v>
      </c>
      <c r="L424" s="43"/>
      <c r="M424" s="43"/>
      <c r="N424" s="43"/>
      <c r="O424" s="43"/>
      <c r="P424" s="43"/>
      <c r="Q424" s="43"/>
      <c r="R424" s="43"/>
      <c r="S424" s="43"/>
      <c r="T424" s="43"/>
      <c r="U424" s="43"/>
      <c r="V424" s="43"/>
      <c r="W424" s="43"/>
      <c r="X424" s="43"/>
      <c r="Y424" s="43"/>
      <c r="Z424" s="43"/>
    </row>
    <row r="425" spans="1:26">
      <c r="A425" s="44">
        <v>44852</v>
      </c>
      <c r="B425" s="45">
        <v>3719.98</v>
      </c>
      <c r="C425" s="45">
        <f t="shared" si="6"/>
        <v>1.1362760181543908E-2</v>
      </c>
      <c r="D425" s="45">
        <v>4.2300000000000004</v>
      </c>
      <c r="E425" s="45">
        <f t="shared" si="7"/>
        <v>4.2300000000000004E-2</v>
      </c>
      <c r="F425" s="45">
        <f t="shared" si="8"/>
        <v>1.6441752207607685E-4</v>
      </c>
      <c r="G425" s="45">
        <f t="shared" si="9"/>
        <v>1.1198342659467831E-2</v>
      </c>
      <c r="H425" s="79">
        <v>-7.6161830449999997E-3</v>
      </c>
      <c r="I425" s="79">
        <v>-4.6744296439999999E-3</v>
      </c>
      <c r="J425" s="45">
        <f t="shared" si="10"/>
        <v>-7.7806005670760766E-3</v>
      </c>
      <c r="K425" s="45">
        <f t="shared" si="11"/>
        <v>-4.8388471660760768E-3</v>
      </c>
      <c r="L425" s="43"/>
      <c r="M425" s="43"/>
      <c r="N425" s="43"/>
      <c r="O425" s="43"/>
      <c r="P425" s="43"/>
      <c r="Q425" s="43"/>
      <c r="R425" s="43"/>
      <c r="S425" s="43"/>
      <c r="T425" s="43"/>
      <c r="U425" s="43"/>
      <c r="V425" s="43"/>
      <c r="W425" s="43"/>
      <c r="X425" s="43"/>
      <c r="Y425" s="43"/>
      <c r="Z425" s="43"/>
    </row>
    <row r="426" spans="1:26">
      <c r="A426" s="44">
        <v>44851</v>
      </c>
      <c r="B426" s="45">
        <v>3677.95</v>
      </c>
      <c r="C426" s="45">
        <f t="shared" si="6"/>
        <v>2.613555691190645E-2</v>
      </c>
      <c r="D426" s="45">
        <v>4.24</v>
      </c>
      <c r="E426" s="45">
        <f t="shared" si="7"/>
        <v>4.24E-2</v>
      </c>
      <c r="F426" s="45">
        <f t="shared" si="8"/>
        <v>1.647982873829168E-4</v>
      </c>
      <c r="G426" s="45">
        <f t="shared" si="9"/>
        <v>2.5970758624523534E-2</v>
      </c>
      <c r="H426" s="79">
        <v>-9.1431716199999995E-3</v>
      </c>
      <c r="I426" s="79">
        <v>-1.5095661979999999E-2</v>
      </c>
      <c r="J426" s="45">
        <f t="shared" si="10"/>
        <v>-9.3079699073829163E-3</v>
      </c>
      <c r="K426" s="45">
        <f t="shared" si="11"/>
        <v>-1.5260460267382916E-2</v>
      </c>
      <c r="L426" s="43"/>
      <c r="M426" s="43"/>
      <c r="N426" s="43"/>
      <c r="O426" s="43"/>
      <c r="P426" s="43"/>
      <c r="Q426" s="43"/>
      <c r="R426" s="43"/>
      <c r="S426" s="43"/>
      <c r="T426" s="43"/>
      <c r="U426" s="43"/>
      <c r="V426" s="43"/>
      <c r="W426" s="43"/>
      <c r="X426" s="43"/>
      <c r="Y426" s="43"/>
      <c r="Z426" s="43"/>
    </row>
    <row r="427" spans="1:26">
      <c r="A427" s="44">
        <v>44848</v>
      </c>
      <c r="B427" s="45">
        <v>3583.07</v>
      </c>
      <c r="C427" s="45">
        <f t="shared" si="6"/>
        <v>-2.3947163771951822E-2</v>
      </c>
      <c r="D427" s="45">
        <v>4.2</v>
      </c>
      <c r="E427" s="45">
        <f t="shared" si="7"/>
        <v>4.2000000000000003E-2</v>
      </c>
      <c r="F427" s="45">
        <f t="shared" si="8"/>
        <v>1.6327500779889093E-4</v>
      </c>
      <c r="G427" s="45">
        <f t="shared" si="9"/>
        <v>-2.4110438779750713E-2</v>
      </c>
      <c r="H427" s="79">
        <v>-2.1840119309999999E-2</v>
      </c>
      <c r="I427" s="79">
        <v>-1.454105122E-2</v>
      </c>
      <c r="J427" s="45">
        <f t="shared" si="10"/>
        <v>-2.200339431779889E-2</v>
      </c>
      <c r="K427" s="45">
        <f t="shared" si="11"/>
        <v>-1.4704326227798891E-2</v>
      </c>
      <c r="L427" s="43"/>
      <c r="M427" s="43"/>
      <c r="N427" s="43"/>
      <c r="O427" s="43"/>
      <c r="P427" s="43"/>
      <c r="Q427" s="43"/>
      <c r="R427" s="43"/>
      <c r="S427" s="43"/>
      <c r="T427" s="43"/>
      <c r="U427" s="43"/>
      <c r="V427" s="43"/>
      <c r="W427" s="43"/>
      <c r="X427" s="43"/>
      <c r="Y427" s="43"/>
      <c r="Z427" s="43"/>
    </row>
    <row r="428" spans="1:26">
      <c r="A428" s="44">
        <v>44847</v>
      </c>
      <c r="B428" s="45">
        <v>3669.91</v>
      </c>
      <c r="C428" s="45">
        <f t="shared" si="6"/>
        <v>2.5634291446897169E-2</v>
      </c>
      <c r="D428" s="45">
        <v>4.18</v>
      </c>
      <c r="E428" s="45">
        <f t="shared" si="7"/>
        <v>4.1799999999999997E-2</v>
      </c>
      <c r="F428" s="45">
        <f t="shared" si="8"/>
        <v>1.6251314958126706E-4</v>
      </c>
      <c r="G428" s="45">
        <f t="shared" si="9"/>
        <v>2.5471778297315902E-2</v>
      </c>
      <c r="H428" s="79">
        <v>-5.6486687569999999E-3</v>
      </c>
      <c r="I428" s="79">
        <v>2.7400490940000001E-2</v>
      </c>
      <c r="J428" s="45">
        <f t="shared" si="10"/>
        <v>-5.811181906581267E-3</v>
      </c>
      <c r="K428" s="45">
        <f t="shared" si="11"/>
        <v>2.7237977790418734E-2</v>
      </c>
      <c r="L428" s="43"/>
      <c r="M428" s="43"/>
      <c r="N428" s="43"/>
      <c r="O428" s="43"/>
      <c r="P428" s="43"/>
      <c r="Q428" s="43"/>
      <c r="R428" s="43"/>
      <c r="S428" s="43"/>
      <c r="T428" s="43"/>
      <c r="U428" s="43"/>
      <c r="V428" s="43"/>
      <c r="W428" s="43"/>
      <c r="X428" s="43"/>
      <c r="Y428" s="43"/>
      <c r="Z428" s="43"/>
    </row>
    <row r="429" spans="1:26">
      <c r="A429" s="44">
        <v>44846</v>
      </c>
      <c r="B429" s="45">
        <v>3577.03</v>
      </c>
      <c r="C429" s="45">
        <f t="shared" si="6"/>
        <v>-3.2961833504644216E-3</v>
      </c>
      <c r="D429" s="45">
        <v>4.12</v>
      </c>
      <c r="E429" s="45">
        <f t="shared" si="7"/>
        <v>4.1200000000000001E-2</v>
      </c>
      <c r="F429" s="45">
        <f t="shared" si="8"/>
        <v>1.6022670055493293E-4</v>
      </c>
      <c r="G429" s="45">
        <f t="shared" si="9"/>
        <v>-3.4564100510193546E-3</v>
      </c>
      <c r="H429" s="79">
        <v>-1.5067631539999999E-2</v>
      </c>
      <c r="I429" s="79">
        <v>-2.0075679749999999E-2</v>
      </c>
      <c r="J429" s="45">
        <f t="shared" si="10"/>
        <v>-1.5227858240554932E-2</v>
      </c>
      <c r="K429" s="45">
        <f t="shared" si="11"/>
        <v>-2.0235906450554932E-2</v>
      </c>
      <c r="L429" s="43"/>
      <c r="M429" s="43"/>
      <c r="N429" s="43"/>
      <c r="O429" s="43"/>
      <c r="P429" s="43"/>
      <c r="Q429" s="43"/>
      <c r="R429" s="43"/>
      <c r="S429" s="43"/>
      <c r="T429" s="43"/>
      <c r="U429" s="43"/>
      <c r="V429" s="43"/>
      <c r="W429" s="43"/>
      <c r="X429" s="43"/>
      <c r="Y429" s="43"/>
      <c r="Z429" s="43"/>
    </row>
    <row r="430" spans="1:26">
      <c r="A430" s="44">
        <v>44845</v>
      </c>
      <c r="B430" s="45">
        <v>3588.84</v>
      </c>
      <c r="C430" s="45">
        <f t="shared" si="6"/>
        <v>-1.4061240183989522E-2</v>
      </c>
      <c r="D430" s="45">
        <v>4.13</v>
      </c>
      <c r="E430" s="45">
        <f t="shared" si="7"/>
        <v>4.1299999999999996E-2</v>
      </c>
      <c r="F430" s="45">
        <f t="shared" si="8"/>
        <v>1.6060786651395098E-4</v>
      </c>
      <c r="G430" s="45">
        <f t="shared" si="9"/>
        <v>-1.4221848050503473E-2</v>
      </c>
      <c r="H430" s="79">
        <v>8.7790174130000006E-3</v>
      </c>
      <c r="I430" s="79">
        <v>1.3917886730000001E-3</v>
      </c>
      <c r="J430" s="45">
        <f t="shared" si="10"/>
        <v>8.6184095464860496E-3</v>
      </c>
      <c r="K430" s="45">
        <f t="shared" si="11"/>
        <v>1.2311808064860491E-3</v>
      </c>
      <c r="L430" s="43"/>
      <c r="M430" s="43"/>
      <c r="N430" s="43"/>
      <c r="O430" s="43"/>
      <c r="P430" s="43"/>
      <c r="Q430" s="43"/>
      <c r="R430" s="43"/>
      <c r="S430" s="43"/>
      <c r="T430" s="43"/>
      <c r="U430" s="43"/>
      <c r="V430" s="43"/>
      <c r="W430" s="43"/>
      <c r="X430" s="43"/>
      <c r="Y430" s="43"/>
      <c r="Z430" s="43"/>
    </row>
    <row r="431" spans="1:26">
      <c r="A431" s="44">
        <v>44841</v>
      </c>
      <c r="B431" s="45">
        <v>3639.66</v>
      </c>
      <c r="C431" s="45">
        <f t="shared" si="6"/>
        <v>-2.8403167167490584E-2</v>
      </c>
      <c r="D431" s="45">
        <v>4.08</v>
      </c>
      <c r="E431" s="45">
        <f t="shared" si="7"/>
        <v>4.0800000000000003E-2</v>
      </c>
      <c r="F431" s="45">
        <f t="shared" si="8"/>
        <v>1.5870167200104923E-4</v>
      </c>
      <c r="G431" s="45">
        <f t="shared" si="9"/>
        <v>-2.8561868839491633E-2</v>
      </c>
      <c r="H431" s="79">
        <v>-1.6126300020000001E-2</v>
      </c>
      <c r="I431" s="79">
        <v>-6.2882695560000004E-3</v>
      </c>
      <c r="J431" s="45">
        <f t="shared" si="10"/>
        <v>-1.6285001692001051E-2</v>
      </c>
      <c r="K431" s="45">
        <f t="shared" si="11"/>
        <v>-6.4469712280010496E-3</v>
      </c>
      <c r="L431" s="43"/>
      <c r="M431" s="43"/>
      <c r="N431" s="43"/>
      <c r="O431" s="43"/>
      <c r="P431" s="43"/>
      <c r="Q431" s="43"/>
      <c r="R431" s="43"/>
      <c r="S431" s="43"/>
      <c r="T431" s="43"/>
      <c r="U431" s="43"/>
      <c r="V431" s="43"/>
      <c r="W431" s="43"/>
      <c r="X431" s="43"/>
      <c r="Y431" s="43"/>
      <c r="Z431" s="43"/>
    </row>
    <row r="432" spans="1:26">
      <c r="A432" s="44">
        <v>44840</v>
      </c>
      <c r="B432" s="45">
        <v>3744.52</v>
      </c>
      <c r="C432" s="45">
        <f t="shared" si="6"/>
        <v>-1.0297920383574249E-2</v>
      </c>
      <c r="D432" s="45">
        <v>4.0199999999999996</v>
      </c>
      <c r="E432" s="45">
        <f t="shared" si="7"/>
        <v>4.0199999999999993E-2</v>
      </c>
      <c r="F432" s="45">
        <f t="shared" si="8"/>
        <v>1.5641303424662745E-4</v>
      </c>
      <c r="G432" s="45">
        <f t="shared" si="9"/>
        <v>-1.0454333417820877E-2</v>
      </c>
      <c r="H432" s="79">
        <v>1.8398167720000001E-2</v>
      </c>
      <c r="I432" s="79">
        <v>7.0715301980000004E-3</v>
      </c>
      <c r="J432" s="45">
        <f t="shared" si="10"/>
        <v>1.8241754685753373E-2</v>
      </c>
      <c r="K432" s="45">
        <f t="shared" si="11"/>
        <v>6.915117163753373E-3</v>
      </c>
      <c r="L432" s="43"/>
      <c r="M432" s="43"/>
      <c r="N432" s="43"/>
      <c r="O432" s="43"/>
      <c r="P432" s="43"/>
      <c r="Q432" s="43"/>
      <c r="R432" s="43"/>
      <c r="S432" s="43"/>
      <c r="T432" s="43"/>
      <c r="U432" s="43"/>
      <c r="V432" s="43"/>
      <c r="W432" s="43"/>
      <c r="X432" s="43"/>
      <c r="Y432" s="43"/>
      <c r="Z432" s="43"/>
    </row>
    <row r="433" spans="1:26">
      <c r="A433" s="44">
        <v>44839</v>
      </c>
      <c r="B433" s="45">
        <v>3783.28</v>
      </c>
      <c r="C433" s="45">
        <f t="shared" si="6"/>
        <v>-2.0200133350643033E-3</v>
      </c>
      <c r="D433" s="45">
        <v>3.99</v>
      </c>
      <c r="E433" s="45">
        <f t="shared" si="7"/>
        <v>3.9900000000000005E-2</v>
      </c>
      <c r="F433" s="45">
        <f t="shared" si="8"/>
        <v>1.5526822224387615E-4</v>
      </c>
      <c r="G433" s="45">
        <f t="shared" si="9"/>
        <v>-2.1752815573081795E-3</v>
      </c>
      <c r="H433" s="79">
        <v>-6.8101852730000003E-4</v>
      </c>
      <c r="I433" s="79">
        <v>-2.4076833490000002E-3</v>
      </c>
      <c r="J433" s="45">
        <f t="shared" si="10"/>
        <v>-8.3628674954387618E-4</v>
      </c>
      <c r="K433" s="45">
        <f t="shared" si="11"/>
        <v>-2.5629515712438764E-3</v>
      </c>
      <c r="L433" s="43"/>
      <c r="M433" s="43"/>
      <c r="N433" s="43"/>
      <c r="O433" s="43"/>
      <c r="P433" s="43"/>
      <c r="Q433" s="43"/>
      <c r="R433" s="43"/>
      <c r="S433" s="43"/>
      <c r="T433" s="43"/>
      <c r="U433" s="43"/>
      <c r="V433" s="43"/>
      <c r="W433" s="43"/>
      <c r="X433" s="43"/>
      <c r="Y433" s="43"/>
      <c r="Z433" s="43"/>
    </row>
    <row r="434" spans="1:26">
      <c r="A434" s="44">
        <v>44838</v>
      </c>
      <c r="B434" s="45">
        <v>3790.93</v>
      </c>
      <c r="C434" s="45">
        <f t="shared" si="6"/>
        <v>3.012534086530393E-2</v>
      </c>
      <c r="D434" s="45">
        <v>3.9</v>
      </c>
      <c r="E434" s="45">
        <f t="shared" si="7"/>
        <v>3.9E-2</v>
      </c>
      <c r="F434" s="45">
        <f t="shared" si="8"/>
        <v>1.5183181146172231E-4</v>
      </c>
      <c r="G434" s="45">
        <f t="shared" si="9"/>
        <v>2.9973509053842207E-2</v>
      </c>
      <c r="H434" s="79">
        <v>1.054147251E-2</v>
      </c>
      <c r="I434" s="79">
        <v>6.9830735430000002E-3</v>
      </c>
      <c r="J434" s="45">
        <f t="shared" si="10"/>
        <v>1.0389640698538278E-2</v>
      </c>
      <c r="K434" s="45">
        <f t="shared" si="11"/>
        <v>6.8312417315382779E-3</v>
      </c>
      <c r="L434" s="43"/>
      <c r="M434" s="43"/>
      <c r="N434" s="43"/>
      <c r="O434" s="43"/>
      <c r="P434" s="43"/>
      <c r="Q434" s="43"/>
      <c r="R434" s="43"/>
      <c r="S434" s="43"/>
      <c r="T434" s="43"/>
      <c r="U434" s="43"/>
      <c r="V434" s="43"/>
      <c r="W434" s="43"/>
      <c r="X434" s="43"/>
      <c r="Y434" s="43"/>
      <c r="Z434" s="43"/>
    </row>
    <row r="435" spans="1:26">
      <c r="A435" s="44">
        <v>44837</v>
      </c>
      <c r="B435" s="45">
        <v>3678.43</v>
      </c>
      <c r="C435" s="45">
        <f t="shared" si="6"/>
        <v>2.5554628797407629E-2</v>
      </c>
      <c r="D435" s="45">
        <v>3.93</v>
      </c>
      <c r="E435" s="45">
        <f t="shared" si="7"/>
        <v>3.9300000000000002E-2</v>
      </c>
      <c r="F435" s="45">
        <f t="shared" si="8"/>
        <v>1.529776110411607E-4</v>
      </c>
      <c r="G435" s="45">
        <f t="shared" si="9"/>
        <v>2.5401651186366468E-2</v>
      </c>
      <c r="H435" s="79">
        <v>-5.749772777E-2</v>
      </c>
      <c r="I435" s="79">
        <v>-4.789149778E-2</v>
      </c>
      <c r="J435" s="45">
        <f t="shared" si="10"/>
        <v>-5.765070538104116E-2</v>
      </c>
      <c r="K435" s="45">
        <f t="shared" si="11"/>
        <v>-4.8044475391041161E-2</v>
      </c>
      <c r="L435" s="43"/>
      <c r="M435" s="43"/>
      <c r="N435" s="43"/>
      <c r="O435" s="43"/>
      <c r="P435" s="43"/>
      <c r="Q435" s="43"/>
      <c r="R435" s="43"/>
      <c r="S435" s="43"/>
      <c r="T435" s="43"/>
      <c r="U435" s="43"/>
      <c r="V435" s="43"/>
      <c r="W435" s="43"/>
      <c r="X435" s="43"/>
      <c r="Y435" s="43"/>
      <c r="Z435" s="43"/>
    </row>
    <row r="436" spans="1:26">
      <c r="A436" s="44">
        <v>44834</v>
      </c>
      <c r="B436" s="45">
        <v>3585.62</v>
      </c>
      <c r="C436" s="45">
        <f t="shared" si="6"/>
        <v>-1.5181392276394085E-2</v>
      </c>
      <c r="D436" s="45">
        <v>4.0199999999999996</v>
      </c>
      <c r="E436" s="45">
        <f t="shared" si="7"/>
        <v>4.0199999999999993E-2</v>
      </c>
      <c r="F436" s="45">
        <f t="shared" si="8"/>
        <v>1.5641303424662745E-4</v>
      </c>
      <c r="G436" s="45">
        <f t="shared" si="9"/>
        <v>-1.5337805310640712E-2</v>
      </c>
      <c r="H436" s="79">
        <v>-4.0227169479999998E-2</v>
      </c>
      <c r="I436" s="79">
        <v>-4.2653568240000002E-2</v>
      </c>
      <c r="J436" s="45">
        <f t="shared" si="10"/>
        <v>-4.0383582514246626E-2</v>
      </c>
      <c r="K436" s="45">
        <f t="shared" si="11"/>
        <v>-4.2809981274246629E-2</v>
      </c>
      <c r="L436" s="43"/>
      <c r="M436" s="43"/>
      <c r="N436" s="43"/>
      <c r="O436" s="43"/>
      <c r="P436" s="43"/>
      <c r="Q436" s="43"/>
      <c r="R436" s="43"/>
      <c r="S436" s="43"/>
      <c r="T436" s="43"/>
      <c r="U436" s="43"/>
      <c r="V436" s="43"/>
      <c r="W436" s="43"/>
      <c r="X436" s="43"/>
      <c r="Y436" s="43"/>
      <c r="Z436" s="43"/>
    </row>
    <row r="437" spans="1:26">
      <c r="A437" s="44">
        <v>44833</v>
      </c>
      <c r="B437" s="45">
        <v>3640.47</v>
      </c>
      <c r="C437" s="45">
        <f t="shared" si="6"/>
        <v>-2.1352776272162088E-2</v>
      </c>
      <c r="D437" s="45">
        <v>3.94</v>
      </c>
      <c r="E437" s="45">
        <f t="shared" si="7"/>
        <v>3.9399999999999998E-2</v>
      </c>
      <c r="F437" s="45">
        <f t="shared" si="8"/>
        <v>1.5335947102901315E-4</v>
      </c>
      <c r="G437" s="45">
        <f t="shared" si="9"/>
        <v>-2.1506135743191102E-2</v>
      </c>
      <c r="H437" s="79">
        <v>3.449877447E-2</v>
      </c>
      <c r="I437" s="79">
        <v>1.103108343E-2</v>
      </c>
      <c r="J437" s="45">
        <f t="shared" si="10"/>
        <v>3.4345414998970987E-2</v>
      </c>
      <c r="K437" s="45">
        <f t="shared" si="11"/>
        <v>1.0877723958970987E-2</v>
      </c>
      <c r="L437" s="43"/>
      <c r="M437" s="43"/>
      <c r="N437" s="43"/>
      <c r="O437" s="43"/>
      <c r="P437" s="43"/>
      <c r="Q437" s="43"/>
      <c r="R437" s="43"/>
      <c r="S437" s="43"/>
      <c r="T437" s="43"/>
      <c r="U437" s="43"/>
      <c r="V437" s="43"/>
      <c r="W437" s="43"/>
      <c r="X437" s="43"/>
      <c r="Y437" s="43"/>
      <c r="Z437" s="43"/>
    </row>
    <row r="438" spans="1:26">
      <c r="A438" s="44">
        <v>44832</v>
      </c>
      <c r="B438" s="45">
        <v>3719.04</v>
      </c>
      <c r="C438" s="45">
        <f t="shared" si="6"/>
        <v>1.9481144387776417E-2</v>
      </c>
      <c r="D438" s="45">
        <v>3.92</v>
      </c>
      <c r="E438" s="45">
        <f t="shared" si="7"/>
        <v>3.9199999999999999E-2</v>
      </c>
      <c r="F438" s="45">
        <f t="shared" si="8"/>
        <v>1.5259571445547238E-4</v>
      </c>
      <c r="G438" s="45">
        <f t="shared" si="9"/>
        <v>1.9328548673320945E-2</v>
      </c>
      <c r="H438" s="79">
        <v>6.2701679989999995E-2</v>
      </c>
      <c r="I438" s="79">
        <v>1.11491894E-2</v>
      </c>
      <c r="J438" s="45">
        <f t="shared" si="10"/>
        <v>6.2549084275544523E-2</v>
      </c>
      <c r="K438" s="45">
        <f t="shared" si="11"/>
        <v>1.0996593685544528E-2</v>
      </c>
      <c r="L438" s="43"/>
      <c r="M438" s="43"/>
      <c r="N438" s="43"/>
      <c r="O438" s="43"/>
      <c r="P438" s="43"/>
      <c r="Q438" s="43"/>
      <c r="R438" s="43"/>
      <c r="S438" s="43"/>
      <c r="T438" s="43"/>
      <c r="U438" s="43"/>
      <c r="V438" s="43"/>
      <c r="W438" s="43"/>
      <c r="X438" s="43"/>
      <c r="Y438" s="43"/>
      <c r="Z438" s="43"/>
    </row>
    <row r="439" spans="1:26">
      <c r="A439" s="44">
        <v>44831</v>
      </c>
      <c r="B439" s="45">
        <v>3647.29</v>
      </c>
      <c r="C439" s="45">
        <f t="shared" si="6"/>
        <v>-2.1226109775338642E-3</v>
      </c>
      <c r="D439" s="45">
        <v>4.0999999999999996</v>
      </c>
      <c r="E439" s="45">
        <f t="shared" si="7"/>
        <v>4.0999999999999995E-2</v>
      </c>
      <c r="F439" s="45">
        <f t="shared" si="8"/>
        <v>1.5946425923551999E-4</v>
      </c>
      <c r="G439" s="45">
        <f t="shared" si="9"/>
        <v>-2.2820752367693842E-3</v>
      </c>
      <c r="H439" s="79">
        <v>-4.5457145710000001E-2</v>
      </c>
      <c r="I439" s="79">
        <v>-3.222568378E-2</v>
      </c>
      <c r="J439" s="45">
        <f t="shared" si="10"/>
        <v>-4.5616609969235521E-2</v>
      </c>
      <c r="K439" s="45">
        <f t="shared" si="11"/>
        <v>-3.238514803923552E-2</v>
      </c>
      <c r="L439" s="43"/>
      <c r="M439" s="43"/>
      <c r="N439" s="43"/>
      <c r="O439" s="43"/>
      <c r="P439" s="43"/>
      <c r="Q439" s="43"/>
      <c r="R439" s="43"/>
      <c r="S439" s="43"/>
      <c r="T439" s="43"/>
      <c r="U439" s="43"/>
      <c r="V439" s="43"/>
      <c r="W439" s="43"/>
      <c r="X439" s="43"/>
      <c r="Y439" s="43"/>
      <c r="Z439" s="43"/>
    </row>
    <row r="440" spans="1:26">
      <c r="A440" s="44">
        <v>44830</v>
      </c>
      <c r="B440" s="45">
        <v>3655.04</v>
      </c>
      <c r="C440" s="45">
        <f t="shared" si="6"/>
        <v>-1.0394376865970473E-2</v>
      </c>
      <c r="D440" s="45">
        <v>3.95</v>
      </c>
      <c r="E440" s="45">
        <f t="shared" si="7"/>
        <v>3.95E-2</v>
      </c>
      <c r="F440" s="45">
        <f t="shared" si="8"/>
        <v>1.5374129442591311E-4</v>
      </c>
      <c r="G440" s="45">
        <f t="shared" si="9"/>
        <v>-1.0548118160396386E-2</v>
      </c>
      <c r="H440" s="79">
        <v>-1.3341183070000001E-3</v>
      </c>
      <c r="I440" s="79">
        <v>1.1074879619999999E-3</v>
      </c>
      <c r="J440" s="45">
        <f t="shared" si="10"/>
        <v>-1.4878596014259132E-3</v>
      </c>
      <c r="K440" s="45">
        <f t="shared" si="11"/>
        <v>9.5374666757408683E-4</v>
      </c>
      <c r="L440" s="43"/>
      <c r="M440" s="43"/>
      <c r="N440" s="43"/>
      <c r="O440" s="43"/>
      <c r="P440" s="43"/>
      <c r="Q440" s="43"/>
      <c r="R440" s="43"/>
      <c r="S440" s="43"/>
      <c r="T440" s="43"/>
      <c r="U440" s="43"/>
      <c r="V440" s="43"/>
      <c r="W440" s="43"/>
      <c r="X440" s="43"/>
      <c r="Y440" s="43"/>
      <c r="Z440" s="43"/>
    </row>
    <row r="441" spans="1:26">
      <c r="A441" s="44">
        <v>44827</v>
      </c>
      <c r="B441" s="45">
        <v>3693.23</v>
      </c>
      <c r="C441" s="45">
        <f t="shared" si="6"/>
        <v>-1.7382826077567966E-2</v>
      </c>
      <c r="D441" s="45">
        <v>3.83</v>
      </c>
      <c r="E441" s="45">
        <f t="shared" si="7"/>
        <v>3.8300000000000001E-2</v>
      </c>
      <c r="F441" s="45">
        <f t="shared" si="8"/>
        <v>1.4915699711348651E-4</v>
      </c>
      <c r="G441" s="45">
        <f t="shared" si="9"/>
        <v>-1.7531983074681453E-2</v>
      </c>
      <c r="H441" s="79">
        <v>3.0319414459999999E-2</v>
      </c>
      <c r="I441" s="79">
        <v>9.9125819309999995E-3</v>
      </c>
      <c r="J441" s="45">
        <f t="shared" si="10"/>
        <v>3.0170257462886513E-2</v>
      </c>
      <c r="K441" s="45">
        <f t="shared" si="11"/>
        <v>9.763424933886513E-3</v>
      </c>
      <c r="L441" s="43"/>
      <c r="M441" s="43"/>
      <c r="N441" s="43"/>
      <c r="O441" s="43"/>
      <c r="P441" s="43"/>
      <c r="Q441" s="43"/>
      <c r="R441" s="43"/>
      <c r="S441" s="43"/>
      <c r="T441" s="43"/>
      <c r="U441" s="43"/>
      <c r="V441" s="43"/>
      <c r="W441" s="43"/>
      <c r="X441" s="43"/>
      <c r="Y441" s="43"/>
      <c r="Z441" s="43"/>
    </row>
    <row r="442" spans="1:26">
      <c r="A442" s="44">
        <v>44826</v>
      </c>
      <c r="B442" s="45">
        <v>3757.99</v>
      </c>
      <c r="C442" s="45">
        <f t="shared" si="6"/>
        <v>-8.4633092689318096E-3</v>
      </c>
      <c r="D442" s="45">
        <v>3.86</v>
      </c>
      <c r="E442" s="45">
        <f t="shared" si="7"/>
        <v>3.8599999999999995E-2</v>
      </c>
      <c r="F442" s="45">
        <f t="shared" si="8"/>
        <v>1.5030356598932926E-4</v>
      </c>
      <c r="G442" s="45">
        <f t="shared" si="9"/>
        <v>-8.6136128349211388E-3</v>
      </c>
      <c r="H442" s="79">
        <v>5.520533373E-2</v>
      </c>
      <c r="I442" s="79">
        <v>3.7699736150000003E-2</v>
      </c>
      <c r="J442" s="45">
        <f t="shared" si="10"/>
        <v>5.5055030164010671E-2</v>
      </c>
      <c r="K442" s="45">
        <f t="shared" si="11"/>
        <v>3.7549432584010674E-2</v>
      </c>
      <c r="L442" s="43"/>
      <c r="M442" s="43"/>
      <c r="N442" s="43"/>
      <c r="O442" s="43"/>
      <c r="P442" s="43"/>
      <c r="Q442" s="43"/>
      <c r="R442" s="43"/>
      <c r="S442" s="43"/>
      <c r="T442" s="43"/>
      <c r="U442" s="43"/>
      <c r="V442" s="43"/>
      <c r="W442" s="43"/>
      <c r="X442" s="43"/>
      <c r="Y442" s="43"/>
      <c r="Z442" s="43"/>
    </row>
    <row r="443" spans="1:26">
      <c r="A443" s="44">
        <v>44825</v>
      </c>
      <c r="B443" s="45">
        <v>3789.93</v>
      </c>
      <c r="C443" s="45">
        <f t="shared" si="6"/>
        <v>-1.7264673789774226E-2</v>
      </c>
      <c r="D443" s="45">
        <v>3.7</v>
      </c>
      <c r="E443" s="45">
        <f t="shared" si="7"/>
        <v>3.7000000000000005E-2</v>
      </c>
      <c r="F443" s="45">
        <f t="shared" si="8"/>
        <v>1.4418471602728467E-4</v>
      </c>
      <c r="G443" s="45">
        <f t="shared" si="9"/>
        <v>-1.7408858505801511E-2</v>
      </c>
      <c r="H443" s="79">
        <v>3.2485125949999999E-2</v>
      </c>
      <c r="I443" s="79">
        <v>8.1752280140000005E-3</v>
      </c>
      <c r="J443" s="45">
        <f t="shared" si="10"/>
        <v>3.2340941233972714E-2</v>
      </c>
      <c r="K443" s="45">
        <f t="shared" si="11"/>
        <v>8.0310432979727158E-3</v>
      </c>
      <c r="L443" s="43"/>
      <c r="M443" s="43"/>
      <c r="N443" s="43"/>
      <c r="O443" s="43"/>
      <c r="P443" s="43"/>
      <c r="Q443" s="43"/>
      <c r="R443" s="43"/>
      <c r="S443" s="43"/>
      <c r="T443" s="43"/>
      <c r="U443" s="43"/>
      <c r="V443" s="43"/>
      <c r="W443" s="43"/>
      <c r="X443" s="43"/>
      <c r="Y443" s="43"/>
      <c r="Z443" s="43"/>
    </row>
    <row r="444" spans="1:26">
      <c r="A444" s="44">
        <v>44824</v>
      </c>
      <c r="B444" s="45">
        <v>3855.93</v>
      </c>
      <c r="C444" s="45">
        <f t="shared" si="6"/>
        <v>-1.1336124553072551E-2</v>
      </c>
      <c r="D444" s="45">
        <v>3.79</v>
      </c>
      <c r="E444" s="45">
        <f t="shared" si="7"/>
        <v>3.7900000000000003E-2</v>
      </c>
      <c r="F444" s="45">
        <f t="shared" si="8"/>
        <v>1.4762772522214362E-4</v>
      </c>
      <c r="G444" s="45">
        <f t="shared" si="9"/>
        <v>-1.1483752278294694E-2</v>
      </c>
      <c r="H444" s="79">
        <v>1.8325029610000002E-2</v>
      </c>
      <c r="I444" s="79">
        <v>3.4523632059999997E-2</v>
      </c>
      <c r="J444" s="45">
        <f t="shared" si="10"/>
        <v>1.8177401884777858E-2</v>
      </c>
      <c r="K444" s="45">
        <f t="shared" si="11"/>
        <v>3.4376004334777853E-2</v>
      </c>
      <c r="L444" s="43"/>
      <c r="M444" s="43"/>
      <c r="N444" s="43"/>
      <c r="O444" s="43"/>
      <c r="P444" s="43"/>
      <c r="Q444" s="43"/>
      <c r="R444" s="43"/>
      <c r="S444" s="43"/>
      <c r="T444" s="43"/>
      <c r="U444" s="43"/>
      <c r="V444" s="43"/>
      <c r="W444" s="43"/>
      <c r="X444" s="43"/>
      <c r="Y444" s="43"/>
      <c r="Z444" s="43"/>
    </row>
    <row r="445" spans="1:26">
      <c r="A445" s="44">
        <v>44823</v>
      </c>
      <c r="B445" s="45">
        <v>3899.89</v>
      </c>
      <c r="C445" s="45">
        <f t="shared" si="6"/>
        <v>6.8337454395362542E-3</v>
      </c>
      <c r="D445" s="45">
        <v>3.72</v>
      </c>
      <c r="E445" s="45">
        <f t="shared" si="7"/>
        <v>3.7200000000000004E-2</v>
      </c>
      <c r="F445" s="45">
        <f t="shared" si="8"/>
        <v>1.4495008632153805E-4</v>
      </c>
      <c r="G445" s="45">
        <f t="shared" si="9"/>
        <v>6.6887953532147161E-3</v>
      </c>
      <c r="H445" s="79">
        <v>-7.2897647620000002E-3</v>
      </c>
      <c r="I445" s="79">
        <v>2.2883531169999999E-2</v>
      </c>
      <c r="J445" s="45">
        <f t="shared" si="10"/>
        <v>-7.4347148483215383E-3</v>
      </c>
      <c r="K445" s="45">
        <f t="shared" si="11"/>
        <v>2.2738581083678461E-2</v>
      </c>
      <c r="L445" s="43"/>
      <c r="M445" s="43"/>
      <c r="N445" s="43"/>
      <c r="O445" s="43"/>
      <c r="P445" s="43"/>
      <c r="Q445" s="43"/>
      <c r="R445" s="43"/>
      <c r="S445" s="43"/>
      <c r="T445" s="43"/>
      <c r="U445" s="43"/>
      <c r="V445" s="43"/>
      <c r="W445" s="43"/>
      <c r="X445" s="43"/>
      <c r="Y445" s="43"/>
      <c r="Z445" s="43"/>
    </row>
    <row r="446" spans="1:26">
      <c r="A446" s="44">
        <v>44820</v>
      </c>
      <c r="B446" s="45">
        <v>3873.33</v>
      </c>
      <c r="C446" s="45">
        <f t="shared" si="6"/>
        <v>-7.208044914246866E-3</v>
      </c>
      <c r="D446" s="45">
        <v>3.73</v>
      </c>
      <c r="E446" s="45">
        <f t="shared" si="7"/>
        <v>3.73E-2</v>
      </c>
      <c r="F446" s="45">
        <f t="shared" si="8"/>
        <v>1.4533271634609157E-4</v>
      </c>
      <c r="G446" s="45">
        <f t="shared" si="9"/>
        <v>-7.3533776305929575E-3</v>
      </c>
      <c r="H446" s="79">
        <v>-4.0806502659999997E-3</v>
      </c>
      <c r="I446" s="79">
        <v>-1.4602837069999999E-2</v>
      </c>
      <c r="J446" s="45">
        <f t="shared" si="10"/>
        <v>-4.2259829823460913E-3</v>
      </c>
      <c r="K446" s="45">
        <f t="shared" si="11"/>
        <v>-1.4748169786346091E-2</v>
      </c>
      <c r="L446" s="43"/>
      <c r="M446" s="43"/>
      <c r="N446" s="43"/>
      <c r="O446" s="43"/>
      <c r="P446" s="43"/>
      <c r="Q446" s="43"/>
      <c r="R446" s="43"/>
      <c r="S446" s="43"/>
      <c r="T446" s="43"/>
      <c r="U446" s="43"/>
      <c r="V446" s="43"/>
      <c r="W446" s="43"/>
      <c r="X446" s="43"/>
      <c r="Y446" s="43"/>
      <c r="Z446" s="43"/>
    </row>
    <row r="447" spans="1:26">
      <c r="A447" s="44">
        <v>44819</v>
      </c>
      <c r="B447" s="45">
        <v>3901.35</v>
      </c>
      <c r="C447" s="45">
        <f t="shared" si="6"/>
        <v>-1.1382294724738607E-2</v>
      </c>
      <c r="D447" s="45">
        <v>3.69</v>
      </c>
      <c r="E447" s="45">
        <f t="shared" si="7"/>
        <v>3.6900000000000002E-2</v>
      </c>
      <c r="F447" s="45">
        <f t="shared" si="8"/>
        <v>1.4380197574359599E-4</v>
      </c>
      <c r="G447" s="45">
        <f t="shared" si="9"/>
        <v>-1.1526096700482203E-2</v>
      </c>
      <c r="H447" s="79">
        <v>3.7342387509999998E-2</v>
      </c>
      <c r="I447" s="79">
        <v>1.6687313959999998E-2</v>
      </c>
      <c r="J447" s="45">
        <f t="shared" si="10"/>
        <v>3.7198585534256402E-2</v>
      </c>
      <c r="K447" s="45">
        <f t="shared" si="11"/>
        <v>1.6543511984256402E-2</v>
      </c>
      <c r="L447" s="43"/>
      <c r="M447" s="43"/>
      <c r="N447" s="43"/>
      <c r="O447" s="43"/>
      <c r="P447" s="43"/>
      <c r="Q447" s="43"/>
      <c r="R447" s="43"/>
      <c r="S447" s="43"/>
      <c r="T447" s="43"/>
      <c r="U447" s="43"/>
      <c r="V447" s="43"/>
      <c r="W447" s="43"/>
      <c r="X447" s="43"/>
      <c r="Y447" s="43"/>
      <c r="Z447" s="43"/>
    </row>
    <row r="448" spans="1:26">
      <c r="A448" s="44">
        <v>44818</v>
      </c>
      <c r="B448" s="45">
        <v>3946.01</v>
      </c>
      <c r="C448" s="45">
        <f t="shared" si="6"/>
        <v>3.3812717048818559E-3</v>
      </c>
      <c r="D448" s="45">
        <v>3.67</v>
      </c>
      <c r="E448" s="45">
        <f t="shared" si="7"/>
        <v>3.6699999999999997E-2</v>
      </c>
      <c r="F448" s="45">
        <f t="shared" si="8"/>
        <v>1.430363848669014E-4</v>
      </c>
      <c r="G448" s="45">
        <f t="shared" si="9"/>
        <v>3.2382353200149545E-3</v>
      </c>
      <c r="H448" s="79">
        <v>-3.4777991180000001E-3</v>
      </c>
      <c r="I448" s="79">
        <v>1.17667643E-2</v>
      </c>
      <c r="J448" s="45">
        <f t="shared" si="10"/>
        <v>-3.6208355028669015E-3</v>
      </c>
      <c r="K448" s="45">
        <f t="shared" si="11"/>
        <v>1.1623727915133098E-2</v>
      </c>
      <c r="L448" s="43"/>
      <c r="M448" s="43"/>
      <c r="N448" s="43"/>
      <c r="O448" s="43"/>
      <c r="P448" s="43"/>
      <c r="Q448" s="43"/>
      <c r="R448" s="43"/>
      <c r="S448" s="43"/>
      <c r="T448" s="43"/>
      <c r="U448" s="43"/>
      <c r="V448" s="43"/>
      <c r="W448" s="43"/>
      <c r="X448" s="43"/>
      <c r="Y448" s="43"/>
      <c r="Z448" s="43"/>
    </row>
    <row r="449" spans="1:26">
      <c r="A449" s="44">
        <v>44817</v>
      </c>
      <c r="B449" s="45">
        <v>3932.69</v>
      </c>
      <c r="C449" s="45">
        <f t="shared" si="6"/>
        <v>-4.4199110119582059E-2</v>
      </c>
      <c r="D449" s="45">
        <v>3.69</v>
      </c>
      <c r="E449" s="45">
        <f t="shared" si="7"/>
        <v>3.6900000000000002E-2</v>
      </c>
      <c r="F449" s="45">
        <f t="shared" si="8"/>
        <v>1.4380197574359599E-4</v>
      </c>
      <c r="G449" s="45">
        <f t="shared" si="9"/>
        <v>-4.4342912095325655E-2</v>
      </c>
      <c r="H449" s="79">
        <v>-1.315054188E-2</v>
      </c>
      <c r="I449" s="79">
        <v>-1.843018735E-3</v>
      </c>
      <c r="J449" s="45">
        <f t="shared" si="10"/>
        <v>-1.3294343855743596E-2</v>
      </c>
      <c r="K449" s="45">
        <f t="shared" si="11"/>
        <v>-1.9868207107435962E-3</v>
      </c>
      <c r="L449" s="43"/>
      <c r="M449" s="43"/>
      <c r="N449" s="43"/>
      <c r="O449" s="43"/>
      <c r="P449" s="43"/>
      <c r="Q449" s="43"/>
      <c r="R449" s="43"/>
      <c r="S449" s="43"/>
      <c r="T449" s="43"/>
      <c r="U449" s="43"/>
      <c r="V449" s="43"/>
      <c r="W449" s="43"/>
      <c r="X449" s="43"/>
      <c r="Y449" s="43"/>
      <c r="Z449" s="43"/>
    </row>
    <row r="450" spans="1:26">
      <c r="A450" s="44">
        <v>44816</v>
      </c>
      <c r="B450" s="45">
        <v>4110.41</v>
      </c>
      <c r="C450" s="45">
        <f t="shared" si="6"/>
        <v>1.0528639881468727E-2</v>
      </c>
      <c r="D450" s="45">
        <v>3.71</v>
      </c>
      <c r="E450" s="45">
        <f t="shared" si="7"/>
        <v>3.7100000000000001E-2</v>
      </c>
      <c r="F450" s="45">
        <f t="shared" si="8"/>
        <v>1.4456741955104491E-4</v>
      </c>
      <c r="G450" s="45">
        <f t="shared" si="9"/>
        <v>1.0384072461917682E-2</v>
      </c>
      <c r="H450" s="79">
        <v>7.4602433709999999E-2</v>
      </c>
      <c r="I450" s="79">
        <v>4.2957415669999999E-2</v>
      </c>
      <c r="J450" s="45">
        <f t="shared" si="10"/>
        <v>7.4457866290448954E-2</v>
      </c>
      <c r="K450" s="45">
        <f t="shared" si="11"/>
        <v>4.2812848250448954E-2</v>
      </c>
      <c r="L450" s="43"/>
      <c r="M450" s="43"/>
      <c r="N450" s="43"/>
      <c r="O450" s="43"/>
      <c r="P450" s="43"/>
      <c r="Q450" s="43"/>
      <c r="R450" s="43"/>
      <c r="S450" s="43"/>
      <c r="T450" s="43"/>
      <c r="U450" s="43"/>
      <c r="V450" s="43"/>
      <c r="W450" s="43"/>
      <c r="X450" s="43"/>
      <c r="Y450" s="43"/>
      <c r="Z450" s="43"/>
    </row>
    <row r="451" spans="1:26">
      <c r="A451" s="44">
        <v>44813</v>
      </c>
      <c r="B451" s="45">
        <v>4067.36</v>
      </c>
      <c r="C451" s="45">
        <f t="shared" si="6"/>
        <v>1.5155971507018435E-2</v>
      </c>
      <c r="D451" s="45">
        <v>3.65</v>
      </c>
      <c r="E451" s="45">
        <f t="shared" si="7"/>
        <v>3.6499999999999998E-2</v>
      </c>
      <c r="F451" s="45">
        <f t="shared" si="8"/>
        <v>1.4227064686456181E-4</v>
      </c>
      <c r="G451" s="45">
        <f t="shared" si="9"/>
        <v>1.5013700860153873E-2</v>
      </c>
      <c r="H451" s="79">
        <v>-7.5892092059999996E-3</v>
      </c>
      <c r="I451" s="79">
        <v>-1.524028555E-2</v>
      </c>
      <c r="J451" s="45">
        <f t="shared" si="10"/>
        <v>-7.7314798528645614E-3</v>
      </c>
      <c r="K451" s="45">
        <f t="shared" si="11"/>
        <v>-1.5382556196864561E-2</v>
      </c>
      <c r="L451" s="43"/>
      <c r="M451" s="43"/>
      <c r="N451" s="43"/>
      <c r="O451" s="43"/>
      <c r="P451" s="43"/>
      <c r="Q451" s="43"/>
      <c r="R451" s="43"/>
      <c r="S451" s="43"/>
      <c r="T451" s="43"/>
      <c r="U451" s="43"/>
      <c r="V451" s="43"/>
      <c r="W451" s="43"/>
      <c r="X451" s="43"/>
      <c r="Y451" s="43"/>
      <c r="Z451" s="43"/>
    </row>
    <row r="452" spans="1:26">
      <c r="A452" s="44">
        <v>44812</v>
      </c>
      <c r="B452" s="45">
        <v>4006.18</v>
      </c>
      <c r="C452" s="45">
        <f t="shared" si="6"/>
        <v>6.5890133889801002E-3</v>
      </c>
      <c r="D452" s="45">
        <v>3.63</v>
      </c>
      <c r="E452" s="45">
        <f t="shared" si="7"/>
        <v>3.6299999999999999E-2</v>
      </c>
      <c r="F452" s="45">
        <f t="shared" si="8"/>
        <v>1.4150476167995585E-4</v>
      </c>
      <c r="G452" s="45">
        <f t="shared" si="9"/>
        <v>6.4475086273001444E-3</v>
      </c>
      <c r="H452" s="79">
        <v>1.7126007170000001E-3</v>
      </c>
      <c r="I452" s="79">
        <v>-3.4030763460000002E-2</v>
      </c>
      <c r="J452" s="45">
        <f t="shared" si="10"/>
        <v>1.5710959553200442E-3</v>
      </c>
      <c r="K452" s="45">
        <f t="shared" si="11"/>
        <v>-3.4172268221679958E-2</v>
      </c>
      <c r="L452" s="43"/>
      <c r="M452" s="43"/>
      <c r="N452" s="43"/>
      <c r="O452" s="43"/>
      <c r="P452" s="43"/>
      <c r="Q452" s="43"/>
      <c r="R452" s="43"/>
      <c r="S452" s="43"/>
      <c r="T452" s="43"/>
      <c r="U452" s="43"/>
      <c r="V452" s="43"/>
      <c r="W452" s="43"/>
      <c r="X452" s="43"/>
      <c r="Y452" s="43"/>
      <c r="Z452" s="43"/>
    </row>
    <row r="453" spans="1:26">
      <c r="A453" s="44">
        <v>44811</v>
      </c>
      <c r="B453" s="45">
        <v>3979.87</v>
      </c>
      <c r="C453" s="45">
        <f t="shared" si="6"/>
        <v>1.8174804228558855E-2</v>
      </c>
      <c r="D453" s="45">
        <v>3.6</v>
      </c>
      <c r="E453" s="45">
        <f t="shared" si="7"/>
        <v>3.6000000000000004E-2</v>
      </c>
      <c r="F453" s="45">
        <f t="shared" si="8"/>
        <v>1.4035565781189696E-4</v>
      </c>
      <c r="G453" s="45">
        <f t="shared" si="9"/>
        <v>1.8034448570746958E-2</v>
      </c>
      <c r="H453" s="79">
        <v>-1.172959199E-2</v>
      </c>
      <c r="I453" s="79">
        <v>-1.258223791E-2</v>
      </c>
      <c r="J453" s="45">
        <f t="shared" si="10"/>
        <v>-1.1869947647811897E-2</v>
      </c>
      <c r="K453" s="45">
        <f t="shared" si="11"/>
        <v>-1.2722593567811897E-2</v>
      </c>
      <c r="L453" s="43"/>
      <c r="M453" s="43"/>
      <c r="N453" s="43"/>
      <c r="O453" s="43"/>
      <c r="P453" s="43"/>
      <c r="Q453" s="43"/>
      <c r="R453" s="43"/>
      <c r="S453" s="43"/>
      <c r="T453" s="43"/>
      <c r="U453" s="43"/>
      <c r="V453" s="43"/>
      <c r="W453" s="43"/>
      <c r="X453" s="43"/>
      <c r="Y453" s="43"/>
      <c r="Z453" s="43"/>
    </row>
    <row r="454" spans="1:26">
      <c r="A454" s="44">
        <v>44810</v>
      </c>
      <c r="B454" s="45">
        <v>3908.19</v>
      </c>
      <c r="C454" s="45">
        <f t="shared" si="6"/>
        <v>-4.1034472098145404E-3</v>
      </c>
      <c r="D454" s="45">
        <v>3.67</v>
      </c>
      <c r="E454" s="45">
        <f t="shared" si="7"/>
        <v>3.6699999999999997E-2</v>
      </c>
      <c r="F454" s="45">
        <f t="shared" si="8"/>
        <v>1.430363848669014E-4</v>
      </c>
      <c r="G454" s="45">
        <f t="shared" si="9"/>
        <v>-4.2464835946814418E-3</v>
      </c>
      <c r="H454" s="79">
        <v>-2.309241875E-2</v>
      </c>
      <c r="I454" s="79">
        <v>-1.1064395910000001E-3</v>
      </c>
      <c r="J454" s="45">
        <f t="shared" si="10"/>
        <v>-2.3235455134866901E-2</v>
      </c>
      <c r="K454" s="45">
        <f t="shared" si="11"/>
        <v>-1.2494759758669015E-3</v>
      </c>
      <c r="L454" s="43"/>
      <c r="M454" s="43"/>
      <c r="N454" s="43"/>
      <c r="O454" s="43"/>
      <c r="P454" s="43"/>
      <c r="Q454" s="43"/>
      <c r="R454" s="43"/>
      <c r="S454" s="43"/>
      <c r="T454" s="43"/>
      <c r="U454" s="43"/>
      <c r="V454" s="43"/>
      <c r="W454" s="43"/>
      <c r="X454" s="43"/>
      <c r="Y454" s="43"/>
      <c r="Z454" s="43"/>
    </row>
    <row r="455" spans="1:26">
      <c r="A455" s="44">
        <v>44806</v>
      </c>
      <c r="B455" s="45">
        <v>3924.26</v>
      </c>
      <c r="C455" s="45">
        <f t="shared" si="6"/>
        <v>-1.0794530441166154E-2</v>
      </c>
      <c r="D455" s="45">
        <v>3.54</v>
      </c>
      <c r="E455" s="45">
        <f t="shared" si="7"/>
        <v>3.5400000000000001E-2</v>
      </c>
      <c r="F455" s="45">
        <f t="shared" si="8"/>
        <v>1.3805645544584522E-4</v>
      </c>
      <c r="G455" s="45">
        <f t="shared" si="9"/>
        <v>-1.0932586896611999E-2</v>
      </c>
      <c r="H455" s="79">
        <v>-3.7474157129999998E-3</v>
      </c>
      <c r="I455" s="79">
        <v>9.4055167520000005E-4</v>
      </c>
      <c r="J455" s="45">
        <f t="shared" si="10"/>
        <v>-3.885472168445845E-3</v>
      </c>
      <c r="K455" s="45">
        <f t="shared" si="11"/>
        <v>8.0249521975415484E-4</v>
      </c>
      <c r="L455" s="43"/>
      <c r="M455" s="43"/>
      <c r="N455" s="43"/>
      <c r="O455" s="43"/>
      <c r="P455" s="43"/>
      <c r="Q455" s="43"/>
      <c r="R455" s="43"/>
      <c r="S455" s="43"/>
      <c r="T455" s="43"/>
      <c r="U455" s="43"/>
      <c r="V455" s="43"/>
      <c r="W455" s="43"/>
      <c r="X455" s="43"/>
      <c r="Y455" s="43"/>
      <c r="Z455" s="43"/>
    </row>
    <row r="456" spans="1:26">
      <c r="A456" s="44">
        <v>44805</v>
      </c>
      <c r="B456" s="45">
        <v>3966.85</v>
      </c>
      <c r="C456" s="45">
        <f t="shared" si="6"/>
        <v>2.9917276491103818E-3</v>
      </c>
      <c r="D456" s="45">
        <v>3.57</v>
      </c>
      <c r="E456" s="45">
        <f t="shared" si="7"/>
        <v>3.5699999999999996E-2</v>
      </c>
      <c r="F456" s="45">
        <f t="shared" si="8"/>
        <v>1.3920622246454961E-4</v>
      </c>
      <c r="G456" s="45">
        <f t="shared" si="9"/>
        <v>2.8525214266458322E-3</v>
      </c>
      <c r="H456" s="79">
        <v>1.2046760849999999E-2</v>
      </c>
      <c r="I456" s="79">
        <v>8.8639884469999992E-3</v>
      </c>
      <c r="J456" s="45">
        <f t="shared" si="10"/>
        <v>1.190755462753545E-2</v>
      </c>
      <c r="K456" s="45">
        <f t="shared" si="11"/>
        <v>8.7247822245354496E-3</v>
      </c>
      <c r="L456" s="43"/>
      <c r="M456" s="43"/>
      <c r="N456" s="43"/>
      <c r="O456" s="43"/>
      <c r="P456" s="43"/>
      <c r="Q456" s="43"/>
      <c r="R456" s="43"/>
      <c r="S456" s="43"/>
      <c r="T456" s="43"/>
      <c r="U456" s="43"/>
      <c r="V456" s="43"/>
      <c r="W456" s="43"/>
      <c r="X456" s="43"/>
      <c r="Y456" s="43"/>
      <c r="Z456" s="43"/>
    </row>
    <row r="457" spans="1:26">
      <c r="A457" s="44">
        <v>44804</v>
      </c>
      <c r="B457" s="45">
        <v>3955</v>
      </c>
      <c r="C457" s="45">
        <f t="shared" si="6"/>
        <v>-7.8477602570987508E-3</v>
      </c>
      <c r="D457" s="45">
        <v>3.46</v>
      </c>
      <c r="E457" s="45">
        <f t="shared" si="7"/>
        <v>3.4599999999999999E-2</v>
      </c>
      <c r="F457" s="45">
        <f t="shared" si="8"/>
        <v>1.3498878710005435E-4</v>
      </c>
      <c r="G457" s="45">
        <f t="shared" si="9"/>
        <v>-7.9827490441988051E-3</v>
      </c>
      <c r="H457" s="79">
        <v>4.1992726360000003E-2</v>
      </c>
      <c r="I457" s="79">
        <v>1.2365675749999999E-2</v>
      </c>
      <c r="J457" s="45">
        <f t="shared" si="10"/>
        <v>4.1857737572899949E-2</v>
      </c>
      <c r="K457" s="45">
        <f t="shared" si="11"/>
        <v>1.2230686962899945E-2</v>
      </c>
      <c r="L457" s="43"/>
      <c r="M457" s="43"/>
      <c r="N457" s="43"/>
      <c r="O457" s="43"/>
      <c r="P457" s="43"/>
      <c r="Q457" s="43"/>
      <c r="R457" s="43"/>
      <c r="S457" s="43"/>
      <c r="T457" s="43"/>
      <c r="U457" s="43"/>
      <c r="V457" s="43"/>
      <c r="W457" s="43"/>
      <c r="X457" s="43"/>
      <c r="Y457" s="43"/>
      <c r="Z457" s="43"/>
    </row>
    <row r="458" spans="1:26">
      <c r="A458" s="44">
        <v>44803</v>
      </c>
      <c r="B458" s="45">
        <v>3986.16</v>
      </c>
      <c r="C458" s="45">
        <f t="shared" si="6"/>
        <v>-1.1089367791653617E-2</v>
      </c>
      <c r="D458" s="45">
        <v>3.42</v>
      </c>
      <c r="E458" s="45">
        <f t="shared" si="7"/>
        <v>3.4200000000000001E-2</v>
      </c>
      <c r="F458" s="45">
        <f t="shared" si="8"/>
        <v>1.3345406682074845E-4</v>
      </c>
      <c r="G458" s="45">
        <f t="shared" si="9"/>
        <v>-1.1222821858474365E-2</v>
      </c>
      <c r="H458" s="79">
        <v>1.2156696260000001E-2</v>
      </c>
      <c r="I458" s="79">
        <v>1.200068216E-2</v>
      </c>
      <c r="J458" s="45">
        <f t="shared" si="10"/>
        <v>1.2023242193179252E-2</v>
      </c>
      <c r="K458" s="45">
        <f t="shared" si="11"/>
        <v>1.1867228093179251E-2</v>
      </c>
      <c r="L458" s="43"/>
      <c r="M458" s="43"/>
      <c r="N458" s="43"/>
      <c r="O458" s="43"/>
      <c r="P458" s="43"/>
      <c r="Q458" s="43"/>
      <c r="R458" s="43"/>
      <c r="S458" s="43"/>
      <c r="T458" s="43"/>
      <c r="U458" s="43"/>
      <c r="V458" s="43"/>
      <c r="W458" s="43"/>
      <c r="X458" s="43"/>
      <c r="Y458" s="43"/>
      <c r="Z458" s="43"/>
    </row>
    <row r="459" spans="1:26">
      <c r="A459" s="44">
        <v>44802</v>
      </c>
      <c r="B459" s="45">
        <v>4030.61</v>
      </c>
      <c r="C459" s="45">
        <f t="shared" si="6"/>
        <v>-6.6887235092639493E-3</v>
      </c>
      <c r="D459" s="45">
        <v>3.44</v>
      </c>
      <c r="E459" s="45">
        <f t="shared" si="7"/>
        <v>3.44E-2</v>
      </c>
      <c r="F459" s="45">
        <f t="shared" si="8"/>
        <v>1.3422150085018458E-4</v>
      </c>
      <c r="G459" s="45">
        <f t="shared" si="9"/>
        <v>-6.8229450101141339E-3</v>
      </c>
      <c r="H459" s="79">
        <v>1.9595902200000001E-2</v>
      </c>
      <c r="I459" s="79">
        <v>2.5561171970000001E-2</v>
      </c>
      <c r="J459" s="45">
        <f t="shared" si="10"/>
        <v>1.9461680699149816E-2</v>
      </c>
      <c r="K459" s="45">
        <f t="shared" si="11"/>
        <v>2.5426950469149816E-2</v>
      </c>
      <c r="L459" s="43"/>
      <c r="M459" s="43"/>
      <c r="N459" s="43"/>
      <c r="O459" s="43"/>
      <c r="P459" s="43"/>
      <c r="Q459" s="43"/>
      <c r="R459" s="43"/>
      <c r="S459" s="43"/>
      <c r="T459" s="43"/>
      <c r="U459" s="43"/>
      <c r="V459" s="43"/>
      <c r="W459" s="43"/>
      <c r="X459" s="43"/>
      <c r="Y459" s="43"/>
      <c r="Z459" s="43"/>
    </row>
    <row r="460" spans="1:26">
      <c r="A460" s="44">
        <v>44799</v>
      </c>
      <c r="B460" s="45">
        <v>4057.66</v>
      </c>
      <c r="C460" s="45">
        <f t="shared" si="6"/>
        <v>-3.4268526748985458E-2</v>
      </c>
      <c r="D460" s="45">
        <v>3.38</v>
      </c>
      <c r="E460" s="45">
        <f t="shared" si="7"/>
        <v>3.3799999999999997E-2</v>
      </c>
      <c r="F460" s="45">
        <f t="shared" si="8"/>
        <v>1.3191875519558138E-4</v>
      </c>
      <c r="G460" s="45">
        <f t="shared" si="9"/>
        <v>-3.4400445504181039E-2</v>
      </c>
      <c r="H460" s="79">
        <v>-5.3947698650000002E-3</v>
      </c>
      <c r="I460" s="79">
        <v>7.2973680589999998E-4</v>
      </c>
      <c r="J460" s="45">
        <f t="shared" si="10"/>
        <v>-5.5266886201955816E-3</v>
      </c>
      <c r="K460" s="45">
        <f t="shared" si="11"/>
        <v>5.978180507044186E-4</v>
      </c>
      <c r="L460" s="43"/>
      <c r="M460" s="43"/>
      <c r="N460" s="43"/>
      <c r="O460" s="43"/>
      <c r="P460" s="43"/>
      <c r="Q460" s="43"/>
      <c r="R460" s="43"/>
      <c r="S460" s="43"/>
      <c r="T460" s="43"/>
      <c r="U460" s="43"/>
      <c r="V460" s="43"/>
      <c r="W460" s="43"/>
      <c r="X460" s="43"/>
      <c r="Y460" s="43"/>
      <c r="Z460" s="43"/>
    </row>
    <row r="461" spans="1:26">
      <c r="A461" s="44">
        <v>44798</v>
      </c>
      <c r="B461" s="45">
        <v>4199.12</v>
      </c>
      <c r="C461" s="45">
        <f t="shared" si="6"/>
        <v>1.3993218645290096E-2</v>
      </c>
      <c r="D461" s="45">
        <v>3.41</v>
      </c>
      <c r="E461" s="45">
        <f t="shared" si="7"/>
        <v>3.4099999999999998E-2</v>
      </c>
      <c r="F461" s="45">
        <f t="shared" si="8"/>
        <v>1.3307029437092943E-4</v>
      </c>
      <c r="G461" s="45">
        <f t="shared" si="9"/>
        <v>1.3860148350919166E-2</v>
      </c>
      <c r="H461" s="79">
        <v>2.905178709E-2</v>
      </c>
      <c r="I461" s="79">
        <v>3.5623009230000002E-2</v>
      </c>
      <c r="J461" s="45">
        <f t="shared" si="10"/>
        <v>2.891871679562907E-2</v>
      </c>
      <c r="K461" s="45">
        <f t="shared" si="11"/>
        <v>3.5489938935629073E-2</v>
      </c>
      <c r="L461" s="43"/>
      <c r="M461" s="43"/>
      <c r="N461" s="43"/>
      <c r="O461" s="43"/>
      <c r="P461" s="43"/>
      <c r="Q461" s="43"/>
      <c r="R461" s="43"/>
      <c r="S461" s="43"/>
      <c r="T461" s="43"/>
      <c r="U461" s="43"/>
      <c r="V461" s="43"/>
      <c r="W461" s="43"/>
      <c r="X461" s="43"/>
      <c r="Y461" s="43"/>
      <c r="Z461" s="43"/>
    </row>
    <row r="462" spans="1:26">
      <c r="A462" s="44">
        <v>44797</v>
      </c>
      <c r="B462" s="45">
        <v>4140.7700000000004</v>
      </c>
      <c r="C462" s="45">
        <f t="shared" si="6"/>
        <v>2.9119072513373811E-3</v>
      </c>
      <c r="D462" s="45">
        <v>3.49</v>
      </c>
      <c r="E462" s="45">
        <f t="shared" si="7"/>
        <v>3.49E-2</v>
      </c>
      <c r="F462" s="45">
        <f t="shared" si="8"/>
        <v>1.3613943951340524E-4</v>
      </c>
      <c r="G462" s="45">
        <f t="shared" si="9"/>
        <v>2.7757678118239758E-3</v>
      </c>
      <c r="H462" s="79">
        <v>-3.4720287320000001E-2</v>
      </c>
      <c r="I462" s="79">
        <v>-2.4019066339999999E-2</v>
      </c>
      <c r="J462" s="45">
        <f t="shared" si="10"/>
        <v>-3.4856426759513406E-2</v>
      </c>
      <c r="K462" s="45">
        <f t="shared" si="11"/>
        <v>-2.4155205779513404E-2</v>
      </c>
      <c r="L462" s="43"/>
      <c r="M462" s="43"/>
      <c r="N462" s="43"/>
      <c r="O462" s="43"/>
      <c r="P462" s="43"/>
      <c r="Q462" s="43"/>
      <c r="R462" s="43"/>
      <c r="S462" s="43"/>
      <c r="T462" s="43"/>
      <c r="U462" s="43"/>
      <c r="V462" s="43"/>
      <c r="W462" s="43"/>
      <c r="X462" s="43"/>
      <c r="Y462" s="43"/>
      <c r="Z462" s="43"/>
    </row>
    <row r="463" spans="1:26">
      <c r="A463" s="44">
        <v>44796</v>
      </c>
      <c r="B463" s="45">
        <v>4128.7299999999996</v>
      </c>
      <c r="C463" s="45">
        <f t="shared" si="6"/>
        <v>-2.2403090640503252E-3</v>
      </c>
      <c r="D463" s="45">
        <v>3.43</v>
      </c>
      <c r="E463" s="45">
        <f t="shared" si="7"/>
        <v>3.4300000000000004E-2</v>
      </c>
      <c r="F463" s="45">
        <f t="shared" si="8"/>
        <v>1.3383780231146503E-4</v>
      </c>
      <c r="G463" s="45">
        <f t="shared" si="9"/>
        <v>-2.3741468663617902E-3</v>
      </c>
      <c r="H463" s="79">
        <v>-2.1813204610000001E-2</v>
      </c>
      <c r="I463" s="79">
        <v>1.55865894E-2</v>
      </c>
      <c r="J463" s="45">
        <f t="shared" si="10"/>
        <v>-2.1947042412311466E-2</v>
      </c>
      <c r="K463" s="45">
        <f t="shared" si="11"/>
        <v>1.5452751597688535E-2</v>
      </c>
      <c r="L463" s="43"/>
      <c r="M463" s="43"/>
      <c r="N463" s="43"/>
      <c r="O463" s="43"/>
      <c r="P463" s="43"/>
      <c r="Q463" s="43"/>
      <c r="R463" s="43"/>
      <c r="S463" s="43"/>
      <c r="T463" s="43"/>
      <c r="U463" s="43"/>
      <c r="V463" s="43"/>
      <c r="W463" s="43"/>
      <c r="X463" s="43"/>
      <c r="Y463" s="43"/>
      <c r="Z463" s="43"/>
    </row>
    <row r="464" spans="1:26">
      <c r="A464" s="44">
        <v>44795</v>
      </c>
      <c r="B464" s="45">
        <v>4137.99</v>
      </c>
      <c r="C464" s="45">
        <f t="shared" si="6"/>
        <v>-2.1632427725287454E-2</v>
      </c>
      <c r="D464" s="45">
        <v>3.41</v>
      </c>
      <c r="E464" s="45">
        <f t="shared" si="7"/>
        <v>3.4099999999999998E-2</v>
      </c>
      <c r="F464" s="45">
        <f t="shared" si="8"/>
        <v>1.3307029437092943E-4</v>
      </c>
      <c r="G464" s="45">
        <f t="shared" si="9"/>
        <v>-2.1765498019658384E-2</v>
      </c>
      <c r="H464" s="79">
        <v>-6.8328114140000003E-3</v>
      </c>
      <c r="I464" s="79">
        <v>-2.8024560699999999E-2</v>
      </c>
      <c r="J464" s="45">
        <f t="shared" si="10"/>
        <v>-6.9658817083709298E-3</v>
      </c>
      <c r="K464" s="45">
        <f t="shared" si="11"/>
        <v>-2.8157630994370929E-2</v>
      </c>
      <c r="L464" s="43"/>
      <c r="M464" s="43"/>
      <c r="N464" s="43"/>
      <c r="O464" s="43"/>
      <c r="P464" s="43"/>
      <c r="Q464" s="43"/>
      <c r="R464" s="43"/>
      <c r="S464" s="43"/>
      <c r="T464" s="43"/>
      <c r="U464" s="43"/>
      <c r="V464" s="43"/>
      <c r="W464" s="43"/>
      <c r="X464" s="43"/>
      <c r="Y464" s="43"/>
      <c r="Z464" s="43"/>
    </row>
    <row r="465" spans="1:26">
      <c r="A465" s="44">
        <v>44792</v>
      </c>
      <c r="B465" s="45">
        <v>4228.4799999999996</v>
      </c>
      <c r="C465" s="45">
        <f t="shared" si="6"/>
        <v>-1.2983869381359623E-2</v>
      </c>
      <c r="D465" s="45">
        <v>3.39</v>
      </c>
      <c r="E465" s="45">
        <f t="shared" si="7"/>
        <v>3.39E-2</v>
      </c>
      <c r="F465" s="45">
        <f t="shared" si="8"/>
        <v>1.3230263856556235E-4</v>
      </c>
      <c r="G465" s="45">
        <f t="shared" si="9"/>
        <v>-1.3116172019925185E-2</v>
      </c>
      <c r="H465" s="79">
        <v>2.4480874640000001E-2</v>
      </c>
      <c r="I465" s="79">
        <v>1.982716747E-2</v>
      </c>
      <c r="J465" s="45">
        <f t="shared" si="10"/>
        <v>2.4348572001434438E-2</v>
      </c>
      <c r="K465" s="45">
        <f t="shared" si="11"/>
        <v>1.9694864831434438E-2</v>
      </c>
      <c r="L465" s="43"/>
      <c r="M465" s="43"/>
      <c r="N465" s="43"/>
      <c r="O465" s="43"/>
      <c r="P465" s="43"/>
      <c r="Q465" s="43"/>
      <c r="R465" s="43"/>
      <c r="S465" s="43"/>
      <c r="T465" s="43"/>
      <c r="U465" s="43"/>
      <c r="V465" s="43"/>
      <c r="W465" s="43"/>
      <c r="X465" s="43"/>
      <c r="Y465" s="43"/>
      <c r="Z465" s="43"/>
    </row>
    <row r="466" spans="1:26">
      <c r="A466" s="44">
        <v>44791</v>
      </c>
      <c r="B466" s="45">
        <v>4283.74</v>
      </c>
      <c r="C466" s="45">
        <f t="shared" si="6"/>
        <v>2.2669440331611829E-3</v>
      </c>
      <c r="D466" s="45">
        <v>3.29</v>
      </c>
      <c r="E466" s="45">
        <f t="shared" si="7"/>
        <v>3.2899999999999999E-2</v>
      </c>
      <c r="F466" s="45">
        <f t="shared" si="8"/>
        <v>1.2846213956385633E-4</v>
      </c>
      <c r="G466" s="45">
        <f t="shared" si="9"/>
        <v>2.1384818935973266E-3</v>
      </c>
      <c r="H466" s="79">
        <v>3.4803428189999999E-2</v>
      </c>
      <c r="I466" s="79">
        <v>8.9070445080000008E-3</v>
      </c>
      <c r="J466" s="45">
        <f t="shared" si="10"/>
        <v>3.4674966050436143E-2</v>
      </c>
      <c r="K466" s="45">
        <f t="shared" si="11"/>
        <v>8.7785823684361445E-3</v>
      </c>
      <c r="L466" s="43"/>
      <c r="M466" s="43"/>
      <c r="N466" s="43"/>
      <c r="O466" s="43"/>
      <c r="P466" s="43"/>
      <c r="Q466" s="43"/>
      <c r="R466" s="43"/>
      <c r="S466" s="43"/>
      <c r="T466" s="43"/>
      <c r="U466" s="43"/>
      <c r="V466" s="43"/>
      <c r="W466" s="43"/>
      <c r="X466" s="43"/>
      <c r="Y466" s="43"/>
      <c r="Z466" s="43"/>
    </row>
    <row r="467" spans="1:26">
      <c r="A467" s="44">
        <v>44790</v>
      </c>
      <c r="B467" s="45">
        <v>4274.04</v>
      </c>
      <c r="C467" s="45">
        <f t="shared" si="6"/>
        <v>-7.26407864047862E-3</v>
      </c>
      <c r="D467" s="45">
        <v>3.3</v>
      </c>
      <c r="E467" s="45">
        <f t="shared" si="7"/>
        <v>3.3000000000000002E-2</v>
      </c>
      <c r="F467" s="45">
        <f t="shared" si="8"/>
        <v>1.288463560800146E-4</v>
      </c>
      <c r="G467" s="45">
        <f t="shared" si="9"/>
        <v>-7.3929249965586346E-3</v>
      </c>
      <c r="H467" s="79">
        <v>-8.8720103219999992E-3</v>
      </c>
      <c r="I467" s="79">
        <v>-7.2213495259999998E-3</v>
      </c>
      <c r="J467" s="45">
        <f t="shared" si="10"/>
        <v>-9.0008566780800138E-3</v>
      </c>
      <c r="K467" s="45">
        <f t="shared" si="11"/>
        <v>-7.3501958820800144E-3</v>
      </c>
      <c r="L467" s="43"/>
      <c r="M467" s="43"/>
      <c r="N467" s="43"/>
      <c r="O467" s="43"/>
      <c r="P467" s="43"/>
      <c r="Q467" s="43"/>
      <c r="R467" s="43"/>
      <c r="S467" s="43"/>
      <c r="T467" s="43"/>
      <c r="U467" s="43"/>
      <c r="V467" s="43"/>
      <c r="W467" s="43"/>
      <c r="X467" s="43"/>
      <c r="Y467" s="43"/>
      <c r="Z467" s="43"/>
    </row>
    <row r="468" spans="1:26">
      <c r="A468" s="44">
        <v>44789</v>
      </c>
      <c r="B468" s="45">
        <v>4305.2</v>
      </c>
      <c r="C468" s="45">
        <f t="shared" si="6"/>
        <v>1.8739092755182558E-3</v>
      </c>
      <c r="D468" s="45">
        <v>3.25</v>
      </c>
      <c r="E468" s="45">
        <f t="shared" si="7"/>
        <v>3.2500000000000001E-2</v>
      </c>
      <c r="F468" s="45">
        <f t="shared" si="8"/>
        <v>1.2692490290722169E-4</v>
      </c>
      <c r="G468" s="45">
        <f t="shared" si="9"/>
        <v>1.7469843726110341E-3</v>
      </c>
      <c r="H468" s="79">
        <v>2.876878431E-2</v>
      </c>
      <c r="I468" s="79">
        <v>8.0823924539999998E-3</v>
      </c>
      <c r="J468" s="45">
        <f t="shared" si="10"/>
        <v>2.8641859407092778E-2</v>
      </c>
      <c r="K468" s="45">
        <f t="shared" si="11"/>
        <v>7.9554675510927781E-3</v>
      </c>
      <c r="L468" s="43"/>
      <c r="M468" s="43"/>
      <c r="N468" s="43"/>
      <c r="O468" s="43"/>
      <c r="P468" s="43"/>
      <c r="Q468" s="43"/>
      <c r="R468" s="43"/>
      <c r="S468" s="43"/>
      <c r="T468" s="43"/>
      <c r="U468" s="43"/>
      <c r="V468" s="43"/>
      <c r="W468" s="43"/>
      <c r="X468" s="43"/>
      <c r="Y468" s="43"/>
      <c r="Z468" s="43"/>
    </row>
    <row r="469" spans="1:26">
      <c r="A469" s="44">
        <v>44788</v>
      </c>
      <c r="B469" s="45">
        <v>4297.1400000000003</v>
      </c>
      <c r="C469" s="45">
        <f t="shared" si="6"/>
        <v>3.9616294239327712E-3</v>
      </c>
      <c r="D469" s="45">
        <v>3.24</v>
      </c>
      <c r="E469" s="45">
        <f t="shared" si="7"/>
        <v>3.2400000000000005E-2</v>
      </c>
      <c r="F469" s="45">
        <f t="shared" si="8"/>
        <v>1.2654050105931347E-4</v>
      </c>
      <c r="G469" s="45">
        <f t="shared" si="9"/>
        <v>3.8350889228734577E-3</v>
      </c>
      <c r="H469" s="79">
        <v>-9.4001567970000005E-3</v>
      </c>
      <c r="I469" s="79">
        <v>-7.9803203910000006E-3</v>
      </c>
      <c r="J469" s="45">
        <f t="shared" si="10"/>
        <v>-9.526697298059314E-3</v>
      </c>
      <c r="K469" s="45">
        <f t="shared" si="11"/>
        <v>-8.106860892059314E-3</v>
      </c>
      <c r="L469" s="43"/>
      <c r="M469" s="43"/>
      <c r="N469" s="43"/>
      <c r="O469" s="43"/>
      <c r="P469" s="43"/>
      <c r="Q469" s="43"/>
      <c r="R469" s="43"/>
      <c r="S469" s="43"/>
      <c r="T469" s="43"/>
      <c r="U469" s="43"/>
      <c r="V469" s="43"/>
      <c r="W469" s="43"/>
      <c r="X469" s="43"/>
      <c r="Y469" s="43"/>
      <c r="Z469" s="43"/>
    </row>
    <row r="470" spans="1:26">
      <c r="A470" s="44">
        <v>44785</v>
      </c>
      <c r="B470" s="45">
        <v>4280.1499999999996</v>
      </c>
      <c r="C470" s="45">
        <f t="shared" si="6"/>
        <v>1.7174074409836079E-2</v>
      </c>
      <c r="D470" s="45">
        <v>3.27</v>
      </c>
      <c r="E470" s="45">
        <f t="shared" si="7"/>
        <v>3.27E-2</v>
      </c>
      <c r="F470" s="45">
        <f t="shared" si="8"/>
        <v>1.2769359536823899E-4</v>
      </c>
      <c r="G470" s="45">
        <f t="shared" si="9"/>
        <v>1.704638081446784E-2</v>
      </c>
      <c r="H470" s="79">
        <v>-2.8197163720000001E-3</v>
      </c>
      <c r="I470" s="79">
        <v>4.5316913520000003E-3</v>
      </c>
      <c r="J470" s="45">
        <f t="shared" si="10"/>
        <v>-2.9474099673682391E-3</v>
      </c>
      <c r="K470" s="45">
        <f t="shared" si="11"/>
        <v>4.4039977566317614E-3</v>
      </c>
      <c r="L470" s="43"/>
      <c r="M470" s="43"/>
      <c r="N470" s="43"/>
      <c r="O470" s="43"/>
      <c r="P470" s="43"/>
      <c r="Q470" s="43"/>
      <c r="R470" s="43"/>
      <c r="S470" s="43"/>
      <c r="T470" s="43"/>
      <c r="U470" s="43"/>
      <c r="V470" s="43"/>
      <c r="W470" s="43"/>
      <c r="X470" s="43"/>
      <c r="Y470" s="43"/>
      <c r="Z470" s="43"/>
    </row>
    <row r="471" spans="1:26">
      <c r="A471" s="44">
        <v>44784</v>
      </c>
      <c r="B471" s="45">
        <v>4207.2700000000004</v>
      </c>
      <c r="C471" s="45">
        <f t="shared" si="6"/>
        <v>-7.0567189661734585E-4</v>
      </c>
      <c r="D471" s="45">
        <v>3.3</v>
      </c>
      <c r="E471" s="45">
        <f t="shared" si="7"/>
        <v>3.3000000000000002E-2</v>
      </c>
      <c r="F471" s="45">
        <f t="shared" si="8"/>
        <v>1.288463560800146E-4</v>
      </c>
      <c r="G471" s="45">
        <f t="shared" si="9"/>
        <v>-8.3451825269736045E-4</v>
      </c>
      <c r="H471" s="79">
        <v>-1.249017333E-2</v>
      </c>
      <c r="I471" s="79">
        <v>-1.453305693E-2</v>
      </c>
      <c r="J471" s="45">
        <f t="shared" si="10"/>
        <v>-1.2619019686080014E-2</v>
      </c>
      <c r="K471" s="45">
        <f t="shared" si="11"/>
        <v>-1.4661903286080014E-2</v>
      </c>
      <c r="L471" s="43"/>
      <c r="M471" s="43"/>
      <c r="N471" s="43"/>
      <c r="O471" s="43"/>
      <c r="P471" s="43"/>
      <c r="Q471" s="43"/>
      <c r="R471" s="43"/>
      <c r="S471" s="43"/>
      <c r="T471" s="43"/>
      <c r="U471" s="43"/>
      <c r="V471" s="43"/>
      <c r="W471" s="43"/>
      <c r="X471" s="43"/>
      <c r="Y471" s="43"/>
      <c r="Z471" s="43"/>
    </row>
    <row r="472" spans="1:26">
      <c r="A472" s="44">
        <v>44783</v>
      </c>
      <c r="B472" s="45">
        <v>4210.24</v>
      </c>
      <c r="C472" s="45">
        <f t="shared" si="6"/>
        <v>2.1067154907856916E-2</v>
      </c>
      <c r="D472" s="45">
        <v>3.19</v>
      </c>
      <c r="E472" s="45">
        <f t="shared" si="7"/>
        <v>3.1899999999999998E-2</v>
      </c>
      <c r="F472" s="45">
        <f t="shared" si="8"/>
        <v>1.2461793535845089E-4</v>
      </c>
      <c r="G472" s="45">
        <f t="shared" si="9"/>
        <v>2.0942536972498465E-2</v>
      </c>
      <c r="H472" s="79">
        <v>6.7676126509999997E-3</v>
      </c>
      <c r="I472" s="79">
        <v>-1.705177519E-2</v>
      </c>
      <c r="J472" s="45">
        <f t="shared" si="10"/>
        <v>6.6429947156415488E-3</v>
      </c>
      <c r="K472" s="45">
        <f t="shared" si="11"/>
        <v>-1.7176393125358451E-2</v>
      </c>
      <c r="L472" s="43"/>
      <c r="M472" s="43"/>
      <c r="N472" s="43"/>
      <c r="O472" s="43"/>
      <c r="P472" s="43"/>
      <c r="Q472" s="43"/>
      <c r="R472" s="43"/>
      <c r="S472" s="43"/>
      <c r="T472" s="43"/>
      <c r="U472" s="43"/>
      <c r="V472" s="43"/>
      <c r="W472" s="43"/>
      <c r="X472" s="43"/>
      <c r="Y472" s="43"/>
      <c r="Z472" s="43"/>
    </row>
    <row r="473" spans="1:26">
      <c r="A473" s="44">
        <v>44782</v>
      </c>
      <c r="B473" s="45">
        <v>4122.47</v>
      </c>
      <c r="C473" s="45">
        <f t="shared" si="6"/>
        <v>-4.2577821983481121E-3</v>
      </c>
      <c r="D473" s="45">
        <v>3.16</v>
      </c>
      <c r="E473" s="45">
        <f t="shared" si="7"/>
        <v>3.1600000000000003E-2</v>
      </c>
      <c r="F473" s="45">
        <f t="shared" si="8"/>
        <v>1.2346395051077153E-4</v>
      </c>
      <c r="G473" s="45">
        <f t="shared" si="9"/>
        <v>-4.3812461488588837E-3</v>
      </c>
      <c r="H473" s="79">
        <v>-2.49810816E-2</v>
      </c>
      <c r="I473" s="79">
        <v>-2.4898432849999999E-2</v>
      </c>
      <c r="J473" s="45">
        <f t="shared" si="10"/>
        <v>-2.5104545550510771E-2</v>
      </c>
      <c r="K473" s="45">
        <f t="shared" si="11"/>
        <v>-2.5021896800510771E-2</v>
      </c>
      <c r="L473" s="43"/>
      <c r="M473" s="43"/>
      <c r="N473" s="43"/>
      <c r="O473" s="43"/>
      <c r="P473" s="43"/>
      <c r="Q473" s="43"/>
      <c r="R473" s="43"/>
      <c r="S473" s="43"/>
      <c r="T473" s="43"/>
      <c r="U473" s="43"/>
      <c r="V473" s="43"/>
      <c r="W473" s="43"/>
      <c r="X473" s="43"/>
      <c r="Y473" s="43"/>
      <c r="Z473" s="43"/>
    </row>
    <row r="474" spans="1:26">
      <c r="A474" s="44">
        <v>44781</v>
      </c>
      <c r="B474" s="45">
        <v>4140.0600000000004</v>
      </c>
      <c r="C474" s="45">
        <f t="shared" si="6"/>
        <v>-1.2383454103545306E-3</v>
      </c>
      <c r="D474" s="45">
        <v>3.14</v>
      </c>
      <c r="E474" s="45">
        <f t="shared" si="7"/>
        <v>3.1400000000000004E-2</v>
      </c>
      <c r="F474" s="45">
        <f t="shared" si="8"/>
        <v>1.2269444156443043E-4</v>
      </c>
      <c r="G474" s="45">
        <f t="shared" si="9"/>
        <v>-1.361039851918961E-3</v>
      </c>
      <c r="H474" s="79">
        <v>6.2889485860000002E-3</v>
      </c>
      <c r="I474" s="79">
        <v>-1.1833047849999999E-3</v>
      </c>
      <c r="J474" s="45">
        <f t="shared" si="10"/>
        <v>6.1662541444355698E-3</v>
      </c>
      <c r="K474" s="45">
        <f t="shared" si="11"/>
        <v>-1.3059992265644304E-3</v>
      </c>
      <c r="L474" s="43"/>
      <c r="M474" s="43"/>
      <c r="N474" s="43"/>
      <c r="O474" s="43"/>
      <c r="P474" s="43"/>
      <c r="Q474" s="43"/>
      <c r="R474" s="43"/>
      <c r="S474" s="43"/>
      <c r="T474" s="43"/>
      <c r="U474" s="43"/>
      <c r="V474" s="43"/>
      <c r="W474" s="43"/>
      <c r="X474" s="43"/>
      <c r="Y474" s="43"/>
      <c r="Z474" s="43"/>
    </row>
    <row r="475" spans="1:26">
      <c r="A475" s="44">
        <v>44778</v>
      </c>
      <c r="B475" s="45">
        <v>4145.1899999999996</v>
      </c>
      <c r="C475" s="45">
        <f t="shared" si="6"/>
        <v>-1.6270689959386672E-3</v>
      </c>
      <c r="D475" s="45">
        <v>3.2</v>
      </c>
      <c r="E475" s="45">
        <f t="shared" si="7"/>
        <v>3.2000000000000001E-2</v>
      </c>
      <c r="F475" s="45">
        <f t="shared" si="8"/>
        <v>1.2500252271729906E-4</v>
      </c>
      <c r="G475" s="45">
        <f t="shared" si="9"/>
        <v>-1.7520715186559663E-3</v>
      </c>
      <c r="H475" s="79">
        <v>-5.1370493410000002E-3</v>
      </c>
      <c r="I475" s="79">
        <v>-2.2629320000000001E-3</v>
      </c>
      <c r="J475" s="45">
        <f t="shared" si="10"/>
        <v>-5.2620518637172993E-3</v>
      </c>
      <c r="K475" s="45">
        <f t="shared" si="11"/>
        <v>-2.3879345227172991E-3</v>
      </c>
      <c r="L475" s="43"/>
      <c r="M475" s="43"/>
      <c r="N475" s="43"/>
      <c r="O475" s="43"/>
      <c r="P475" s="43"/>
      <c r="Q475" s="43"/>
      <c r="R475" s="43"/>
      <c r="S475" s="43"/>
      <c r="T475" s="43"/>
      <c r="U475" s="43"/>
      <c r="V475" s="43"/>
      <c r="W475" s="43"/>
      <c r="X475" s="43"/>
      <c r="Y475" s="43"/>
      <c r="Z475" s="43"/>
    </row>
    <row r="476" spans="1:26">
      <c r="A476" s="44">
        <v>44777</v>
      </c>
      <c r="B476" s="45">
        <v>4151.9399999999996</v>
      </c>
      <c r="C476" s="45">
        <f t="shared" si="6"/>
        <v>-7.7764713908326987E-4</v>
      </c>
      <c r="D476" s="45">
        <v>3.09</v>
      </c>
      <c r="E476" s="45">
        <f t="shared" si="7"/>
        <v>3.0899999999999997E-2</v>
      </c>
      <c r="F476" s="45">
        <f t="shared" si="8"/>
        <v>1.2077001877908167E-4</v>
      </c>
      <c r="G476" s="45">
        <f t="shared" si="9"/>
        <v>-8.9841715786235154E-4</v>
      </c>
      <c r="H476" s="79">
        <v>8.8074406579999997E-3</v>
      </c>
      <c r="I476" s="79">
        <v>-9.4843948629999997E-3</v>
      </c>
      <c r="J476" s="45">
        <f t="shared" si="10"/>
        <v>8.686670639220918E-3</v>
      </c>
      <c r="K476" s="45">
        <f t="shared" si="11"/>
        <v>-9.6051648817790814E-3</v>
      </c>
      <c r="L476" s="43"/>
      <c r="M476" s="43"/>
      <c r="N476" s="43"/>
      <c r="O476" s="43"/>
      <c r="P476" s="43"/>
      <c r="Q476" s="43"/>
      <c r="R476" s="43"/>
      <c r="S476" s="43"/>
      <c r="T476" s="43"/>
      <c r="U476" s="43"/>
      <c r="V476" s="43"/>
      <c r="W476" s="43"/>
      <c r="X476" s="43"/>
      <c r="Y476" s="43"/>
      <c r="Z476" s="43"/>
    </row>
    <row r="477" spans="1:26">
      <c r="A477" s="44">
        <v>44776</v>
      </c>
      <c r="B477" s="45">
        <v>4155.17</v>
      </c>
      <c r="C477" s="45">
        <f t="shared" si="6"/>
        <v>1.5517460750035557E-2</v>
      </c>
      <c r="D477" s="45">
        <v>3.1</v>
      </c>
      <c r="E477" s="45">
        <f t="shared" si="7"/>
        <v>3.1E-2</v>
      </c>
      <c r="F477" s="45">
        <f t="shared" si="8"/>
        <v>1.2115497769871197E-4</v>
      </c>
      <c r="G477" s="45">
        <f t="shared" si="9"/>
        <v>1.5396305772336845E-2</v>
      </c>
      <c r="H477" s="79">
        <v>8.404875322E-4</v>
      </c>
      <c r="I477" s="79">
        <v>-4.2018014940000004E-3</v>
      </c>
      <c r="J477" s="45">
        <f t="shared" si="10"/>
        <v>7.1933255450128803E-4</v>
      </c>
      <c r="K477" s="45">
        <f t="shared" si="11"/>
        <v>-4.3229564716987124E-3</v>
      </c>
      <c r="L477" s="43"/>
      <c r="M477" s="43"/>
      <c r="N477" s="43"/>
      <c r="O477" s="43"/>
      <c r="P477" s="43"/>
      <c r="Q477" s="43"/>
      <c r="R477" s="43"/>
      <c r="S477" s="43"/>
      <c r="T477" s="43"/>
      <c r="U477" s="43"/>
      <c r="V477" s="43"/>
      <c r="W477" s="43"/>
      <c r="X477" s="43"/>
      <c r="Y477" s="43"/>
      <c r="Z477" s="43"/>
    </row>
    <row r="478" spans="1:26">
      <c r="A478" s="44">
        <v>44775</v>
      </c>
      <c r="B478" s="45">
        <v>4091.19</v>
      </c>
      <c r="C478" s="45">
        <f t="shared" si="6"/>
        <v>-6.6847025099674136E-3</v>
      </c>
      <c r="D478" s="45">
        <v>3.14</v>
      </c>
      <c r="E478" s="45">
        <f t="shared" si="7"/>
        <v>3.1400000000000004E-2</v>
      </c>
      <c r="F478" s="45">
        <f t="shared" si="8"/>
        <v>1.2269444156443043E-4</v>
      </c>
      <c r="G478" s="45">
        <f t="shared" si="9"/>
        <v>-6.807396951531844E-3</v>
      </c>
      <c r="H478" s="79">
        <v>-2.036927845E-2</v>
      </c>
      <c r="I478" s="79">
        <v>3.493644036E-3</v>
      </c>
      <c r="J478" s="45">
        <f t="shared" si="10"/>
        <v>-2.0491972891564431E-2</v>
      </c>
      <c r="K478" s="45">
        <f t="shared" si="11"/>
        <v>3.3709495944355696E-3</v>
      </c>
      <c r="L478" s="43"/>
      <c r="M478" s="43"/>
      <c r="N478" s="43"/>
      <c r="O478" s="43"/>
      <c r="P478" s="43"/>
      <c r="Q478" s="43"/>
      <c r="R478" s="43"/>
      <c r="S478" s="43"/>
      <c r="T478" s="43"/>
      <c r="U478" s="43"/>
      <c r="V478" s="43"/>
      <c r="W478" s="43"/>
      <c r="X478" s="43"/>
      <c r="Y478" s="43"/>
      <c r="Z478" s="43"/>
    </row>
    <row r="479" spans="1:26">
      <c r="A479" s="44">
        <v>44774</v>
      </c>
      <c r="B479" s="45">
        <v>4118.63</v>
      </c>
      <c r="C479" s="45">
        <f t="shared" si="6"/>
        <v>-2.8270386343186992E-3</v>
      </c>
      <c r="D479" s="45">
        <v>3.04</v>
      </c>
      <c r="E479" s="45">
        <f t="shared" si="7"/>
        <v>3.04E-2</v>
      </c>
      <c r="F479" s="45">
        <f t="shared" si="8"/>
        <v>1.1884466610267985E-4</v>
      </c>
      <c r="G479" s="45">
        <f t="shared" si="9"/>
        <v>-2.945883300421379E-3</v>
      </c>
      <c r="H479" s="79">
        <v>3.4846311849999999E-2</v>
      </c>
      <c r="I479" s="79">
        <v>6.0012190069999999E-2</v>
      </c>
      <c r="J479" s="45">
        <f t="shared" si="10"/>
        <v>3.4727467183897319E-2</v>
      </c>
      <c r="K479" s="45">
        <f t="shared" si="11"/>
        <v>5.9893345403897319E-2</v>
      </c>
      <c r="L479" s="43"/>
      <c r="M479" s="43"/>
      <c r="N479" s="43"/>
      <c r="O479" s="43"/>
      <c r="P479" s="43"/>
      <c r="Q479" s="43"/>
      <c r="R479" s="43"/>
      <c r="S479" s="43"/>
      <c r="T479" s="43"/>
      <c r="U479" s="43"/>
      <c r="V479" s="43"/>
      <c r="W479" s="43"/>
      <c r="X479" s="43"/>
      <c r="Y479" s="43"/>
      <c r="Z479" s="43"/>
    </row>
    <row r="480" spans="1:26">
      <c r="A480" s="44">
        <v>44771</v>
      </c>
      <c r="B480" s="45">
        <v>4130.29</v>
      </c>
      <c r="C480" s="45">
        <f t="shared" si="6"/>
        <v>1.4107749538291978E-2</v>
      </c>
      <c r="D480" s="45">
        <v>3.13</v>
      </c>
      <c r="E480" s="45">
        <f t="shared" si="7"/>
        <v>3.1300000000000001E-2</v>
      </c>
      <c r="F480" s="45">
        <f t="shared" si="8"/>
        <v>1.2230963135562156E-4</v>
      </c>
      <c r="G480" s="45">
        <f t="shared" si="9"/>
        <v>1.3985439906936356E-2</v>
      </c>
      <c r="H480" s="79">
        <v>-5.9460840760000001E-2</v>
      </c>
      <c r="I480" s="79">
        <v>1.724750852E-2</v>
      </c>
      <c r="J480" s="45">
        <f t="shared" si="10"/>
        <v>-5.9583150391355623E-2</v>
      </c>
      <c r="K480" s="45">
        <f t="shared" si="11"/>
        <v>1.7125198888644378E-2</v>
      </c>
      <c r="L480" s="43"/>
      <c r="M480" s="43"/>
      <c r="N480" s="43"/>
      <c r="O480" s="43"/>
      <c r="P480" s="43"/>
      <c r="Q480" s="43"/>
      <c r="R480" s="43"/>
      <c r="S480" s="43"/>
      <c r="T480" s="43"/>
      <c r="U480" s="43"/>
      <c r="V480" s="43"/>
      <c r="W480" s="43"/>
      <c r="X480" s="43"/>
      <c r="Y480" s="43"/>
      <c r="Z480" s="43"/>
    </row>
    <row r="481" spans="1:26">
      <c r="A481" s="44">
        <v>44770</v>
      </c>
      <c r="B481" s="45">
        <v>4072.43</v>
      </c>
      <c r="C481" s="45">
        <f t="shared" si="6"/>
        <v>1.2060363275690102E-2</v>
      </c>
      <c r="D481" s="45">
        <v>3.14</v>
      </c>
      <c r="E481" s="45">
        <f t="shared" si="7"/>
        <v>3.1400000000000004E-2</v>
      </c>
      <c r="F481" s="45">
        <f t="shared" si="8"/>
        <v>1.2269444156443043E-4</v>
      </c>
      <c r="G481" s="45">
        <f t="shared" si="9"/>
        <v>1.1937668834125672E-2</v>
      </c>
      <c r="H481" s="79">
        <v>-1.3819097679999999E-3</v>
      </c>
      <c r="I481" s="79">
        <v>-5.393832388E-2</v>
      </c>
      <c r="J481" s="45">
        <f t="shared" si="10"/>
        <v>-1.5046042095644304E-3</v>
      </c>
      <c r="K481" s="45">
        <f t="shared" si="11"/>
        <v>-5.406101832156443E-2</v>
      </c>
      <c r="L481" s="43"/>
      <c r="M481" s="43"/>
      <c r="N481" s="43"/>
      <c r="O481" s="43"/>
      <c r="P481" s="43"/>
      <c r="Q481" s="43"/>
      <c r="R481" s="43"/>
      <c r="S481" s="43"/>
      <c r="T481" s="43"/>
      <c r="U481" s="43"/>
      <c r="V481" s="43"/>
      <c r="W481" s="43"/>
      <c r="X481" s="43"/>
      <c r="Y481" s="43"/>
      <c r="Z481" s="43"/>
    </row>
    <row r="482" spans="1:26">
      <c r="A482" s="44">
        <v>44769</v>
      </c>
      <c r="B482" s="45">
        <v>4023.61</v>
      </c>
      <c r="C482" s="45">
        <f t="shared" si="6"/>
        <v>2.5820034533563709E-2</v>
      </c>
      <c r="D482" s="45">
        <v>3.18</v>
      </c>
      <c r="E482" s="45">
        <f t="shared" si="7"/>
        <v>3.1800000000000002E-2</v>
      </c>
      <c r="F482" s="45">
        <f t="shared" si="8"/>
        <v>1.2423331087596523E-4</v>
      </c>
      <c r="G482" s="45">
        <f t="shared" si="9"/>
        <v>2.5695801222687744E-2</v>
      </c>
      <c r="H482" s="79">
        <v>-1.903731585E-2</v>
      </c>
      <c r="I482" s="79">
        <v>-1.3884272459999999E-2</v>
      </c>
      <c r="J482" s="45">
        <f t="shared" si="10"/>
        <v>-1.9161549160875965E-2</v>
      </c>
      <c r="K482" s="45">
        <f t="shared" si="11"/>
        <v>-1.4008505770875965E-2</v>
      </c>
      <c r="L482" s="43"/>
      <c r="M482" s="43"/>
      <c r="N482" s="43"/>
      <c r="O482" s="43"/>
      <c r="P482" s="43"/>
      <c r="Q482" s="43"/>
      <c r="R482" s="43"/>
      <c r="S482" s="43"/>
      <c r="T482" s="43"/>
      <c r="U482" s="43"/>
      <c r="V482" s="43"/>
      <c r="W482" s="43"/>
      <c r="X482" s="43"/>
      <c r="Y482" s="43"/>
      <c r="Z482" s="43"/>
    </row>
    <row r="483" spans="1:26">
      <c r="A483" s="44">
        <v>44768</v>
      </c>
      <c r="B483" s="45">
        <v>3921.05</v>
      </c>
      <c r="C483" s="45">
        <f t="shared" si="6"/>
        <v>-1.161033289574997E-2</v>
      </c>
      <c r="D483" s="45">
        <v>3.18</v>
      </c>
      <c r="E483" s="45">
        <f t="shared" si="7"/>
        <v>3.1800000000000002E-2</v>
      </c>
      <c r="F483" s="45">
        <f t="shared" si="8"/>
        <v>1.2423331087596523E-4</v>
      </c>
      <c r="G483" s="45">
        <f t="shared" si="9"/>
        <v>-1.1734566206625935E-2</v>
      </c>
      <c r="H483" s="79">
        <v>-1.089708771E-3</v>
      </c>
      <c r="I483" s="79">
        <v>-2.193932136E-2</v>
      </c>
      <c r="J483" s="45">
        <f t="shared" si="10"/>
        <v>-1.2139420818759652E-3</v>
      </c>
      <c r="K483" s="45">
        <f t="shared" si="11"/>
        <v>-2.2063554670875965E-2</v>
      </c>
      <c r="L483" s="43"/>
      <c r="M483" s="43"/>
      <c r="N483" s="43"/>
      <c r="O483" s="43"/>
      <c r="P483" s="43"/>
      <c r="Q483" s="43"/>
      <c r="R483" s="43"/>
      <c r="S483" s="43"/>
      <c r="T483" s="43"/>
      <c r="U483" s="43"/>
      <c r="V483" s="43"/>
      <c r="W483" s="43"/>
      <c r="X483" s="43"/>
      <c r="Y483" s="43"/>
      <c r="Z483" s="43"/>
    </row>
    <row r="484" spans="1:26">
      <c r="A484" s="44">
        <v>44767</v>
      </c>
      <c r="B484" s="45">
        <v>3966.84</v>
      </c>
      <c r="C484" s="45">
        <f t="shared" si="6"/>
        <v>1.3142512363463167E-3</v>
      </c>
      <c r="D484" s="45">
        <v>3.19</v>
      </c>
      <c r="E484" s="45">
        <f t="shared" si="7"/>
        <v>3.1899999999999998E-2</v>
      </c>
      <c r="F484" s="45">
        <f t="shared" si="8"/>
        <v>1.2461793535845089E-4</v>
      </c>
      <c r="G484" s="45">
        <f t="shared" si="9"/>
        <v>1.1896333009878658E-3</v>
      </c>
      <c r="H484" s="79">
        <v>4.6071235830000001E-3</v>
      </c>
      <c r="I484" s="79">
        <v>3.1952429119999999E-3</v>
      </c>
      <c r="J484" s="45">
        <f t="shared" si="10"/>
        <v>4.4825056476415492E-3</v>
      </c>
      <c r="K484" s="45">
        <f t="shared" si="11"/>
        <v>3.070624976641549E-3</v>
      </c>
      <c r="L484" s="43"/>
      <c r="M484" s="43"/>
      <c r="N484" s="43"/>
      <c r="O484" s="43"/>
      <c r="P484" s="43"/>
      <c r="Q484" s="43"/>
      <c r="R484" s="43"/>
      <c r="S484" s="43"/>
      <c r="T484" s="43"/>
      <c r="U484" s="43"/>
      <c r="V484" s="43"/>
      <c r="W484" s="43"/>
      <c r="X484" s="43"/>
      <c r="Y484" s="43"/>
      <c r="Z484" s="43"/>
    </row>
    <row r="485" spans="1:26">
      <c r="A485" s="44">
        <v>44764</v>
      </c>
      <c r="B485" s="45">
        <v>3961.63</v>
      </c>
      <c r="C485" s="45">
        <f t="shared" si="6"/>
        <v>-9.3762699234227094E-3</v>
      </c>
      <c r="D485" s="45">
        <v>3.14</v>
      </c>
      <c r="E485" s="45">
        <f t="shared" si="7"/>
        <v>3.1400000000000004E-2</v>
      </c>
      <c r="F485" s="45">
        <f t="shared" si="8"/>
        <v>1.2269444156443043E-4</v>
      </c>
      <c r="G485" s="45">
        <f t="shared" si="9"/>
        <v>-9.4989643649871398E-3</v>
      </c>
      <c r="H485" s="79">
        <v>9.6570000800000003E-3</v>
      </c>
      <c r="I485" s="79">
        <v>-1.7701541479999999E-2</v>
      </c>
      <c r="J485" s="45">
        <f t="shared" si="10"/>
        <v>9.5343056384355699E-3</v>
      </c>
      <c r="K485" s="45">
        <f t="shared" si="11"/>
        <v>-1.782423592156443E-2</v>
      </c>
      <c r="L485" s="43"/>
      <c r="M485" s="43"/>
      <c r="N485" s="43"/>
      <c r="O485" s="43"/>
      <c r="P485" s="43"/>
      <c r="Q485" s="43"/>
      <c r="R485" s="43"/>
      <c r="S485" s="43"/>
      <c r="T485" s="43"/>
      <c r="U485" s="43"/>
      <c r="V485" s="43"/>
      <c r="W485" s="43"/>
      <c r="X485" s="43"/>
      <c r="Y485" s="43"/>
      <c r="Z485" s="43"/>
    </row>
    <row r="486" spans="1:26">
      <c r="A486" s="44">
        <v>44763</v>
      </c>
      <c r="B486" s="45">
        <v>3998.95</v>
      </c>
      <c r="C486" s="45">
        <f t="shared" si="6"/>
        <v>9.8130542384489011E-3</v>
      </c>
      <c r="D486" s="45">
        <v>3.24</v>
      </c>
      <c r="E486" s="45">
        <f t="shared" si="7"/>
        <v>3.2400000000000005E-2</v>
      </c>
      <c r="F486" s="45">
        <f t="shared" si="8"/>
        <v>1.2654050105931347E-4</v>
      </c>
      <c r="G486" s="45">
        <f t="shared" si="9"/>
        <v>9.6865137373895877E-3</v>
      </c>
      <c r="H486" s="79">
        <v>2.0340532920000001E-2</v>
      </c>
      <c r="I486" s="79">
        <v>1.318113687E-2</v>
      </c>
      <c r="J486" s="45">
        <f t="shared" si="10"/>
        <v>2.0213992418940688E-2</v>
      </c>
      <c r="K486" s="45">
        <f t="shared" si="11"/>
        <v>1.3054596368940687E-2</v>
      </c>
      <c r="L486" s="43"/>
      <c r="M486" s="43"/>
      <c r="N486" s="43"/>
      <c r="O486" s="43"/>
      <c r="P486" s="43"/>
      <c r="Q486" s="43"/>
      <c r="R486" s="43"/>
      <c r="S486" s="43"/>
      <c r="T486" s="43"/>
      <c r="U486" s="43"/>
      <c r="V486" s="43"/>
      <c r="W486" s="43"/>
      <c r="X486" s="43"/>
      <c r="Y486" s="43"/>
      <c r="Z486" s="43"/>
    </row>
    <row r="487" spans="1:26">
      <c r="A487" s="44">
        <v>44762</v>
      </c>
      <c r="B487" s="45">
        <v>3959.9</v>
      </c>
      <c r="C487" s="45">
        <f t="shared" si="6"/>
        <v>5.8785037183350592E-3</v>
      </c>
      <c r="D487" s="45">
        <v>3.34</v>
      </c>
      <c r="E487" s="45">
        <f t="shared" si="7"/>
        <v>3.3399999999999999E-2</v>
      </c>
      <c r="F487" s="45">
        <f t="shared" si="8"/>
        <v>1.303828517678074E-4</v>
      </c>
      <c r="G487" s="45">
        <f t="shared" si="9"/>
        <v>5.7481208665672518E-3</v>
      </c>
      <c r="H487" s="79">
        <v>-1.8950503E-2</v>
      </c>
      <c r="I487" s="79">
        <v>-5.6516107879999999E-3</v>
      </c>
      <c r="J487" s="45">
        <f t="shared" si="10"/>
        <v>-1.9080885851767808E-2</v>
      </c>
      <c r="K487" s="45">
        <f t="shared" si="11"/>
        <v>-5.7819936397678073E-3</v>
      </c>
      <c r="L487" s="43"/>
      <c r="M487" s="43"/>
      <c r="N487" s="43"/>
      <c r="O487" s="43"/>
      <c r="P487" s="43"/>
      <c r="Q487" s="43"/>
      <c r="R487" s="43"/>
      <c r="S487" s="43"/>
      <c r="T487" s="43"/>
      <c r="U487" s="43"/>
      <c r="V487" s="43"/>
      <c r="W487" s="43"/>
      <c r="X487" s="43"/>
      <c r="Y487" s="43"/>
      <c r="Z487" s="43"/>
    </row>
    <row r="488" spans="1:26">
      <c r="A488" s="44">
        <v>44761</v>
      </c>
      <c r="B488" s="45">
        <v>3936.69</v>
      </c>
      <c r="C488" s="45">
        <f t="shared" si="6"/>
        <v>2.7253558019802913E-2</v>
      </c>
      <c r="D488" s="45">
        <v>3.33</v>
      </c>
      <c r="E488" s="45">
        <f t="shared" si="7"/>
        <v>3.3300000000000003E-2</v>
      </c>
      <c r="F488" s="45">
        <f t="shared" si="8"/>
        <v>1.2999878338804116E-4</v>
      </c>
      <c r="G488" s="45">
        <f t="shared" si="9"/>
        <v>2.7123559236414872E-2</v>
      </c>
      <c r="H488" s="79">
        <v>-1.4308215230000001E-2</v>
      </c>
      <c r="I488" s="79">
        <v>-2.6706742629999999E-3</v>
      </c>
      <c r="J488" s="45">
        <f t="shared" si="10"/>
        <v>-1.4438214013388042E-2</v>
      </c>
      <c r="K488" s="45">
        <f t="shared" si="11"/>
        <v>-2.800673046388041E-3</v>
      </c>
      <c r="L488" s="43"/>
      <c r="M488" s="43"/>
      <c r="N488" s="43"/>
      <c r="O488" s="43"/>
      <c r="P488" s="43"/>
      <c r="Q488" s="43"/>
      <c r="R488" s="43"/>
      <c r="S488" s="43"/>
      <c r="T488" s="43"/>
      <c r="U488" s="43"/>
      <c r="V488" s="43"/>
      <c r="W488" s="43"/>
      <c r="X488" s="43"/>
      <c r="Y488" s="43"/>
      <c r="Z488" s="43"/>
    </row>
    <row r="489" spans="1:26">
      <c r="A489" s="44">
        <v>44760</v>
      </c>
      <c r="B489" s="45">
        <v>3830.85</v>
      </c>
      <c r="C489" s="45">
        <f t="shared" si="6"/>
        <v>-8.398790728860633E-3</v>
      </c>
      <c r="D489" s="45">
        <v>3.3</v>
      </c>
      <c r="E489" s="45">
        <f t="shared" si="7"/>
        <v>3.3000000000000002E-2</v>
      </c>
      <c r="F489" s="45">
        <f t="shared" si="8"/>
        <v>1.288463560800146E-4</v>
      </c>
      <c r="G489" s="45">
        <f t="shared" si="9"/>
        <v>-8.5276370849406476E-3</v>
      </c>
      <c r="H489" s="79">
        <v>-5.5370403569999997E-2</v>
      </c>
      <c r="I489" s="79">
        <v>-3.3999535230000003E-2</v>
      </c>
      <c r="J489" s="45">
        <f t="shared" si="10"/>
        <v>-5.5499249926080012E-2</v>
      </c>
      <c r="K489" s="45">
        <f t="shared" si="11"/>
        <v>-3.4128381586080017E-2</v>
      </c>
      <c r="L489" s="43"/>
      <c r="M489" s="43"/>
      <c r="N489" s="43"/>
      <c r="O489" s="43"/>
      <c r="P489" s="43"/>
      <c r="Q489" s="43"/>
      <c r="R489" s="43"/>
      <c r="S489" s="43"/>
      <c r="T489" s="43"/>
      <c r="U489" s="43"/>
      <c r="V489" s="43"/>
      <c r="W489" s="43"/>
      <c r="X489" s="43"/>
      <c r="Y489" s="43"/>
      <c r="Z489" s="43"/>
    </row>
    <row r="490" spans="1:26">
      <c r="A490" s="44">
        <v>44757</v>
      </c>
      <c r="B490" s="45">
        <v>3863.16</v>
      </c>
      <c r="C490" s="45">
        <f t="shared" si="6"/>
        <v>1.9019223492515371E-2</v>
      </c>
      <c r="D490" s="45">
        <v>3.25</v>
      </c>
      <c r="E490" s="45">
        <f t="shared" si="7"/>
        <v>3.2500000000000001E-2</v>
      </c>
      <c r="F490" s="45">
        <f t="shared" si="8"/>
        <v>1.2692490290722169E-4</v>
      </c>
      <c r="G490" s="45">
        <f t="shared" si="9"/>
        <v>1.8892298589608149E-2</v>
      </c>
      <c r="H490" s="79">
        <v>1.3538211620000001E-4</v>
      </c>
      <c r="I490" s="79">
        <v>-6.3424339770000004E-4</v>
      </c>
      <c r="J490" s="45">
        <f t="shared" si="10"/>
        <v>8.4572132927783136E-6</v>
      </c>
      <c r="K490" s="45">
        <f t="shared" si="11"/>
        <v>-7.6116830060722173E-4</v>
      </c>
      <c r="L490" s="43"/>
      <c r="M490" s="43"/>
      <c r="N490" s="43"/>
      <c r="O490" s="43"/>
      <c r="P490" s="43"/>
      <c r="Q490" s="43"/>
      <c r="R490" s="43"/>
      <c r="S490" s="43"/>
      <c r="T490" s="43"/>
      <c r="U490" s="43"/>
      <c r="V490" s="43"/>
      <c r="W490" s="43"/>
      <c r="X490" s="43"/>
      <c r="Y490" s="43"/>
      <c r="Z490" s="43"/>
    </row>
    <row r="491" spans="1:26">
      <c r="A491" s="44">
        <v>44756</v>
      </c>
      <c r="B491" s="45">
        <v>3790.38</v>
      </c>
      <c r="C491" s="45">
        <f t="shared" si="6"/>
        <v>-3.0031001895847553E-3</v>
      </c>
      <c r="D491" s="45">
        <v>3.27</v>
      </c>
      <c r="E491" s="45">
        <f t="shared" si="7"/>
        <v>3.27E-2</v>
      </c>
      <c r="F491" s="45">
        <f t="shared" si="8"/>
        <v>1.2769359536823899E-4</v>
      </c>
      <c r="G491" s="45">
        <f t="shared" si="9"/>
        <v>-3.1307937849529943E-3</v>
      </c>
      <c r="H491" s="79">
        <v>-4.0014974210000002E-3</v>
      </c>
      <c r="I491" s="79">
        <v>-2.0040283870000002E-2</v>
      </c>
      <c r="J491" s="45">
        <f t="shared" si="10"/>
        <v>-4.1291910163682392E-3</v>
      </c>
      <c r="K491" s="45">
        <f t="shared" si="11"/>
        <v>-2.0167977465368241E-2</v>
      </c>
      <c r="L491" s="43"/>
      <c r="M491" s="43"/>
      <c r="N491" s="43"/>
      <c r="O491" s="43"/>
      <c r="P491" s="43"/>
      <c r="Q491" s="43"/>
      <c r="R491" s="43"/>
      <c r="S491" s="43"/>
      <c r="T491" s="43"/>
      <c r="U491" s="43"/>
      <c r="V491" s="43"/>
      <c r="W491" s="43"/>
      <c r="X491" s="43"/>
      <c r="Y491" s="43"/>
      <c r="Z491" s="43"/>
    </row>
    <row r="492" spans="1:26">
      <c r="A492" s="44">
        <v>44755</v>
      </c>
      <c r="B492" s="45">
        <v>3801.78</v>
      </c>
      <c r="C492" s="45">
        <f t="shared" si="6"/>
        <v>-4.466859031662644E-3</v>
      </c>
      <c r="D492" s="45">
        <v>3.24</v>
      </c>
      <c r="E492" s="45">
        <f t="shared" si="7"/>
        <v>3.2400000000000005E-2</v>
      </c>
      <c r="F492" s="45">
        <f t="shared" si="8"/>
        <v>1.2654050105931347E-4</v>
      </c>
      <c r="G492" s="45">
        <f t="shared" si="9"/>
        <v>-4.5933995327219574E-3</v>
      </c>
      <c r="H492" s="79">
        <v>-2.198645762E-2</v>
      </c>
      <c r="I492" s="79">
        <v>2.2862459960000001E-2</v>
      </c>
      <c r="J492" s="45">
        <f t="shared" si="10"/>
        <v>-2.2112998121059314E-2</v>
      </c>
      <c r="K492" s="45">
        <f t="shared" si="11"/>
        <v>2.2735919458940688E-2</v>
      </c>
      <c r="L492" s="43"/>
      <c r="M492" s="43"/>
      <c r="N492" s="43"/>
      <c r="O492" s="43"/>
      <c r="P492" s="43"/>
      <c r="Q492" s="43"/>
      <c r="R492" s="43"/>
      <c r="S492" s="43"/>
      <c r="T492" s="43"/>
      <c r="U492" s="43"/>
      <c r="V492" s="43"/>
      <c r="W492" s="43"/>
      <c r="X492" s="43"/>
      <c r="Y492" s="43"/>
      <c r="Z492" s="43"/>
    </row>
    <row r="493" spans="1:26">
      <c r="A493" s="44">
        <v>44754</v>
      </c>
      <c r="B493" s="45">
        <v>3818.8</v>
      </c>
      <c r="C493" s="45">
        <f t="shared" si="6"/>
        <v>-9.2868990190167582E-3</v>
      </c>
      <c r="D493" s="45">
        <v>3.28</v>
      </c>
      <c r="E493" s="45">
        <f t="shared" si="7"/>
        <v>3.2799999999999996E-2</v>
      </c>
      <c r="F493" s="45">
        <f t="shared" si="8"/>
        <v>1.2807788599555892E-4</v>
      </c>
      <c r="G493" s="45">
        <f t="shared" si="9"/>
        <v>-9.4149769050123171E-3</v>
      </c>
      <c r="H493" s="79">
        <v>2.198645762E-2</v>
      </c>
      <c r="I493" s="79">
        <v>3.55953987E-3</v>
      </c>
      <c r="J493" s="45">
        <f t="shared" si="10"/>
        <v>2.1858379734004441E-2</v>
      </c>
      <c r="K493" s="45">
        <f t="shared" si="11"/>
        <v>3.4314619840044411E-3</v>
      </c>
      <c r="L493" s="43"/>
      <c r="M493" s="43"/>
      <c r="N493" s="43"/>
      <c r="O493" s="43"/>
      <c r="P493" s="43"/>
      <c r="Q493" s="43"/>
      <c r="R493" s="43"/>
      <c r="S493" s="43"/>
      <c r="T493" s="43"/>
      <c r="U493" s="43"/>
      <c r="V493" s="43"/>
      <c r="W493" s="43"/>
      <c r="X493" s="43"/>
      <c r="Y493" s="43"/>
      <c r="Z493" s="43"/>
    </row>
    <row r="494" spans="1:26">
      <c r="A494" s="44">
        <v>44753</v>
      </c>
      <c r="B494" s="45">
        <v>3854.43</v>
      </c>
      <c r="C494" s="45">
        <f t="shared" si="6"/>
        <v>-1.159442997810581E-2</v>
      </c>
      <c r="D494" s="45">
        <v>3.33</v>
      </c>
      <c r="E494" s="45">
        <f t="shared" si="7"/>
        <v>3.3300000000000003E-2</v>
      </c>
      <c r="F494" s="45">
        <f t="shared" si="8"/>
        <v>1.2999878338804116E-4</v>
      </c>
      <c r="G494" s="45">
        <f t="shared" si="9"/>
        <v>-1.1724428761493851E-2</v>
      </c>
      <c r="H494" s="79">
        <v>-7.1544544220000006E-2</v>
      </c>
      <c r="I494" s="79">
        <v>3.0328196980000002E-3</v>
      </c>
      <c r="J494" s="45">
        <f t="shared" si="10"/>
        <v>-7.1674543003388047E-2</v>
      </c>
      <c r="K494" s="45">
        <f t="shared" si="11"/>
        <v>2.9028209146119591E-3</v>
      </c>
      <c r="L494" s="43"/>
      <c r="M494" s="43"/>
      <c r="N494" s="43"/>
      <c r="O494" s="43"/>
      <c r="P494" s="43"/>
      <c r="Q494" s="43"/>
      <c r="R494" s="43"/>
      <c r="S494" s="43"/>
      <c r="T494" s="43"/>
      <c r="U494" s="43"/>
      <c r="V494" s="43"/>
      <c r="W494" s="43"/>
      <c r="X494" s="43"/>
      <c r="Y494" s="43"/>
      <c r="Z494" s="43"/>
    </row>
    <row r="495" spans="1:26">
      <c r="A495" s="44">
        <v>44750</v>
      </c>
      <c r="B495" s="45">
        <v>3899.38</v>
      </c>
      <c r="C495" s="45">
        <f t="shared" si="6"/>
        <v>-8.3055631536842949E-4</v>
      </c>
      <c r="D495" s="45">
        <v>3.43</v>
      </c>
      <c r="E495" s="45">
        <f t="shared" si="7"/>
        <v>3.4300000000000004E-2</v>
      </c>
      <c r="F495" s="45">
        <f t="shared" si="8"/>
        <v>1.3383780231146503E-4</v>
      </c>
      <c r="G495" s="45">
        <f t="shared" si="9"/>
        <v>-9.6439411767989451E-4</v>
      </c>
      <c r="H495" s="79">
        <v>1.5069473030000001E-2</v>
      </c>
      <c r="I495" s="79">
        <v>2.304405596E-2</v>
      </c>
      <c r="J495" s="45">
        <f t="shared" si="10"/>
        <v>1.4935635227688536E-2</v>
      </c>
      <c r="K495" s="45">
        <f t="shared" si="11"/>
        <v>2.2910218157688535E-2</v>
      </c>
      <c r="L495" s="43"/>
      <c r="M495" s="43"/>
      <c r="N495" s="43"/>
      <c r="O495" s="43"/>
      <c r="P495" s="43"/>
      <c r="Q495" s="43"/>
      <c r="R495" s="43"/>
      <c r="S495" s="43"/>
      <c r="T495" s="43"/>
      <c r="U495" s="43"/>
      <c r="V495" s="43"/>
      <c r="W495" s="43"/>
      <c r="X495" s="43"/>
      <c r="Y495" s="43"/>
      <c r="Z495" s="43"/>
    </row>
    <row r="496" spans="1:26">
      <c r="A496" s="44">
        <v>44749</v>
      </c>
      <c r="B496" s="45">
        <v>3902.62</v>
      </c>
      <c r="C496" s="45">
        <f t="shared" si="6"/>
        <v>1.4853713471199018E-2</v>
      </c>
      <c r="D496" s="45">
        <v>3.35</v>
      </c>
      <c r="E496" s="45">
        <f t="shared" si="7"/>
        <v>3.3500000000000002E-2</v>
      </c>
      <c r="F496" s="45">
        <f t="shared" si="8"/>
        <v>1.3076688313118368E-4</v>
      </c>
      <c r="G496" s="45">
        <f t="shared" si="9"/>
        <v>1.4722946588067835E-2</v>
      </c>
      <c r="H496" s="79">
        <v>6.4507104420000001E-3</v>
      </c>
      <c r="I496" s="79">
        <v>6.5668887560000003E-3</v>
      </c>
      <c r="J496" s="45">
        <f t="shared" si="10"/>
        <v>6.3199435588688164E-3</v>
      </c>
      <c r="K496" s="45">
        <f t="shared" si="11"/>
        <v>6.4361218728688167E-3</v>
      </c>
      <c r="L496" s="43"/>
      <c r="M496" s="43"/>
      <c r="N496" s="43"/>
      <c r="O496" s="43"/>
      <c r="P496" s="43"/>
      <c r="Q496" s="43"/>
      <c r="R496" s="43"/>
      <c r="S496" s="43"/>
      <c r="T496" s="43"/>
      <c r="U496" s="43"/>
      <c r="V496" s="43"/>
      <c r="W496" s="43"/>
      <c r="X496" s="43"/>
      <c r="Y496" s="43"/>
      <c r="Z496" s="43"/>
    </row>
    <row r="497" spans="1:26">
      <c r="A497" s="44">
        <v>44748</v>
      </c>
      <c r="B497" s="45">
        <v>3845.08</v>
      </c>
      <c r="C497" s="45">
        <f t="shared" si="6"/>
        <v>3.5667473495814678E-3</v>
      </c>
      <c r="D497" s="45">
        <v>3.31</v>
      </c>
      <c r="E497" s="45">
        <f t="shared" si="7"/>
        <v>3.3099999999999997E-2</v>
      </c>
      <c r="F497" s="45">
        <f t="shared" si="8"/>
        <v>1.2923053555136121E-4</v>
      </c>
      <c r="G497" s="45">
        <f t="shared" si="9"/>
        <v>3.4375168140301066E-3</v>
      </c>
      <c r="H497" s="79">
        <v>-2.6496410349999999E-2</v>
      </c>
      <c r="I497" s="79">
        <v>-4.5216017669999997E-2</v>
      </c>
      <c r="J497" s="45">
        <f t="shared" si="10"/>
        <v>-2.662564088555136E-2</v>
      </c>
      <c r="K497" s="45">
        <f t="shared" si="11"/>
        <v>-4.5345248205551358E-2</v>
      </c>
      <c r="L497" s="43"/>
      <c r="M497" s="43"/>
      <c r="N497" s="43"/>
      <c r="O497" s="43"/>
      <c r="P497" s="43"/>
      <c r="Q497" s="43"/>
      <c r="R497" s="43"/>
      <c r="S497" s="43"/>
      <c r="T497" s="43"/>
      <c r="U497" s="43"/>
      <c r="V497" s="43"/>
      <c r="W497" s="43"/>
      <c r="X497" s="43"/>
      <c r="Y497" s="43"/>
      <c r="Z497" s="43"/>
    </row>
    <row r="498" spans="1:26">
      <c r="A498" s="44">
        <v>44747</v>
      </c>
      <c r="B498" s="45">
        <v>3831.39</v>
      </c>
      <c r="C498" s="45">
        <f t="shared" si="6"/>
        <v>1.5829235665797978E-3</v>
      </c>
      <c r="D498" s="45">
        <v>3.21</v>
      </c>
      <c r="E498" s="45">
        <f t="shared" si="7"/>
        <v>3.2099999999999997E-2</v>
      </c>
      <c r="F498" s="45">
        <f t="shared" si="8"/>
        <v>1.253870729598372E-4</v>
      </c>
      <c r="G498" s="45">
        <f t="shared" si="9"/>
        <v>1.4575364936199606E-3</v>
      </c>
      <c r="H498" s="79">
        <v>1.014570215E-2</v>
      </c>
      <c r="I498" s="79">
        <v>8.3798565910000004E-3</v>
      </c>
      <c r="J498" s="45">
        <f t="shared" si="10"/>
        <v>1.0020315077040163E-2</v>
      </c>
      <c r="K498" s="45">
        <f t="shared" si="11"/>
        <v>8.2544695180401632E-3</v>
      </c>
      <c r="L498" s="43"/>
      <c r="M498" s="43"/>
      <c r="N498" s="43"/>
      <c r="O498" s="43"/>
      <c r="P498" s="43"/>
      <c r="Q498" s="43"/>
      <c r="R498" s="43"/>
      <c r="S498" s="43"/>
      <c r="T498" s="43"/>
      <c r="U498" s="43"/>
      <c r="V498" s="43"/>
      <c r="W498" s="43"/>
      <c r="X498" s="43"/>
      <c r="Y498" s="43"/>
      <c r="Z498" s="43"/>
    </row>
    <row r="499" spans="1:26">
      <c r="A499" s="44">
        <v>44743</v>
      </c>
      <c r="B499" s="45">
        <v>3825.33</v>
      </c>
      <c r="C499" s="45">
        <f t="shared" si="6"/>
        <v>1.0498459915641863E-2</v>
      </c>
      <c r="D499" s="45">
        <v>3.26</v>
      </c>
      <c r="E499" s="45">
        <f t="shared" si="7"/>
        <v>3.2599999999999997E-2</v>
      </c>
      <c r="F499" s="45">
        <f t="shared" si="8"/>
        <v>1.2730926767434703E-4</v>
      </c>
      <c r="G499" s="45">
        <f t="shared" si="9"/>
        <v>1.0371150647967516E-2</v>
      </c>
      <c r="H499" s="79">
        <v>1.542150617E-2</v>
      </c>
      <c r="I499" s="79">
        <v>2.57364013E-2</v>
      </c>
      <c r="J499" s="45">
        <f t="shared" si="10"/>
        <v>1.5294196902325653E-2</v>
      </c>
      <c r="K499" s="45">
        <f t="shared" si="11"/>
        <v>2.5609092032325653E-2</v>
      </c>
      <c r="L499" s="43"/>
      <c r="M499" s="43"/>
      <c r="N499" s="43"/>
      <c r="O499" s="43"/>
      <c r="P499" s="43"/>
      <c r="Q499" s="43"/>
      <c r="R499" s="43"/>
      <c r="S499" s="43"/>
      <c r="T499" s="43"/>
      <c r="U499" s="43"/>
      <c r="V499" s="43"/>
      <c r="W499" s="43"/>
      <c r="X499" s="43"/>
      <c r="Y499" s="43"/>
      <c r="Z499" s="43"/>
    </row>
    <row r="500" spans="1:26">
      <c r="A500" s="44">
        <v>44742</v>
      </c>
      <c r="B500" s="45">
        <v>3785.38</v>
      </c>
      <c r="C500" s="45">
        <f t="shared" si="6"/>
        <v>-8.7978148306084494E-3</v>
      </c>
      <c r="D500" s="45">
        <v>3.3</v>
      </c>
      <c r="E500" s="45">
        <f t="shared" si="7"/>
        <v>3.3000000000000002E-2</v>
      </c>
      <c r="F500" s="45">
        <f t="shared" si="8"/>
        <v>1.288463560800146E-4</v>
      </c>
      <c r="G500" s="45">
        <f t="shared" si="9"/>
        <v>-8.926661186688464E-3</v>
      </c>
      <c r="H500" s="79">
        <v>-2.25638731E-2</v>
      </c>
      <c r="I500" s="79">
        <v>2.6326860189999999E-3</v>
      </c>
      <c r="J500" s="45">
        <f t="shared" si="10"/>
        <v>-2.2692719456080014E-2</v>
      </c>
      <c r="K500" s="45">
        <f t="shared" si="11"/>
        <v>2.5038396629199853E-3</v>
      </c>
      <c r="L500" s="43"/>
      <c r="M500" s="43"/>
      <c r="N500" s="43"/>
      <c r="O500" s="43"/>
      <c r="P500" s="43"/>
      <c r="Q500" s="43"/>
      <c r="R500" s="43"/>
      <c r="S500" s="43"/>
      <c r="T500" s="43"/>
      <c r="U500" s="43"/>
      <c r="V500" s="43"/>
      <c r="W500" s="43"/>
      <c r="X500" s="43"/>
      <c r="Y500" s="43"/>
      <c r="Z500" s="43"/>
    </row>
    <row r="501" spans="1:26">
      <c r="A501" s="44">
        <v>44741</v>
      </c>
      <c r="B501" s="45">
        <v>3818.83</v>
      </c>
      <c r="C501" s="45">
        <f t="shared" si="6"/>
        <v>-7.1200650096186937E-4</v>
      </c>
      <c r="D501" s="45">
        <v>3.38</v>
      </c>
      <c r="E501" s="45">
        <f t="shared" si="7"/>
        <v>3.3799999999999997E-2</v>
      </c>
      <c r="F501" s="45">
        <f t="shared" si="8"/>
        <v>1.3191875519558138E-4</v>
      </c>
      <c r="G501" s="45">
        <f t="shared" si="9"/>
        <v>-8.4392525615745076E-4</v>
      </c>
      <c r="H501" s="79">
        <v>1.257421081E-2</v>
      </c>
      <c r="I501" s="79">
        <v>2.6061545660000001E-2</v>
      </c>
      <c r="J501" s="45">
        <f t="shared" si="10"/>
        <v>1.2442292054804419E-2</v>
      </c>
      <c r="K501" s="45">
        <f t="shared" si="11"/>
        <v>2.592962690480442E-2</v>
      </c>
      <c r="L501" s="43"/>
      <c r="M501" s="43"/>
      <c r="N501" s="43"/>
      <c r="O501" s="43"/>
      <c r="P501" s="43"/>
      <c r="Q501" s="43"/>
      <c r="R501" s="43"/>
      <c r="S501" s="43"/>
      <c r="T501" s="43"/>
      <c r="U501" s="43"/>
      <c r="V501" s="43"/>
      <c r="W501" s="43"/>
      <c r="X501" s="43"/>
      <c r="Y501" s="43"/>
      <c r="Z501" s="43"/>
    </row>
    <row r="502" spans="1:26">
      <c r="A502" s="44">
        <v>44740</v>
      </c>
      <c r="B502" s="45">
        <v>3821.55</v>
      </c>
      <c r="C502" s="45">
        <f t="shared" si="6"/>
        <v>-2.0348658383248716E-2</v>
      </c>
      <c r="D502" s="45">
        <v>3.47</v>
      </c>
      <c r="E502" s="45">
        <f t="shared" si="7"/>
        <v>3.4700000000000002E-2</v>
      </c>
      <c r="F502" s="45">
        <f t="shared" si="8"/>
        <v>1.3537237482563746E-4</v>
      </c>
      <c r="G502" s="45">
        <f t="shared" si="9"/>
        <v>-2.0484030758074354E-2</v>
      </c>
      <c r="H502" s="79">
        <v>1.8040777040000001E-3</v>
      </c>
      <c r="I502" s="79">
        <v>2.1353124469999998E-2</v>
      </c>
      <c r="J502" s="45">
        <f t="shared" si="10"/>
        <v>1.6687053291743626E-3</v>
      </c>
      <c r="K502" s="45">
        <f t="shared" si="11"/>
        <v>2.1217752095174361E-2</v>
      </c>
      <c r="L502" s="43"/>
      <c r="M502" s="43"/>
      <c r="N502" s="43"/>
      <c r="O502" s="43"/>
      <c r="P502" s="43"/>
      <c r="Q502" s="43"/>
      <c r="R502" s="43"/>
      <c r="S502" s="43"/>
      <c r="T502" s="43"/>
      <c r="U502" s="43"/>
      <c r="V502" s="43"/>
      <c r="W502" s="43"/>
      <c r="X502" s="43"/>
      <c r="Y502" s="43"/>
      <c r="Z502" s="43"/>
    </row>
    <row r="503" spans="1:26">
      <c r="A503" s="44">
        <v>44739</v>
      </c>
      <c r="B503" s="45">
        <v>3900.11</v>
      </c>
      <c r="C503" s="45">
        <f t="shared" si="6"/>
        <v>-2.9775299301252065E-3</v>
      </c>
      <c r="D503" s="45">
        <v>3.48</v>
      </c>
      <c r="E503" s="45">
        <f t="shared" si="7"/>
        <v>3.4799999999999998E-2</v>
      </c>
      <c r="F503" s="45">
        <f t="shared" si="8"/>
        <v>1.3575592562764527E-4</v>
      </c>
      <c r="G503" s="45">
        <f t="shared" si="9"/>
        <v>-3.1132858557528518E-3</v>
      </c>
      <c r="H503" s="79">
        <v>1.4418571139999999E-4</v>
      </c>
      <c r="I503" s="79">
        <v>7.9993604779999997E-4</v>
      </c>
      <c r="J503" s="45">
        <f t="shared" si="10"/>
        <v>8.4297857723547186E-6</v>
      </c>
      <c r="K503" s="45">
        <f t="shared" si="11"/>
        <v>6.641801221723547E-4</v>
      </c>
      <c r="L503" s="43"/>
      <c r="M503" s="43"/>
      <c r="N503" s="43"/>
      <c r="O503" s="43"/>
      <c r="P503" s="43"/>
      <c r="Q503" s="43"/>
      <c r="R503" s="43"/>
      <c r="S503" s="43"/>
      <c r="T503" s="43"/>
      <c r="U503" s="43"/>
      <c r="V503" s="43"/>
      <c r="W503" s="43"/>
      <c r="X503" s="43"/>
      <c r="Y503" s="43"/>
      <c r="Z503" s="43"/>
    </row>
    <row r="504" spans="1:26">
      <c r="A504" s="44">
        <v>44736</v>
      </c>
      <c r="B504" s="45">
        <v>3911.74</v>
      </c>
      <c r="C504" s="45">
        <f t="shared" si="6"/>
        <v>3.0105537080807647E-2</v>
      </c>
      <c r="D504" s="45">
        <v>3.43</v>
      </c>
      <c r="E504" s="45">
        <f t="shared" si="7"/>
        <v>3.4300000000000004E-2</v>
      </c>
      <c r="F504" s="45">
        <f t="shared" si="8"/>
        <v>1.3383780231146503E-4</v>
      </c>
      <c r="G504" s="45">
        <f t="shared" si="9"/>
        <v>2.9971699278496182E-2</v>
      </c>
      <c r="H504" s="79">
        <v>2.005419571E-2</v>
      </c>
      <c r="I504" s="79">
        <v>-1.125775801E-2</v>
      </c>
      <c r="J504" s="45">
        <f t="shared" si="10"/>
        <v>1.9920357907688535E-2</v>
      </c>
      <c r="K504" s="45">
        <f t="shared" si="11"/>
        <v>-1.1391595812311466E-2</v>
      </c>
      <c r="L504" s="43"/>
      <c r="M504" s="43"/>
      <c r="N504" s="43"/>
      <c r="O504" s="43"/>
      <c r="P504" s="43"/>
      <c r="Q504" s="43"/>
      <c r="R504" s="43"/>
      <c r="S504" s="43"/>
      <c r="T504" s="43"/>
      <c r="U504" s="43"/>
      <c r="V504" s="43"/>
      <c r="W504" s="43"/>
      <c r="X504" s="43"/>
      <c r="Y504" s="43"/>
      <c r="Z504" s="43"/>
    </row>
    <row r="505" spans="1:26">
      <c r="A505" s="44">
        <v>44735</v>
      </c>
      <c r="B505" s="45">
        <v>3795.73</v>
      </c>
      <c r="C505" s="45">
        <f t="shared" si="6"/>
        <v>9.4870490606574001E-3</v>
      </c>
      <c r="D505" s="45">
        <v>3.37</v>
      </c>
      <c r="E505" s="45">
        <f t="shared" si="7"/>
        <v>3.3700000000000001E-2</v>
      </c>
      <c r="F505" s="45">
        <f t="shared" si="8"/>
        <v>1.3153483483807626E-4</v>
      </c>
      <c r="G505" s="45">
        <f t="shared" si="9"/>
        <v>9.3555142258193238E-3</v>
      </c>
      <c r="H505" s="79">
        <v>-5.4895814459999998E-2</v>
      </c>
      <c r="I505" s="79">
        <v>-3.7460443289999999E-2</v>
      </c>
      <c r="J505" s="45">
        <f t="shared" si="10"/>
        <v>-5.5027349294838074E-2</v>
      </c>
      <c r="K505" s="45">
        <f t="shared" si="11"/>
        <v>-3.7591978124838075E-2</v>
      </c>
      <c r="L505" s="43"/>
      <c r="M505" s="43"/>
      <c r="N505" s="43"/>
      <c r="O505" s="43"/>
      <c r="P505" s="43"/>
      <c r="Q505" s="43"/>
      <c r="R505" s="43"/>
      <c r="S505" s="43"/>
      <c r="T505" s="43"/>
      <c r="U505" s="43"/>
      <c r="V505" s="43"/>
      <c r="W505" s="43"/>
      <c r="X505" s="43"/>
      <c r="Y505" s="43"/>
      <c r="Z505" s="43"/>
    </row>
    <row r="506" spans="1:26">
      <c r="A506" s="44">
        <v>44734</v>
      </c>
      <c r="B506" s="45">
        <v>3759.89</v>
      </c>
      <c r="C506" s="45">
        <f t="shared" si="6"/>
        <v>-1.3023811491289687E-3</v>
      </c>
      <c r="D506" s="45">
        <v>3.41</v>
      </c>
      <c r="E506" s="45">
        <f t="shared" si="7"/>
        <v>3.4099999999999998E-2</v>
      </c>
      <c r="F506" s="45">
        <f t="shared" si="8"/>
        <v>1.3307029437092943E-4</v>
      </c>
      <c r="G506" s="45">
        <f t="shared" si="9"/>
        <v>-1.4354514434998982E-3</v>
      </c>
      <c r="H506" s="79">
        <v>2.3532233310000001E-2</v>
      </c>
      <c r="I506" s="79">
        <v>4.9996769480000001E-2</v>
      </c>
      <c r="J506" s="45">
        <f t="shared" si="10"/>
        <v>2.3399163015629072E-2</v>
      </c>
      <c r="K506" s="45">
        <f t="shared" si="11"/>
        <v>4.9863699185629072E-2</v>
      </c>
      <c r="L506" s="43"/>
      <c r="M506" s="43"/>
      <c r="N506" s="43"/>
      <c r="O506" s="43"/>
      <c r="P506" s="43"/>
      <c r="Q506" s="43"/>
      <c r="R506" s="43"/>
      <c r="S506" s="43"/>
      <c r="T506" s="43"/>
      <c r="U506" s="43"/>
      <c r="V506" s="43"/>
      <c r="W506" s="43"/>
      <c r="X506" s="43"/>
      <c r="Y506" s="43"/>
      <c r="Z506" s="43"/>
    </row>
    <row r="507" spans="1:26">
      <c r="A507" s="44">
        <v>44733</v>
      </c>
      <c r="B507" s="45">
        <v>3764.79</v>
      </c>
      <c r="C507" s="45">
        <f t="shared" si="6"/>
        <v>2.4182488501784571E-2</v>
      </c>
      <c r="D507" s="45">
        <v>3.56</v>
      </c>
      <c r="E507" s="45">
        <f t="shared" si="7"/>
        <v>3.56E-2</v>
      </c>
      <c r="F507" s="45">
        <f t="shared" si="8"/>
        <v>1.3882300365342104E-4</v>
      </c>
      <c r="G507" s="45">
        <f t="shared" si="9"/>
        <v>2.404366549813115E-2</v>
      </c>
      <c r="H507" s="79">
        <v>-2.9936862929999999E-3</v>
      </c>
      <c r="I507" s="79">
        <v>4.446333634E-2</v>
      </c>
      <c r="J507" s="45">
        <f t="shared" si="10"/>
        <v>-3.1325092966534209E-3</v>
      </c>
      <c r="K507" s="45">
        <f t="shared" si="11"/>
        <v>4.4324513336346578E-2</v>
      </c>
      <c r="L507" s="43"/>
      <c r="M507" s="43"/>
      <c r="N507" s="43"/>
      <c r="O507" s="43"/>
      <c r="P507" s="43"/>
      <c r="Q507" s="43"/>
      <c r="R507" s="43"/>
      <c r="S507" s="43"/>
      <c r="T507" s="43"/>
      <c r="U507" s="43"/>
      <c r="V507" s="43"/>
      <c r="W507" s="43"/>
      <c r="X507" s="43"/>
      <c r="Y507" s="43"/>
      <c r="Z507" s="43"/>
    </row>
    <row r="508" spans="1:26">
      <c r="A508" s="44">
        <v>44729</v>
      </c>
      <c r="B508" s="45">
        <v>3674.84</v>
      </c>
      <c r="C508" s="45">
        <f t="shared" si="6"/>
        <v>2.1984287507105164E-3</v>
      </c>
      <c r="D508" s="45">
        <v>3.48</v>
      </c>
      <c r="E508" s="45">
        <f t="shared" si="7"/>
        <v>3.4799999999999998E-2</v>
      </c>
      <c r="F508" s="45">
        <f t="shared" si="8"/>
        <v>1.3575592562764527E-4</v>
      </c>
      <c r="G508" s="45">
        <f t="shared" si="9"/>
        <v>2.0626728250828712E-3</v>
      </c>
      <c r="H508" s="79">
        <v>3.6556388640000001E-4</v>
      </c>
      <c r="I508" s="79">
        <v>-1.9177472639999998E-2</v>
      </c>
      <c r="J508" s="45">
        <f t="shared" si="10"/>
        <v>2.2980796077235474E-4</v>
      </c>
      <c r="K508" s="45">
        <f t="shared" si="11"/>
        <v>-1.9313228565627644E-2</v>
      </c>
      <c r="L508" s="43"/>
      <c r="M508" s="43"/>
      <c r="N508" s="43"/>
      <c r="O508" s="43"/>
      <c r="P508" s="43"/>
      <c r="Q508" s="43"/>
      <c r="R508" s="43"/>
      <c r="S508" s="43"/>
      <c r="T508" s="43"/>
      <c r="U508" s="43"/>
      <c r="V508" s="43"/>
      <c r="W508" s="43"/>
      <c r="X508" s="43"/>
      <c r="Y508" s="43"/>
      <c r="Z508" s="43"/>
    </row>
    <row r="509" spans="1:26">
      <c r="A509" s="44">
        <v>44728</v>
      </c>
      <c r="B509" s="45">
        <v>3666.77</v>
      </c>
      <c r="C509" s="45">
        <f t="shared" si="6"/>
        <v>-3.3052215017083934E-2</v>
      </c>
      <c r="D509" s="45">
        <v>3.52</v>
      </c>
      <c r="E509" s="45">
        <f t="shared" si="7"/>
        <v>3.5200000000000002E-2</v>
      </c>
      <c r="F509" s="45">
        <f t="shared" si="8"/>
        <v>1.3728975974358626E-4</v>
      </c>
      <c r="G509" s="45">
        <f t="shared" si="9"/>
        <v>-3.3189504776827521E-2</v>
      </c>
      <c r="H509" s="79">
        <v>-2.5467766749999999E-2</v>
      </c>
      <c r="I509" s="79">
        <v>1.1098893069999999E-2</v>
      </c>
      <c r="J509" s="45">
        <f t="shared" si="10"/>
        <v>-2.5605056509743585E-2</v>
      </c>
      <c r="K509" s="45">
        <f t="shared" si="11"/>
        <v>1.0961603310256413E-2</v>
      </c>
      <c r="L509" s="43"/>
      <c r="M509" s="43"/>
      <c r="N509" s="43"/>
      <c r="O509" s="43"/>
      <c r="P509" s="43"/>
      <c r="Q509" s="43"/>
      <c r="R509" s="43"/>
      <c r="S509" s="43"/>
      <c r="T509" s="43"/>
      <c r="U509" s="43"/>
      <c r="V509" s="43"/>
      <c r="W509" s="43"/>
      <c r="X509" s="43"/>
      <c r="Y509" s="43"/>
      <c r="Z509" s="43"/>
    </row>
    <row r="510" spans="1:26">
      <c r="A510" s="44">
        <v>44727</v>
      </c>
      <c r="B510" s="45">
        <v>3789.99</v>
      </c>
      <c r="C510" s="45">
        <f t="shared" si="6"/>
        <v>1.4487056184644877E-2</v>
      </c>
      <c r="D510" s="45">
        <v>3.57</v>
      </c>
      <c r="E510" s="45">
        <f t="shared" si="7"/>
        <v>3.5699999999999996E-2</v>
      </c>
      <c r="F510" s="45">
        <f t="shared" si="8"/>
        <v>1.3920622246454961E-4</v>
      </c>
      <c r="G510" s="45">
        <f t="shared" si="9"/>
        <v>1.4347849962180328E-2</v>
      </c>
      <c r="H510" s="79">
        <v>2.695823109E-3</v>
      </c>
      <c r="I510" s="79">
        <v>5.5954113600000001E-2</v>
      </c>
      <c r="J510" s="45">
        <f t="shared" si="10"/>
        <v>2.5566168865354504E-3</v>
      </c>
      <c r="K510" s="45">
        <f t="shared" si="11"/>
        <v>5.5814907377535451E-2</v>
      </c>
      <c r="L510" s="43"/>
      <c r="M510" s="43"/>
      <c r="N510" s="43"/>
      <c r="O510" s="43"/>
      <c r="P510" s="43"/>
      <c r="Q510" s="43"/>
      <c r="R510" s="43"/>
      <c r="S510" s="43"/>
      <c r="T510" s="43"/>
      <c r="U510" s="43"/>
      <c r="V510" s="43"/>
      <c r="W510" s="43"/>
      <c r="X510" s="43"/>
      <c r="Y510" s="43"/>
      <c r="Z510" s="43"/>
    </row>
    <row r="511" spans="1:26">
      <c r="A511" s="44">
        <v>44726</v>
      </c>
      <c r="B511" s="45">
        <v>3735.48</v>
      </c>
      <c r="C511" s="45">
        <f t="shared" si="6"/>
        <v>-3.7808440639954524E-3</v>
      </c>
      <c r="D511" s="45">
        <v>3.65</v>
      </c>
      <c r="E511" s="45">
        <f t="shared" si="7"/>
        <v>3.6499999999999998E-2</v>
      </c>
      <c r="F511" s="45">
        <f t="shared" si="8"/>
        <v>1.4227064686456181E-4</v>
      </c>
      <c r="G511" s="45">
        <f t="shared" si="9"/>
        <v>-3.9231147108600142E-3</v>
      </c>
      <c r="H511" s="79">
        <v>-9.0416400640000005E-2</v>
      </c>
      <c r="I511" s="79">
        <v>3.3439174340000001E-3</v>
      </c>
      <c r="J511" s="45">
        <f t="shared" si="10"/>
        <v>-9.0558671286864567E-2</v>
      </c>
      <c r="K511" s="45">
        <f t="shared" si="11"/>
        <v>3.2016467871354383E-3</v>
      </c>
      <c r="L511" s="43"/>
      <c r="M511" s="43"/>
      <c r="N511" s="43"/>
      <c r="O511" s="43"/>
      <c r="P511" s="43"/>
      <c r="Q511" s="43"/>
      <c r="R511" s="43"/>
      <c r="S511" s="43"/>
      <c r="T511" s="43"/>
      <c r="U511" s="43"/>
      <c r="V511" s="43"/>
      <c r="W511" s="43"/>
      <c r="X511" s="43"/>
      <c r="Y511" s="43"/>
      <c r="Z511" s="43"/>
    </row>
    <row r="512" spans="1:26">
      <c r="A512" s="44">
        <v>44725</v>
      </c>
      <c r="B512" s="45">
        <v>3749.63</v>
      </c>
      <c r="C512" s="45">
        <f t="shared" ref="C512:C766" si="12">LN(B512/B513)</f>
        <v>-3.9539873198958186E-2</v>
      </c>
      <c r="D512" s="45">
        <v>3.61</v>
      </c>
      <c r="E512" s="45">
        <f t="shared" ref="E512:E766" si="13">D512/100</f>
        <v>3.61E-2</v>
      </c>
      <c r="F512" s="45">
        <f t="shared" ref="F512:F766" si="14">(1+E512)^(1/252)-1</f>
        <v>1.4073872925624009E-4</v>
      </c>
      <c r="G512" s="45">
        <f t="shared" ref="G512:G766" si="15">C512-F512</f>
        <v>-3.9680611928214427E-2</v>
      </c>
      <c r="H512" s="79">
        <v>-5.2949095240000001E-2</v>
      </c>
      <c r="I512" s="79">
        <v>9.188287998E-4</v>
      </c>
      <c r="J512" s="45">
        <f t="shared" ref="J512:J766" si="16">H512-F512</f>
        <v>-5.3089833969256241E-2</v>
      </c>
      <c r="K512" s="45">
        <f t="shared" ref="K512:K766" si="17">I512-F512</f>
        <v>7.7809007054375991E-4</v>
      </c>
      <c r="L512" s="43"/>
      <c r="M512" s="43"/>
      <c r="N512" s="43"/>
      <c r="O512" s="43"/>
      <c r="P512" s="43"/>
      <c r="Q512" s="43"/>
      <c r="R512" s="43"/>
      <c r="S512" s="43"/>
      <c r="T512" s="43"/>
      <c r="U512" s="43"/>
      <c r="V512" s="43"/>
      <c r="W512" s="43"/>
      <c r="X512" s="43"/>
      <c r="Y512" s="43"/>
      <c r="Z512" s="43"/>
    </row>
    <row r="513" spans="1:26">
      <c r="A513" s="44">
        <v>44722</v>
      </c>
      <c r="B513" s="45">
        <v>3900.86</v>
      </c>
      <c r="C513" s="45">
        <f t="shared" si="12"/>
        <v>-2.954242533536117E-2</v>
      </c>
      <c r="D513" s="45">
        <v>3.38</v>
      </c>
      <c r="E513" s="45">
        <f t="shared" si="13"/>
        <v>3.3799999999999997E-2</v>
      </c>
      <c r="F513" s="45">
        <f t="shared" si="14"/>
        <v>1.3191875519558138E-4</v>
      </c>
      <c r="G513" s="45">
        <f t="shared" si="15"/>
        <v>-2.9674344090556751E-2</v>
      </c>
      <c r="H513" s="79">
        <v>9.1804520789999997E-2</v>
      </c>
      <c r="I513" s="79">
        <v>3.9335972140000001E-2</v>
      </c>
      <c r="J513" s="45">
        <f t="shared" si="16"/>
        <v>9.1672602034804415E-2</v>
      </c>
      <c r="K513" s="45">
        <f t="shared" si="17"/>
        <v>3.920405338480442E-2</v>
      </c>
      <c r="L513" s="43"/>
      <c r="M513" s="43"/>
      <c r="N513" s="43"/>
      <c r="O513" s="43"/>
      <c r="P513" s="43"/>
      <c r="Q513" s="43"/>
      <c r="R513" s="43"/>
      <c r="S513" s="43"/>
      <c r="T513" s="43"/>
      <c r="U513" s="43"/>
      <c r="V513" s="43"/>
      <c r="W513" s="43"/>
      <c r="X513" s="43"/>
      <c r="Y513" s="43"/>
      <c r="Z513" s="43"/>
    </row>
    <row r="514" spans="1:26">
      <c r="A514" s="44">
        <v>44721</v>
      </c>
      <c r="B514" s="45">
        <v>4017.82</v>
      </c>
      <c r="C514" s="45">
        <f t="shared" si="12"/>
        <v>-2.4086469933734811E-2</v>
      </c>
      <c r="D514" s="45">
        <v>3.33</v>
      </c>
      <c r="E514" s="45">
        <f t="shared" si="13"/>
        <v>3.3300000000000003E-2</v>
      </c>
      <c r="F514" s="45">
        <f t="shared" si="14"/>
        <v>1.2999878338804116E-4</v>
      </c>
      <c r="G514" s="45">
        <f t="shared" si="15"/>
        <v>-2.4216468717122852E-2</v>
      </c>
      <c r="H514" s="79">
        <v>5.1635755429999999E-2</v>
      </c>
      <c r="I514" s="79">
        <v>3.8696864159999997E-2</v>
      </c>
      <c r="J514" s="45">
        <f t="shared" si="16"/>
        <v>5.1505756646611958E-2</v>
      </c>
      <c r="K514" s="45">
        <f t="shared" si="17"/>
        <v>3.8566865376611956E-2</v>
      </c>
      <c r="L514" s="43"/>
      <c r="M514" s="43"/>
      <c r="N514" s="43"/>
      <c r="O514" s="43"/>
      <c r="P514" s="43"/>
      <c r="Q514" s="43"/>
      <c r="R514" s="43"/>
      <c r="S514" s="43"/>
      <c r="T514" s="43"/>
      <c r="U514" s="43"/>
      <c r="V514" s="43"/>
      <c r="W514" s="43"/>
      <c r="X514" s="43"/>
      <c r="Y514" s="43"/>
      <c r="Z514" s="43"/>
    </row>
    <row r="515" spans="1:26">
      <c r="A515" s="44">
        <v>44720</v>
      </c>
      <c r="B515" s="45">
        <v>4115.7700000000004</v>
      </c>
      <c r="C515" s="45">
        <f t="shared" si="12"/>
        <v>-1.0852585537420805E-2</v>
      </c>
      <c r="D515" s="45">
        <v>3.34</v>
      </c>
      <c r="E515" s="45">
        <f t="shared" si="13"/>
        <v>3.3399999999999999E-2</v>
      </c>
      <c r="F515" s="45">
        <f t="shared" si="14"/>
        <v>1.303828517678074E-4</v>
      </c>
      <c r="G515" s="45">
        <f t="shared" si="15"/>
        <v>-1.0982968389188613E-2</v>
      </c>
      <c r="H515" s="79">
        <v>4.3173225070000001E-2</v>
      </c>
      <c r="I515" s="79">
        <v>2.7037614089999999E-2</v>
      </c>
      <c r="J515" s="45">
        <f t="shared" si="16"/>
        <v>4.3042842218232194E-2</v>
      </c>
      <c r="K515" s="45">
        <f t="shared" si="17"/>
        <v>2.6907231238232191E-2</v>
      </c>
      <c r="L515" s="43"/>
      <c r="M515" s="43"/>
      <c r="N515" s="43"/>
      <c r="O515" s="43"/>
      <c r="P515" s="43"/>
      <c r="Q515" s="43"/>
      <c r="R515" s="43"/>
      <c r="S515" s="43"/>
      <c r="T515" s="43"/>
      <c r="U515" s="43"/>
      <c r="V515" s="43"/>
      <c r="W515" s="43"/>
      <c r="X515" s="43"/>
      <c r="Y515" s="43"/>
      <c r="Z515" s="43"/>
    </row>
    <row r="516" spans="1:26">
      <c r="A516" s="44">
        <v>44719</v>
      </c>
      <c r="B516" s="45">
        <v>4160.68</v>
      </c>
      <c r="C516" s="45">
        <f t="shared" si="12"/>
        <v>9.4783319340661174E-3</v>
      </c>
      <c r="D516" s="45">
        <v>3.29</v>
      </c>
      <c r="E516" s="45">
        <f t="shared" si="13"/>
        <v>3.2899999999999999E-2</v>
      </c>
      <c r="F516" s="45">
        <f t="shared" si="14"/>
        <v>1.2846213956385633E-4</v>
      </c>
      <c r="G516" s="45">
        <f t="shared" si="15"/>
        <v>9.3498697945022611E-3</v>
      </c>
      <c r="H516" s="79">
        <v>8.4864121370000004E-3</v>
      </c>
      <c r="I516" s="79">
        <v>-1.1818916299999999E-2</v>
      </c>
      <c r="J516" s="45">
        <f t="shared" si="16"/>
        <v>8.357949997436144E-3</v>
      </c>
      <c r="K516" s="45">
        <f t="shared" si="17"/>
        <v>-1.1947378439563856E-2</v>
      </c>
      <c r="L516" s="43"/>
      <c r="M516" s="43"/>
      <c r="N516" s="43"/>
      <c r="O516" s="43"/>
      <c r="P516" s="43"/>
      <c r="Q516" s="43"/>
      <c r="R516" s="43"/>
      <c r="S516" s="43"/>
      <c r="T516" s="43"/>
      <c r="U516" s="43"/>
      <c r="V516" s="43"/>
      <c r="W516" s="43"/>
      <c r="X516" s="43"/>
      <c r="Y516" s="43"/>
      <c r="Z516" s="43"/>
    </row>
    <row r="517" spans="1:26">
      <c r="A517" s="44">
        <v>44718</v>
      </c>
      <c r="B517" s="45">
        <v>4121.43</v>
      </c>
      <c r="C517" s="45">
        <f t="shared" si="12"/>
        <v>3.1324562641237242E-3</v>
      </c>
      <c r="D517" s="45">
        <v>3.35</v>
      </c>
      <c r="E517" s="45">
        <f t="shared" si="13"/>
        <v>3.3500000000000002E-2</v>
      </c>
      <c r="F517" s="45">
        <f t="shared" si="14"/>
        <v>1.3076688313118368E-4</v>
      </c>
      <c r="G517" s="45">
        <f t="shared" si="15"/>
        <v>3.0016893809925406E-3</v>
      </c>
      <c r="H517" s="79">
        <v>-1.128341615E-2</v>
      </c>
      <c r="I517" s="79">
        <v>-1.539754867E-2</v>
      </c>
      <c r="J517" s="45">
        <f t="shared" si="16"/>
        <v>-1.1414183033131183E-2</v>
      </c>
      <c r="K517" s="45">
        <f t="shared" si="17"/>
        <v>-1.5528315553131184E-2</v>
      </c>
      <c r="L517" s="43"/>
      <c r="M517" s="43"/>
      <c r="N517" s="43"/>
      <c r="O517" s="43"/>
      <c r="P517" s="43"/>
      <c r="Q517" s="43"/>
      <c r="R517" s="43"/>
      <c r="S517" s="43"/>
      <c r="T517" s="43"/>
      <c r="U517" s="43"/>
      <c r="V517" s="43"/>
      <c r="W517" s="43"/>
      <c r="X517" s="43"/>
      <c r="Y517" s="43"/>
      <c r="Z517" s="43"/>
    </row>
    <row r="518" spans="1:26">
      <c r="A518" s="44">
        <v>44715</v>
      </c>
      <c r="B518" s="45">
        <v>4108.54</v>
      </c>
      <c r="C518" s="45">
        <f t="shared" si="12"/>
        <v>-1.6482457202400495E-2</v>
      </c>
      <c r="D518" s="45">
        <v>3.27</v>
      </c>
      <c r="E518" s="45">
        <f t="shared" si="13"/>
        <v>3.27E-2</v>
      </c>
      <c r="F518" s="45">
        <f t="shared" si="14"/>
        <v>1.2769359536823899E-4</v>
      </c>
      <c r="G518" s="45">
        <f t="shared" si="15"/>
        <v>-1.6610150797768734E-2</v>
      </c>
      <c r="H518" s="79">
        <v>7.1799999999999997E-5</v>
      </c>
      <c r="I518" s="79">
        <v>-3.269660047E-3</v>
      </c>
      <c r="J518" s="45">
        <f t="shared" si="16"/>
        <v>-5.5893595368238991E-5</v>
      </c>
      <c r="K518" s="45">
        <f t="shared" si="17"/>
        <v>-3.397353642368239E-3</v>
      </c>
      <c r="L518" s="43"/>
      <c r="M518" s="43"/>
      <c r="N518" s="43"/>
      <c r="O518" s="43"/>
      <c r="P518" s="43"/>
      <c r="Q518" s="43"/>
      <c r="R518" s="43"/>
      <c r="S518" s="43"/>
      <c r="T518" s="43"/>
      <c r="U518" s="43"/>
      <c r="V518" s="43"/>
      <c r="W518" s="43"/>
      <c r="X518" s="43"/>
      <c r="Y518" s="43"/>
      <c r="Z518" s="43"/>
    </row>
    <row r="519" spans="1:26">
      <c r="A519" s="44">
        <v>44714</v>
      </c>
      <c r="B519" s="45">
        <v>4176.82</v>
      </c>
      <c r="C519" s="45">
        <f t="shared" si="12"/>
        <v>1.8263262738202751E-2</v>
      </c>
      <c r="D519" s="45">
        <v>3.24</v>
      </c>
      <c r="E519" s="45">
        <f t="shared" si="13"/>
        <v>3.2400000000000005E-2</v>
      </c>
      <c r="F519" s="45">
        <f t="shared" si="14"/>
        <v>1.2654050105931347E-4</v>
      </c>
      <c r="G519" s="45">
        <f t="shared" si="15"/>
        <v>1.8136722237143438E-2</v>
      </c>
      <c r="H519" s="79">
        <v>8.9366099660000003E-3</v>
      </c>
      <c r="I519" s="79">
        <v>-1.309569404E-2</v>
      </c>
      <c r="J519" s="45">
        <f t="shared" si="16"/>
        <v>8.8100694649406869E-3</v>
      </c>
      <c r="K519" s="45">
        <f t="shared" si="17"/>
        <v>-1.3222234541059313E-2</v>
      </c>
      <c r="L519" s="43"/>
      <c r="M519" s="43"/>
      <c r="N519" s="43"/>
      <c r="O519" s="43"/>
      <c r="P519" s="43"/>
      <c r="Q519" s="43"/>
      <c r="R519" s="43"/>
      <c r="S519" s="43"/>
      <c r="T519" s="43"/>
      <c r="U519" s="43"/>
      <c r="V519" s="43"/>
      <c r="W519" s="43"/>
      <c r="X519" s="43"/>
      <c r="Y519" s="43"/>
      <c r="Z519" s="43"/>
    </row>
    <row r="520" spans="1:26">
      <c r="A520" s="44">
        <v>44713</v>
      </c>
      <c r="B520" s="45">
        <v>4101.2299999999996</v>
      </c>
      <c r="C520" s="45">
        <f t="shared" si="12"/>
        <v>-7.5109239121430331E-3</v>
      </c>
      <c r="D520" s="45">
        <v>3.25</v>
      </c>
      <c r="E520" s="45">
        <f t="shared" si="13"/>
        <v>3.2500000000000001E-2</v>
      </c>
      <c r="F520" s="45">
        <f t="shared" si="14"/>
        <v>1.2692490290722169E-4</v>
      </c>
      <c r="G520" s="45">
        <f t="shared" si="15"/>
        <v>-7.6378488150502548E-3</v>
      </c>
      <c r="H520" s="79">
        <v>-7.268549681E-2</v>
      </c>
      <c r="I520" s="79">
        <v>-1.110690852E-2</v>
      </c>
      <c r="J520" s="45">
        <f t="shared" si="16"/>
        <v>-7.2812421712907222E-2</v>
      </c>
      <c r="K520" s="45">
        <f t="shared" si="17"/>
        <v>-1.1233833422907222E-2</v>
      </c>
      <c r="L520" s="43"/>
      <c r="M520" s="43"/>
      <c r="N520" s="43"/>
      <c r="O520" s="43"/>
      <c r="P520" s="43"/>
      <c r="Q520" s="43"/>
      <c r="R520" s="43"/>
      <c r="S520" s="43"/>
      <c r="T520" s="43"/>
      <c r="U520" s="43"/>
      <c r="V520" s="43"/>
      <c r="W520" s="43"/>
      <c r="X520" s="43"/>
      <c r="Y520" s="43"/>
      <c r="Z520" s="43"/>
    </row>
    <row r="521" spans="1:26">
      <c r="A521" s="44">
        <v>44712</v>
      </c>
      <c r="B521" s="45">
        <v>4132.1499999999996</v>
      </c>
      <c r="C521" s="45">
        <f t="shared" si="12"/>
        <v>-6.2940551963996914E-3</v>
      </c>
      <c r="D521" s="45">
        <v>3.22</v>
      </c>
      <c r="E521" s="45">
        <f t="shared" si="13"/>
        <v>3.2199999999999999E-2</v>
      </c>
      <c r="F521" s="45">
        <f t="shared" si="14"/>
        <v>1.2577158609272665E-4</v>
      </c>
      <c r="G521" s="45">
        <f t="shared" si="15"/>
        <v>-6.4198267824924181E-3</v>
      </c>
      <c r="H521" s="79">
        <v>5.7241140840000003E-3</v>
      </c>
      <c r="I521" s="79">
        <v>-7.9369158289999998E-3</v>
      </c>
      <c r="J521" s="45">
        <f t="shared" si="16"/>
        <v>5.5983424979072736E-3</v>
      </c>
      <c r="K521" s="45">
        <f t="shared" si="17"/>
        <v>-8.0626874150927265E-3</v>
      </c>
      <c r="L521" s="43"/>
      <c r="M521" s="43"/>
      <c r="N521" s="43"/>
      <c r="O521" s="43"/>
      <c r="P521" s="43"/>
      <c r="Q521" s="43"/>
      <c r="R521" s="43"/>
      <c r="S521" s="43"/>
      <c r="T521" s="43"/>
      <c r="U521" s="43"/>
      <c r="V521" s="43"/>
      <c r="W521" s="43"/>
      <c r="X521" s="43"/>
      <c r="Y521" s="43"/>
      <c r="Z521" s="43"/>
    </row>
    <row r="522" spans="1:26">
      <c r="A522" s="44">
        <v>44708</v>
      </c>
      <c r="B522" s="45">
        <v>4158.24</v>
      </c>
      <c r="C522" s="45">
        <f t="shared" si="12"/>
        <v>2.4441095491293145E-2</v>
      </c>
      <c r="D522" s="45">
        <v>3.11</v>
      </c>
      <c r="E522" s="45">
        <f t="shared" si="13"/>
        <v>3.1099999999999999E-2</v>
      </c>
      <c r="F522" s="45">
        <f t="shared" si="14"/>
        <v>1.2153989942986776E-4</v>
      </c>
      <c r="G522" s="45">
        <f t="shared" si="15"/>
        <v>2.4319555591863277E-2</v>
      </c>
      <c r="H522" s="79">
        <v>6.2967245179999997E-3</v>
      </c>
      <c r="I522" s="79">
        <v>5.9585848019999997E-3</v>
      </c>
      <c r="J522" s="45">
        <f t="shared" si="16"/>
        <v>6.175184618570132E-3</v>
      </c>
      <c r="K522" s="45">
        <f t="shared" si="17"/>
        <v>5.8370449025701319E-3</v>
      </c>
      <c r="L522" s="43"/>
      <c r="M522" s="43"/>
      <c r="N522" s="43"/>
      <c r="O522" s="43"/>
      <c r="P522" s="43"/>
      <c r="Q522" s="43"/>
      <c r="R522" s="43"/>
      <c r="S522" s="43"/>
      <c r="T522" s="43"/>
      <c r="U522" s="43"/>
      <c r="V522" s="43"/>
      <c r="W522" s="43"/>
      <c r="X522" s="43"/>
      <c r="Y522" s="43"/>
      <c r="Z522" s="43"/>
    </row>
    <row r="523" spans="1:26">
      <c r="A523" s="44">
        <v>44707</v>
      </c>
      <c r="B523" s="45">
        <v>4057.84</v>
      </c>
      <c r="C523" s="45">
        <f t="shared" si="12"/>
        <v>1.9688139439344957E-2</v>
      </c>
      <c r="D523" s="45">
        <v>3.12</v>
      </c>
      <c r="E523" s="45">
        <f t="shared" si="13"/>
        <v>3.1200000000000002E-2</v>
      </c>
      <c r="F523" s="45">
        <f t="shared" si="14"/>
        <v>1.2192478397965445E-4</v>
      </c>
      <c r="G523" s="45">
        <f t="shared" si="15"/>
        <v>1.9566214655365302E-2</v>
      </c>
      <c r="H523" s="79">
        <v>-3.4624169509999997E-2</v>
      </c>
      <c r="I523" s="79">
        <v>-1.929709055E-2</v>
      </c>
      <c r="J523" s="45">
        <f t="shared" si="16"/>
        <v>-3.4746094293979651E-2</v>
      </c>
      <c r="K523" s="45">
        <f t="shared" si="17"/>
        <v>-1.9419015333979654E-2</v>
      </c>
      <c r="L523" s="43"/>
      <c r="M523" s="43"/>
      <c r="N523" s="43"/>
      <c r="O523" s="43"/>
      <c r="P523" s="43"/>
      <c r="Q523" s="43"/>
      <c r="R523" s="43"/>
      <c r="S523" s="43"/>
      <c r="T523" s="43"/>
      <c r="U523" s="43"/>
      <c r="V523" s="43"/>
      <c r="W523" s="43"/>
      <c r="X523" s="43"/>
      <c r="Y523" s="43"/>
      <c r="Z523" s="43"/>
    </row>
    <row r="524" spans="1:26">
      <c r="A524" s="44">
        <v>44706</v>
      </c>
      <c r="B524" s="45">
        <v>3978.73</v>
      </c>
      <c r="C524" s="45">
        <f t="shared" si="12"/>
        <v>9.4063856025386056E-3</v>
      </c>
      <c r="D524" s="45">
        <v>3.1</v>
      </c>
      <c r="E524" s="45">
        <f t="shared" si="13"/>
        <v>3.1E-2</v>
      </c>
      <c r="F524" s="45">
        <f t="shared" si="14"/>
        <v>1.2115497769871197E-4</v>
      </c>
      <c r="G524" s="45">
        <f t="shared" si="15"/>
        <v>9.2852306248398936E-3</v>
      </c>
      <c r="H524" s="79">
        <v>-4.5405933939999997E-2</v>
      </c>
      <c r="I524" s="79">
        <v>-1.742880963E-2</v>
      </c>
      <c r="J524" s="45">
        <f t="shared" si="16"/>
        <v>-4.5527088917698709E-2</v>
      </c>
      <c r="K524" s="45">
        <f t="shared" si="17"/>
        <v>-1.7549964607698712E-2</v>
      </c>
      <c r="L524" s="43"/>
      <c r="M524" s="43"/>
      <c r="N524" s="43"/>
      <c r="O524" s="43"/>
      <c r="P524" s="43"/>
      <c r="Q524" s="43"/>
      <c r="R524" s="43"/>
      <c r="S524" s="43"/>
      <c r="T524" s="43"/>
      <c r="U524" s="43"/>
      <c r="V524" s="43"/>
      <c r="W524" s="43"/>
      <c r="X524" s="43"/>
      <c r="Y524" s="43"/>
      <c r="Z524" s="43"/>
    </row>
    <row r="525" spans="1:26">
      <c r="A525" s="44">
        <v>44705</v>
      </c>
      <c r="B525" s="45">
        <v>3941.48</v>
      </c>
      <c r="C525" s="45">
        <f t="shared" si="12"/>
        <v>-8.1539459482493481E-3</v>
      </c>
      <c r="D525" s="45">
        <v>3.11</v>
      </c>
      <c r="E525" s="45">
        <f t="shared" si="13"/>
        <v>3.1099999999999999E-2</v>
      </c>
      <c r="F525" s="45">
        <f t="shared" si="14"/>
        <v>1.2153989942986776E-4</v>
      </c>
      <c r="G525" s="45">
        <f t="shared" si="15"/>
        <v>-8.2754858476792158E-3</v>
      </c>
      <c r="H525" s="79">
        <v>-2.2033526160000001E-2</v>
      </c>
      <c r="I525" s="79">
        <v>-1.7640711940000001E-2</v>
      </c>
      <c r="J525" s="45">
        <f t="shared" si="16"/>
        <v>-2.2155066059429868E-2</v>
      </c>
      <c r="K525" s="45">
        <f t="shared" si="17"/>
        <v>-1.7762251839429869E-2</v>
      </c>
      <c r="L525" s="43"/>
      <c r="M525" s="43"/>
      <c r="N525" s="43"/>
      <c r="O525" s="43"/>
      <c r="P525" s="43"/>
      <c r="Q525" s="43"/>
      <c r="R525" s="43"/>
      <c r="S525" s="43"/>
      <c r="T525" s="43"/>
      <c r="U525" s="43"/>
      <c r="V525" s="43"/>
      <c r="W525" s="43"/>
      <c r="X525" s="43"/>
      <c r="Y525" s="43"/>
      <c r="Z525" s="43"/>
    </row>
    <row r="526" spans="1:26">
      <c r="A526" s="44">
        <v>44704</v>
      </c>
      <c r="B526" s="45">
        <v>3973.75</v>
      </c>
      <c r="C526" s="45">
        <f t="shared" si="12"/>
        <v>1.8385022946529016E-2</v>
      </c>
      <c r="D526" s="45">
        <v>3.21</v>
      </c>
      <c r="E526" s="45">
        <f t="shared" si="13"/>
        <v>3.2099999999999997E-2</v>
      </c>
      <c r="F526" s="45">
        <f t="shared" si="14"/>
        <v>1.253870729598372E-4</v>
      </c>
      <c r="G526" s="45">
        <f t="shared" si="15"/>
        <v>1.8259635873569179E-2</v>
      </c>
      <c r="H526" s="79">
        <v>3.8366721499999999E-2</v>
      </c>
      <c r="I526" s="79">
        <v>-7.3206769110000002E-3</v>
      </c>
      <c r="J526" s="45">
        <f t="shared" si="16"/>
        <v>3.8241334427040162E-2</v>
      </c>
      <c r="K526" s="45">
        <f t="shared" si="17"/>
        <v>-7.4460639839598374E-3</v>
      </c>
      <c r="L526" s="43"/>
      <c r="M526" s="43"/>
      <c r="N526" s="43"/>
      <c r="O526" s="43"/>
      <c r="P526" s="43"/>
      <c r="Q526" s="43"/>
      <c r="R526" s="43"/>
      <c r="S526" s="43"/>
      <c r="T526" s="43"/>
      <c r="U526" s="43"/>
      <c r="V526" s="43"/>
      <c r="W526" s="43"/>
      <c r="X526" s="43"/>
      <c r="Y526" s="43"/>
      <c r="Z526" s="43"/>
    </row>
    <row r="527" spans="1:26">
      <c r="A527" s="44">
        <v>44701</v>
      </c>
      <c r="B527" s="45">
        <v>3901.36</v>
      </c>
      <c r="C527" s="45">
        <f t="shared" si="12"/>
        <v>1.4611357151915558E-4</v>
      </c>
      <c r="D527" s="45">
        <v>3.12</v>
      </c>
      <c r="E527" s="45">
        <f t="shared" si="13"/>
        <v>3.1200000000000002E-2</v>
      </c>
      <c r="F527" s="45">
        <f t="shared" si="14"/>
        <v>1.2192478397965445E-4</v>
      </c>
      <c r="G527" s="45">
        <f t="shared" si="15"/>
        <v>2.4188787539501135E-5</v>
      </c>
      <c r="H527" s="79">
        <v>-2.7537794349999999E-2</v>
      </c>
      <c r="I527" s="79">
        <v>-3.1497491449999998E-2</v>
      </c>
      <c r="J527" s="45">
        <f t="shared" si="16"/>
        <v>-2.7659719133979653E-2</v>
      </c>
      <c r="K527" s="45">
        <f t="shared" si="17"/>
        <v>-3.1619416233979653E-2</v>
      </c>
      <c r="L527" s="43"/>
      <c r="M527" s="43"/>
      <c r="N527" s="43"/>
      <c r="O527" s="43"/>
      <c r="P527" s="43"/>
      <c r="Q527" s="43"/>
      <c r="R527" s="43"/>
      <c r="S527" s="43"/>
      <c r="T527" s="43"/>
      <c r="U527" s="43"/>
      <c r="V527" s="43"/>
      <c r="W527" s="43"/>
      <c r="X527" s="43"/>
      <c r="Y527" s="43"/>
      <c r="Z527" s="43"/>
    </row>
    <row r="528" spans="1:26">
      <c r="A528" s="44">
        <v>44700</v>
      </c>
      <c r="B528" s="45">
        <v>3900.79</v>
      </c>
      <c r="C528" s="45">
        <f t="shared" si="12"/>
        <v>-5.8508922136055116E-3</v>
      </c>
      <c r="D528" s="45">
        <v>3.18</v>
      </c>
      <c r="E528" s="45">
        <f t="shared" si="13"/>
        <v>3.1800000000000002E-2</v>
      </c>
      <c r="F528" s="45">
        <f t="shared" si="14"/>
        <v>1.2423331087596523E-4</v>
      </c>
      <c r="G528" s="45">
        <f t="shared" si="15"/>
        <v>-5.9751255244814769E-3</v>
      </c>
      <c r="H528" s="79">
        <v>5.1980713400000003E-2</v>
      </c>
      <c r="I528" s="79">
        <v>4.4201174019999998E-2</v>
      </c>
      <c r="J528" s="45">
        <f t="shared" si="16"/>
        <v>5.1856480089124038E-2</v>
      </c>
      <c r="K528" s="45">
        <f t="shared" si="17"/>
        <v>4.4076940709124032E-2</v>
      </c>
      <c r="L528" s="43"/>
      <c r="M528" s="43"/>
      <c r="N528" s="43"/>
      <c r="O528" s="43"/>
      <c r="P528" s="43"/>
      <c r="Q528" s="43"/>
      <c r="R528" s="43"/>
      <c r="S528" s="43"/>
      <c r="T528" s="43"/>
      <c r="U528" s="43"/>
      <c r="V528" s="43"/>
      <c r="W528" s="43"/>
      <c r="X528" s="43"/>
      <c r="Y528" s="43"/>
      <c r="Z528" s="43"/>
    </row>
    <row r="529" spans="1:26">
      <c r="A529" s="44">
        <v>44699</v>
      </c>
      <c r="B529" s="45">
        <v>3923.68</v>
      </c>
      <c r="C529" s="45">
        <f t="shared" si="12"/>
        <v>-4.1233767985439373E-2</v>
      </c>
      <c r="D529" s="45">
        <v>3.2</v>
      </c>
      <c r="E529" s="45">
        <f t="shared" si="13"/>
        <v>3.2000000000000001E-2</v>
      </c>
      <c r="F529" s="45">
        <f t="shared" si="14"/>
        <v>1.2500252271729906E-4</v>
      </c>
      <c r="G529" s="45">
        <f t="shared" si="15"/>
        <v>-4.1358770508156673E-2</v>
      </c>
      <c r="H529" s="79">
        <v>-1.282373308E-2</v>
      </c>
      <c r="I529" s="79">
        <v>5.6908762220000001E-3</v>
      </c>
      <c r="J529" s="45">
        <f t="shared" si="16"/>
        <v>-1.2948735602717299E-2</v>
      </c>
      <c r="K529" s="45">
        <f t="shared" si="17"/>
        <v>5.565873699282701E-3</v>
      </c>
      <c r="L529" s="43"/>
      <c r="M529" s="43"/>
      <c r="N529" s="43"/>
      <c r="O529" s="43"/>
      <c r="P529" s="43"/>
      <c r="Q529" s="43"/>
      <c r="R529" s="43"/>
      <c r="S529" s="43"/>
      <c r="T529" s="43"/>
      <c r="U529" s="43"/>
      <c r="V529" s="43"/>
      <c r="W529" s="43"/>
      <c r="X529" s="43"/>
      <c r="Y529" s="43"/>
      <c r="Z529" s="43"/>
    </row>
    <row r="530" spans="1:26">
      <c r="A530" s="44">
        <v>44698</v>
      </c>
      <c r="B530" s="45">
        <v>4088.85</v>
      </c>
      <c r="C530" s="45">
        <f t="shared" si="12"/>
        <v>1.9968898134440815E-2</v>
      </c>
      <c r="D530" s="45">
        <v>3.31</v>
      </c>
      <c r="E530" s="45">
        <f t="shared" si="13"/>
        <v>3.3099999999999997E-2</v>
      </c>
      <c r="F530" s="45">
        <f t="shared" si="14"/>
        <v>1.2923053555136121E-4</v>
      </c>
      <c r="G530" s="45">
        <f t="shared" si="15"/>
        <v>1.9839667598889454E-2</v>
      </c>
      <c r="H530" s="79">
        <v>5.071553032E-2</v>
      </c>
      <c r="I530" s="79">
        <v>2.446503513E-2</v>
      </c>
      <c r="J530" s="45">
        <f t="shared" si="16"/>
        <v>5.0586299784448639E-2</v>
      </c>
      <c r="K530" s="45">
        <f t="shared" si="17"/>
        <v>2.4335804594448639E-2</v>
      </c>
      <c r="L530" s="43"/>
      <c r="M530" s="43"/>
      <c r="N530" s="43"/>
      <c r="O530" s="43"/>
      <c r="P530" s="43"/>
      <c r="Q530" s="43"/>
      <c r="R530" s="43"/>
      <c r="S530" s="43"/>
      <c r="T530" s="43"/>
      <c r="U530" s="43"/>
      <c r="V530" s="43"/>
      <c r="W530" s="43"/>
      <c r="X530" s="43"/>
      <c r="Y530" s="43"/>
      <c r="Z530" s="43"/>
    </row>
    <row r="531" spans="1:26">
      <c r="A531" s="44">
        <v>44697</v>
      </c>
      <c r="B531" s="45">
        <v>4008.01</v>
      </c>
      <c r="C531" s="45">
        <f t="shared" si="12"/>
        <v>-3.9542376502765091E-3</v>
      </c>
      <c r="D531" s="45">
        <v>3.24</v>
      </c>
      <c r="E531" s="45">
        <f t="shared" si="13"/>
        <v>3.2400000000000005E-2</v>
      </c>
      <c r="F531" s="45">
        <f t="shared" si="14"/>
        <v>1.2654050105931347E-4</v>
      </c>
      <c r="G531" s="45">
        <f t="shared" si="15"/>
        <v>-4.0807781513358225E-3</v>
      </c>
      <c r="H531" s="79">
        <v>-6.2495928610000001E-2</v>
      </c>
      <c r="I531" s="79">
        <v>-2.8078365009999998E-2</v>
      </c>
      <c r="J531" s="45">
        <f t="shared" si="16"/>
        <v>-6.2622469111059315E-2</v>
      </c>
      <c r="K531" s="45">
        <f t="shared" si="17"/>
        <v>-2.8204905511059312E-2</v>
      </c>
      <c r="L531" s="43"/>
      <c r="M531" s="43"/>
      <c r="N531" s="43"/>
      <c r="O531" s="43"/>
      <c r="P531" s="43"/>
      <c r="Q531" s="43"/>
      <c r="R531" s="43"/>
      <c r="S531" s="43"/>
      <c r="T531" s="43"/>
      <c r="U531" s="43"/>
      <c r="V531" s="43"/>
      <c r="W531" s="43"/>
      <c r="X531" s="43"/>
      <c r="Y531" s="43"/>
      <c r="Z531" s="43"/>
    </row>
    <row r="532" spans="1:26">
      <c r="A532" s="44">
        <v>44694</v>
      </c>
      <c r="B532" s="45">
        <v>4023.89</v>
      </c>
      <c r="C532" s="45">
        <f t="shared" si="12"/>
        <v>2.3589314531626496E-2</v>
      </c>
      <c r="D532" s="45">
        <v>3.26</v>
      </c>
      <c r="E532" s="45">
        <f t="shared" si="13"/>
        <v>3.2599999999999997E-2</v>
      </c>
      <c r="F532" s="45">
        <f t="shared" si="14"/>
        <v>1.2730926767434703E-4</v>
      </c>
      <c r="G532" s="45">
        <f t="shared" si="15"/>
        <v>2.3462005263952149E-2</v>
      </c>
      <c r="H532" s="79">
        <v>2.5075940769999999E-2</v>
      </c>
      <c r="I532" s="79">
        <v>-1.389991275E-2</v>
      </c>
      <c r="J532" s="45">
        <f t="shared" si="16"/>
        <v>2.4948631502325652E-2</v>
      </c>
      <c r="K532" s="45">
        <f t="shared" si="17"/>
        <v>-1.4027222017674347E-2</v>
      </c>
      <c r="L532" s="43"/>
      <c r="M532" s="43"/>
      <c r="N532" s="43"/>
      <c r="O532" s="43"/>
      <c r="P532" s="43"/>
      <c r="Q532" s="43"/>
      <c r="R532" s="43"/>
      <c r="S532" s="43"/>
      <c r="T532" s="43"/>
      <c r="U532" s="43"/>
      <c r="V532" s="43"/>
      <c r="W532" s="43"/>
      <c r="X532" s="43"/>
      <c r="Y532" s="43"/>
      <c r="Z532" s="43"/>
    </row>
    <row r="533" spans="1:26">
      <c r="A533" s="44">
        <v>44693</v>
      </c>
      <c r="B533" s="45">
        <v>3930.08</v>
      </c>
      <c r="C533" s="45">
        <f t="shared" si="12"/>
        <v>-1.2968422441889949E-3</v>
      </c>
      <c r="D533" s="45">
        <v>3.16</v>
      </c>
      <c r="E533" s="45">
        <f t="shared" si="13"/>
        <v>3.1600000000000003E-2</v>
      </c>
      <c r="F533" s="45">
        <f t="shared" si="14"/>
        <v>1.2346395051077153E-4</v>
      </c>
      <c r="G533" s="45">
        <f t="shared" si="15"/>
        <v>-1.4203061946997664E-3</v>
      </c>
      <c r="H533" s="79">
        <v>-3.2438731419999998E-2</v>
      </c>
      <c r="I533" s="79">
        <v>-6.3825825470000003E-3</v>
      </c>
      <c r="J533" s="45">
        <f t="shared" si="16"/>
        <v>-3.256219537051077E-2</v>
      </c>
      <c r="K533" s="45">
        <f t="shared" si="17"/>
        <v>-6.5060464975107719E-3</v>
      </c>
      <c r="L533" s="43"/>
      <c r="M533" s="43"/>
      <c r="N533" s="43"/>
      <c r="O533" s="43"/>
      <c r="P533" s="43"/>
      <c r="Q533" s="43"/>
      <c r="R533" s="43"/>
      <c r="S533" s="43"/>
      <c r="T533" s="43"/>
      <c r="U533" s="43"/>
      <c r="V533" s="43"/>
      <c r="W533" s="43"/>
      <c r="X533" s="43"/>
      <c r="Y533" s="43"/>
      <c r="Z533" s="43"/>
    </row>
    <row r="534" spans="1:26">
      <c r="A534" s="44">
        <v>44692</v>
      </c>
      <c r="B534" s="45">
        <v>3935.18</v>
      </c>
      <c r="C534" s="45">
        <f t="shared" si="12"/>
        <v>-1.6600202520523653E-2</v>
      </c>
      <c r="D534" s="45">
        <v>3.19</v>
      </c>
      <c r="E534" s="45">
        <f t="shared" si="13"/>
        <v>3.1899999999999998E-2</v>
      </c>
      <c r="F534" s="45">
        <f t="shared" si="14"/>
        <v>1.2461793535845089E-4</v>
      </c>
      <c r="G534" s="45">
        <f t="shared" si="15"/>
        <v>-1.6724820455882104E-2</v>
      </c>
      <c r="H534" s="79">
        <v>4.950917984E-2</v>
      </c>
      <c r="I534" s="79">
        <v>1.0680093680000001E-2</v>
      </c>
      <c r="J534" s="45">
        <f t="shared" si="16"/>
        <v>4.938456190464155E-2</v>
      </c>
      <c r="K534" s="45">
        <f t="shared" si="17"/>
        <v>1.055547574464155E-2</v>
      </c>
      <c r="L534" s="43"/>
      <c r="M534" s="43"/>
      <c r="N534" s="43"/>
      <c r="O534" s="43"/>
      <c r="P534" s="43"/>
      <c r="Q534" s="43"/>
      <c r="R534" s="43"/>
      <c r="S534" s="43"/>
      <c r="T534" s="43"/>
      <c r="U534" s="43"/>
      <c r="V534" s="43"/>
      <c r="W534" s="43"/>
      <c r="X534" s="43"/>
      <c r="Y534" s="43"/>
      <c r="Z534" s="43"/>
    </row>
    <row r="535" spans="1:26">
      <c r="A535" s="44">
        <v>44691</v>
      </c>
      <c r="B535" s="45">
        <v>4001.05</v>
      </c>
      <c r="C535" s="45">
        <f t="shared" si="12"/>
        <v>2.4548671098168664E-3</v>
      </c>
      <c r="D535" s="45">
        <v>3.26</v>
      </c>
      <c r="E535" s="45">
        <f t="shared" si="13"/>
        <v>3.2599999999999997E-2</v>
      </c>
      <c r="F535" s="45">
        <f t="shared" si="14"/>
        <v>1.2730926767434703E-4</v>
      </c>
      <c r="G535" s="45">
        <f t="shared" si="15"/>
        <v>2.3275578421425194E-3</v>
      </c>
      <c r="H535" s="79">
        <v>2.7142018359999999E-2</v>
      </c>
      <c r="I535" s="79">
        <v>-1.0877128309999999E-2</v>
      </c>
      <c r="J535" s="45">
        <f t="shared" si="16"/>
        <v>2.7014709092325652E-2</v>
      </c>
      <c r="K535" s="45">
        <f t="shared" si="17"/>
        <v>-1.1004437577674346E-2</v>
      </c>
      <c r="L535" s="43"/>
      <c r="M535" s="43"/>
      <c r="N535" s="43"/>
      <c r="O535" s="43"/>
      <c r="P535" s="43"/>
      <c r="Q535" s="43"/>
      <c r="R535" s="43"/>
      <c r="S535" s="43"/>
      <c r="T535" s="43"/>
      <c r="U535" s="43"/>
      <c r="V535" s="43"/>
      <c r="W535" s="43"/>
      <c r="X535" s="43"/>
      <c r="Y535" s="43"/>
      <c r="Z535" s="43"/>
    </row>
    <row r="536" spans="1:26">
      <c r="A536" s="44">
        <v>44690</v>
      </c>
      <c r="B536" s="45">
        <v>3991.24</v>
      </c>
      <c r="C536" s="45">
        <f t="shared" si="12"/>
        <v>-3.2561554986877753E-2</v>
      </c>
      <c r="D536" s="45">
        <v>3.33</v>
      </c>
      <c r="E536" s="45">
        <f t="shared" si="13"/>
        <v>3.3300000000000003E-2</v>
      </c>
      <c r="F536" s="45">
        <f t="shared" si="14"/>
        <v>1.2999878338804116E-4</v>
      </c>
      <c r="G536" s="45">
        <f t="shared" si="15"/>
        <v>-3.2691553770265794E-2</v>
      </c>
      <c r="H536" s="79">
        <v>2.7041254369999999E-3</v>
      </c>
      <c r="I536" s="79">
        <v>1.612622906E-2</v>
      </c>
      <c r="J536" s="45">
        <f t="shared" si="16"/>
        <v>2.5741266536119588E-3</v>
      </c>
      <c r="K536" s="45">
        <f t="shared" si="17"/>
        <v>1.5996230276611959E-2</v>
      </c>
      <c r="L536" s="43"/>
      <c r="M536" s="43"/>
      <c r="N536" s="43"/>
      <c r="O536" s="43"/>
      <c r="P536" s="43"/>
      <c r="Q536" s="43"/>
      <c r="R536" s="43"/>
      <c r="S536" s="43"/>
      <c r="T536" s="43"/>
      <c r="U536" s="43"/>
      <c r="V536" s="43"/>
      <c r="W536" s="43"/>
      <c r="X536" s="43"/>
      <c r="Y536" s="43"/>
      <c r="Z536" s="43"/>
    </row>
    <row r="537" spans="1:26">
      <c r="A537" s="44">
        <v>44687</v>
      </c>
      <c r="B537" s="45">
        <v>4123.34</v>
      </c>
      <c r="C537" s="45">
        <f t="shared" si="12"/>
        <v>-5.6903182606495763E-3</v>
      </c>
      <c r="D537" s="45">
        <v>3.38</v>
      </c>
      <c r="E537" s="45">
        <f t="shared" si="13"/>
        <v>3.3799999999999997E-2</v>
      </c>
      <c r="F537" s="45">
        <f t="shared" si="14"/>
        <v>1.3191875519558138E-4</v>
      </c>
      <c r="G537" s="45">
        <f t="shared" si="15"/>
        <v>-5.8222370158451577E-3</v>
      </c>
      <c r="H537" s="79">
        <v>0.1105976966</v>
      </c>
      <c r="I537" s="79">
        <v>3.9725848869999997E-2</v>
      </c>
      <c r="J537" s="45">
        <f t="shared" si="16"/>
        <v>0.11046577784480442</v>
      </c>
      <c r="K537" s="45">
        <f t="shared" si="17"/>
        <v>3.9593930114804415E-2</v>
      </c>
      <c r="L537" s="43"/>
      <c r="M537" s="43"/>
      <c r="N537" s="43"/>
      <c r="O537" s="43"/>
      <c r="P537" s="43"/>
      <c r="Q537" s="43"/>
      <c r="R537" s="43"/>
      <c r="S537" s="43"/>
      <c r="T537" s="43"/>
      <c r="U537" s="43"/>
      <c r="V537" s="43"/>
      <c r="W537" s="43"/>
      <c r="X537" s="43"/>
      <c r="Y537" s="43"/>
      <c r="Z537" s="43"/>
    </row>
    <row r="538" spans="1:26">
      <c r="A538" s="44">
        <v>44686</v>
      </c>
      <c r="B538" s="45">
        <v>4146.87</v>
      </c>
      <c r="C538" s="45">
        <f t="shared" si="12"/>
        <v>-3.6300723991250602E-2</v>
      </c>
      <c r="D538" s="45">
        <v>3.3</v>
      </c>
      <c r="E538" s="45">
        <f t="shared" si="13"/>
        <v>3.3000000000000002E-2</v>
      </c>
      <c r="F538" s="45">
        <f t="shared" si="14"/>
        <v>1.288463560800146E-4</v>
      </c>
      <c r="G538" s="45">
        <f t="shared" si="15"/>
        <v>-3.6429570347330617E-2</v>
      </c>
      <c r="H538" s="79">
        <v>1.048878908E-2</v>
      </c>
      <c r="I538" s="79">
        <v>5.9454864159999999E-3</v>
      </c>
      <c r="J538" s="45">
        <f t="shared" si="16"/>
        <v>1.0359942723919985E-2</v>
      </c>
      <c r="K538" s="45">
        <f t="shared" si="17"/>
        <v>5.8166400599199853E-3</v>
      </c>
      <c r="L538" s="43"/>
      <c r="M538" s="43"/>
      <c r="N538" s="43"/>
      <c r="O538" s="43"/>
      <c r="P538" s="43"/>
      <c r="Q538" s="43"/>
      <c r="R538" s="43"/>
      <c r="S538" s="43"/>
      <c r="T538" s="43"/>
      <c r="U538" s="43"/>
      <c r="V538" s="43"/>
      <c r="W538" s="43"/>
      <c r="X538" s="43"/>
      <c r="Y538" s="43"/>
      <c r="Z538" s="43"/>
    </row>
    <row r="539" spans="1:26">
      <c r="A539" s="44">
        <v>44685</v>
      </c>
      <c r="B539" s="45">
        <v>4300.17</v>
      </c>
      <c r="C539" s="45">
        <f t="shared" si="12"/>
        <v>2.9425235047606604E-2</v>
      </c>
      <c r="D539" s="45">
        <v>3.15</v>
      </c>
      <c r="E539" s="45">
        <f t="shared" si="13"/>
        <v>3.15E-2</v>
      </c>
      <c r="F539" s="45">
        <f t="shared" si="14"/>
        <v>1.2307921461385263E-4</v>
      </c>
      <c r="G539" s="45">
        <f t="shared" si="15"/>
        <v>2.9302155832992751E-2</v>
      </c>
      <c r="H539" s="79">
        <v>4.2290975520000003E-2</v>
      </c>
      <c r="I539" s="79">
        <v>3.037723312E-2</v>
      </c>
      <c r="J539" s="45">
        <f t="shared" si="16"/>
        <v>4.216789630538615E-2</v>
      </c>
      <c r="K539" s="45">
        <f t="shared" si="17"/>
        <v>3.0254153905386147E-2</v>
      </c>
      <c r="L539" s="43"/>
      <c r="M539" s="43"/>
      <c r="N539" s="43"/>
      <c r="O539" s="43"/>
      <c r="P539" s="43"/>
      <c r="Q539" s="43"/>
      <c r="R539" s="43"/>
      <c r="S539" s="43"/>
      <c r="T539" s="43"/>
      <c r="U539" s="43"/>
      <c r="V539" s="43"/>
      <c r="W539" s="43"/>
      <c r="X539" s="43"/>
      <c r="Y539" s="43"/>
      <c r="Z539" s="43"/>
    </row>
    <row r="540" spans="1:26">
      <c r="A540" s="44">
        <v>44684</v>
      </c>
      <c r="B540" s="45">
        <v>4175.4799999999996</v>
      </c>
      <c r="C540" s="45">
        <f t="shared" si="12"/>
        <v>4.8254415515728731E-3</v>
      </c>
      <c r="D540" s="45">
        <v>3.15</v>
      </c>
      <c r="E540" s="45">
        <f t="shared" si="13"/>
        <v>3.15E-2</v>
      </c>
      <c r="F540" s="45">
        <f t="shared" si="14"/>
        <v>1.2307921461385263E-4</v>
      </c>
      <c r="G540" s="45">
        <f t="shared" si="15"/>
        <v>4.7023623369590204E-3</v>
      </c>
      <c r="H540" s="79">
        <v>-2.1833100380000001E-2</v>
      </c>
      <c r="I540" s="79">
        <v>-4.1132778539999998E-2</v>
      </c>
      <c r="J540" s="45">
        <f t="shared" si="16"/>
        <v>-2.1956179594613854E-2</v>
      </c>
      <c r="K540" s="45">
        <f t="shared" si="17"/>
        <v>-4.1255857754613851E-2</v>
      </c>
      <c r="L540" s="43"/>
      <c r="M540" s="43"/>
      <c r="N540" s="43"/>
      <c r="O540" s="43"/>
      <c r="P540" s="43"/>
      <c r="Q540" s="43"/>
      <c r="R540" s="43"/>
      <c r="S540" s="43"/>
      <c r="T540" s="43"/>
      <c r="U540" s="43"/>
      <c r="V540" s="43"/>
      <c r="W540" s="43"/>
      <c r="X540" s="43"/>
      <c r="Y540" s="43"/>
      <c r="Z540" s="43"/>
    </row>
    <row r="541" spans="1:26">
      <c r="A541" s="44">
        <v>44683</v>
      </c>
      <c r="B541" s="45">
        <v>4155.38</v>
      </c>
      <c r="C541" s="45">
        <f t="shared" si="12"/>
        <v>5.6592700373755203E-3</v>
      </c>
      <c r="D541" s="45">
        <v>3.2</v>
      </c>
      <c r="E541" s="45">
        <f t="shared" si="13"/>
        <v>3.2000000000000001E-2</v>
      </c>
      <c r="F541" s="45">
        <f t="shared" si="14"/>
        <v>1.2500252271729906E-4</v>
      </c>
      <c r="G541" s="45">
        <f t="shared" si="15"/>
        <v>5.5342675146582213E-3</v>
      </c>
      <c r="H541" s="79">
        <v>-3.2896179130000001E-2</v>
      </c>
      <c r="I541" s="79">
        <v>-7.2823268110000002E-3</v>
      </c>
      <c r="J541" s="45">
        <f t="shared" si="16"/>
        <v>-3.30211816527173E-2</v>
      </c>
      <c r="K541" s="45">
        <f t="shared" si="17"/>
        <v>-7.4073293337172993E-3</v>
      </c>
      <c r="L541" s="43"/>
      <c r="M541" s="43"/>
      <c r="N541" s="43"/>
      <c r="O541" s="43"/>
      <c r="P541" s="43"/>
      <c r="Q541" s="43"/>
      <c r="R541" s="43"/>
      <c r="S541" s="43"/>
      <c r="T541" s="43"/>
      <c r="U541" s="43"/>
      <c r="V541" s="43"/>
      <c r="W541" s="43"/>
      <c r="X541" s="43"/>
      <c r="Y541" s="43"/>
      <c r="Z541" s="43"/>
    </row>
    <row r="542" spans="1:26">
      <c r="A542" s="44">
        <v>44680</v>
      </c>
      <c r="B542" s="45">
        <v>4131.93</v>
      </c>
      <c r="C542" s="45">
        <f t="shared" si="12"/>
        <v>-3.6959202326858717E-2</v>
      </c>
      <c r="D542" s="45">
        <v>3.09</v>
      </c>
      <c r="E542" s="45">
        <f t="shared" si="13"/>
        <v>3.0899999999999997E-2</v>
      </c>
      <c r="F542" s="45">
        <f t="shared" si="14"/>
        <v>1.2077001877908167E-4</v>
      </c>
      <c r="G542" s="45">
        <f t="shared" si="15"/>
        <v>-3.7079972345637799E-2</v>
      </c>
      <c r="H542" s="79">
        <v>1.546478708E-3</v>
      </c>
      <c r="I542" s="79">
        <v>-7.2407500279999997E-3</v>
      </c>
      <c r="J542" s="45">
        <f t="shared" si="16"/>
        <v>1.4257086892209183E-3</v>
      </c>
      <c r="K542" s="45">
        <f t="shared" si="17"/>
        <v>-7.3615200467790813E-3</v>
      </c>
      <c r="L542" s="43"/>
      <c r="M542" s="43"/>
      <c r="N542" s="43"/>
      <c r="O542" s="43"/>
      <c r="P542" s="43"/>
      <c r="Q542" s="43"/>
      <c r="R542" s="43"/>
      <c r="S542" s="43"/>
      <c r="T542" s="43"/>
      <c r="U542" s="43"/>
      <c r="V542" s="43"/>
      <c r="W542" s="43"/>
      <c r="X542" s="43"/>
      <c r="Y542" s="43"/>
      <c r="Z542" s="43"/>
    </row>
    <row r="543" spans="1:26">
      <c r="A543" s="44">
        <v>44679</v>
      </c>
      <c r="B543" s="45">
        <v>4287.5</v>
      </c>
      <c r="C543" s="45">
        <f t="shared" si="12"/>
        <v>2.444564600458133E-2</v>
      </c>
      <c r="D543" s="45">
        <v>3.04</v>
      </c>
      <c r="E543" s="45">
        <f t="shared" si="13"/>
        <v>3.04E-2</v>
      </c>
      <c r="F543" s="45">
        <f t="shared" si="14"/>
        <v>1.1884466610267985E-4</v>
      </c>
      <c r="G543" s="45">
        <f t="shared" si="15"/>
        <v>2.432680133847865E-2</v>
      </c>
      <c r="H543" s="79">
        <v>3.5508250929999999E-2</v>
      </c>
      <c r="I543" s="79">
        <v>8.9839367309999998E-3</v>
      </c>
      <c r="J543" s="45">
        <f t="shared" si="16"/>
        <v>3.5389406263897319E-2</v>
      </c>
      <c r="K543" s="45">
        <f t="shared" si="17"/>
        <v>8.8650920648973199E-3</v>
      </c>
      <c r="L543" s="43"/>
      <c r="M543" s="43"/>
      <c r="N543" s="43"/>
      <c r="O543" s="43"/>
      <c r="P543" s="43"/>
      <c r="Q543" s="43"/>
      <c r="R543" s="43"/>
      <c r="S543" s="43"/>
      <c r="T543" s="43"/>
      <c r="U543" s="43"/>
      <c r="V543" s="43"/>
      <c r="W543" s="43"/>
      <c r="X543" s="43"/>
      <c r="Y543" s="43"/>
      <c r="Z543" s="43"/>
    </row>
    <row r="544" spans="1:26">
      <c r="A544" s="44">
        <v>44678</v>
      </c>
      <c r="B544" s="45">
        <v>4183.96</v>
      </c>
      <c r="C544" s="45">
        <f t="shared" si="12"/>
        <v>2.0959051404105173E-3</v>
      </c>
      <c r="D544" s="45">
        <v>3.03</v>
      </c>
      <c r="E544" s="45">
        <f t="shared" si="13"/>
        <v>3.0299999999999997E-2</v>
      </c>
      <c r="F544" s="45">
        <f t="shared" si="14"/>
        <v>1.1845948390121208E-4</v>
      </c>
      <c r="G544" s="45">
        <f t="shared" si="15"/>
        <v>1.9774456565093052E-3</v>
      </c>
      <c r="H544" s="79">
        <v>1.555008736E-3</v>
      </c>
      <c r="I544" s="79">
        <v>7.129486109E-3</v>
      </c>
      <c r="J544" s="45">
        <f t="shared" si="16"/>
        <v>1.4365492520987879E-3</v>
      </c>
      <c r="K544" s="45">
        <f t="shared" si="17"/>
        <v>7.0110266250987879E-3</v>
      </c>
      <c r="L544" s="43"/>
      <c r="M544" s="43"/>
      <c r="N544" s="43"/>
      <c r="O544" s="43"/>
      <c r="P544" s="43"/>
      <c r="Q544" s="43"/>
      <c r="R544" s="43"/>
      <c r="S544" s="43"/>
      <c r="T544" s="43"/>
      <c r="U544" s="43"/>
      <c r="V544" s="43"/>
      <c r="W544" s="43"/>
      <c r="X544" s="43"/>
      <c r="Y544" s="43"/>
      <c r="Z544" s="43"/>
    </row>
    <row r="545" spans="1:26">
      <c r="A545" s="44">
        <v>44677</v>
      </c>
      <c r="B545" s="45">
        <v>4175.2</v>
      </c>
      <c r="C545" s="45">
        <f t="shared" si="12"/>
        <v>-2.8550028430273121E-2</v>
      </c>
      <c r="D545" s="45">
        <v>2.98</v>
      </c>
      <c r="E545" s="45">
        <f t="shared" si="13"/>
        <v>2.98E-2</v>
      </c>
      <c r="F545" s="45">
        <f t="shared" si="14"/>
        <v>1.1653301416614248E-4</v>
      </c>
      <c r="G545" s="45">
        <f t="shared" si="15"/>
        <v>-2.8666561444439263E-2</v>
      </c>
      <c r="H545" s="79">
        <v>7.8298141550000006E-2</v>
      </c>
      <c r="I545" s="79">
        <v>-1.7253998949999998E-2</v>
      </c>
      <c r="J545" s="45">
        <f t="shared" si="16"/>
        <v>7.8181608535833863E-2</v>
      </c>
      <c r="K545" s="45">
        <f t="shared" si="17"/>
        <v>-1.7370531964166141E-2</v>
      </c>
      <c r="L545" s="43"/>
      <c r="M545" s="43"/>
      <c r="N545" s="43"/>
      <c r="O545" s="43"/>
      <c r="P545" s="43"/>
      <c r="Q545" s="43"/>
      <c r="R545" s="43"/>
      <c r="S545" s="43"/>
      <c r="T545" s="43"/>
      <c r="U545" s="43"/>
      <c r="V545" s="43"/>
      <c r="W545" s="43"/>
      <c r="X545" s="43"/>
      <c r="Y545" s="43"/>
      <c r="Z545" s="43"/>
    </row>
    <row r="546" spans="1:26">
      <c r="A546" s="44">
        <v>44676</v>
      </c>
      <c r="B546" s="45">
        <v>4296.12</v>
      </c>
      <c r="C546" s="45">
        <f t="shared" si="12"/>
        <v>5.6816875728607956E-3</v>
      </c>
      <c r="D546" s="45">
        <v>3.01</v>
      </c>
      <c r="E546" s="45">
        <f t="shared" si="13"/>
        <v>3.0099999999999998E-2</v>
      </c>
      <c r="F546" s="45">
        <f t="shared" si="14"/>
        <v>1.1768900777431313E-4</v>
      </c>
      <c r="G546" s="45">
        <f t="shared" si="15"/>
        <v>5.5639985650864825E-3</v>
      </c>
      <c r="H546" s="79">
        <v>5.1739195920000002E-2</v>
      </c>
      <c r="I546" s="79">
        <v>2.997882583E-2</v>
      </c>
      <c r="J546" s="45">
        <f t="shared" si="16"/>
        <v>5.1621506912225688E-2</v>
      </c>
      <c r="K546" s="45">
        <f t="shared" si="17"/>
        <v>2.9861136822225687E-2</v>
      </c>
      <c r="L546" s="43"/>
      <c r="M546" s="43"/>
      <c r="N546" s="43"/>
      <c r="O546" s="43"/>
      <c r="P546" s="43"/>
      <c r="Q546" s="43"/>
      <c r="R546" s="43"/>
      <c r="S546" s="43"/>
      <c r="T546" s="43"/>
      <c r="U546" s="43"/>
      <c r="V546" s="43"/>
      <c r="W546" s="43"/>
      <c r="X546" s="43"/>
      <c r="Y546" s="43"/>
      <c r="Z546" s="43"/>
    </row>
    <row r="547" spans="1:26">
      <c r="A547" s="44">
        <v>44673</v>
      </c>
      <c r="B547" s="45">
        <v>4271.78</v>
      </c>
      <c r="C547" s="45">
        <f t="shared" si="12"/>
        <v>-2.813199052103028E-2</v>
      </c>
      <c r="D547" s="45">
        <v>3.09</v>
      </c>
      <c r="E547" s="45">
        <f t="shared" si="13"/>
        <v>3.0899999999999997E-2</v>
      </c>
      <c r="F547" s="45">
        <f t="shared" si="14"/>
        <v>1.2077001877908167E-4</v>
      </c>
      <c r="G547" s="45">
        <f t="shared" si="15"/>
        <v>-2.8252760539809362E-2</v>
      </c>
      <c r="H547" s="79">
        <v>5.7251523889999996E-3</v>
      </c>
      <c r="I547" s="79">
        <v>-1.847575583E-3</v>
      </c>
      <c r="J547" s="45">
        <f t="shared" si="16"/>
        <v>5.6043823702209179E-3</v>
      </c>
      <c r="K547" s="45">
        <f t="shared" si="17"/>
        <v>-1.9683456017790817E-3</v>
      </c>
      <c r="L547" s="43"/>
      <c r="M547" s="43"/>
      <c r="N547" s="43"/>
      <c r="O547" s="43"/>
      <c r="P547" s="43"/>
      <c r="Q547" s="43"/>
      <c r="R547" s="43"/>
      <c r="S547" s="43"/>
      <c r="T547" s="43"/>
      <c r="U547" s="43"/>
      <c r="V547" s="43"/>
      <c r="W547" s="43"/>
      <c r="X547" s="43"/>
      <c r="Y547" s="43"/>
      <c r="Z547" s="43"/>
    </row>
    <row r="548" spans="1:26">
      <c r="A548" s="44">
        <v>44672</v>
      </c>
      <c r="B548" s="45">
        <v>4393.66</v>
      </c>
      <c r="C548" s="45">
        <f t="shared" si="12"/>
        <v>-1.4862847316476122E-2</v>
      </c>
      <c r="D548" s="45">
        <v>3.07</v>
      </c>
      <c r="E548" s="45">
        <f t="shared" si="13"/>
        <v>3.0699999999999998E-2</v>
      </c>
      <c r="F548" s="45">
        <f t="shared" si="14"/>
        <v>1.1999998934575373E-4</v>
      </c>
      <c r="G548" s="45">
        <f t="shared" si="15"/>
        <v>-1.4982847305821875E-2</v>
      </c>
      <c r="H548" s="79">
        <v>2.2909869400000001E-2</v>
      </c>
      <c r="I548" s="79">
        <v>7.2524922019999993E-2</v>
      </c>
      <c r="J548" s="45">
        <f t="shared" si="16"/>
        <v>2.2789869410654248E-2</v>
      </c>
      <c r="K548" s="45">
        <f t="shared" si="17"/>
        <v>7.240492203065424E-2</v>
      </c>
      <c r="L548" s="43"/>
      <c r="M548" s="43"/>
      <c r="N548" s="43"/>
      <c r="O548" s="43"/>
      <c r="P548" s="43"/>
      <c r="Q548" s="43"/>
      <c r="R548" s="43"/>
      <c r="S548" s="43"/>
      <c r="T548" s="43"/>
      <c r="U548" s="43"/>
      <c r="V548" s="43"/>
      <c r="W548" s="43"/>
      <c r="X548" s="43"/>
      <c r="Y548" s="43"/>
      <c r="Z548" s="43"/>
    </row>
    <row r="549" spans="1:26">
      <c r="A549" s="44">
        <v>44671</v>
      </c>
      <c r="B549" s="45">
        <v>4459.45</v>
      </c>
      <c r="C549" s="45">
        <f t="shared" si="12"/>
        <v>-6.1871895769334236E-4</v>
      </c>
      <c r="D549" s="45">
        <v>3.02</v>
      </c>
      <c r="E549" s="45">
        <f t="shared" si="13"/>
        <v>3.0200000000000001E-2</v>
      </c>
      <c r="F549" s="45">
        <f t="shared" si="14"/>
        <v>1.1807426446064362E-4</v>
      </c>
      <c r="G549" s="45">
        <f t="shared" si="15"/>
        <v>-7.3679322215398598E-4</v>
      </c>
      <c r="H549" s="79">
        <v>1.387958754E-2</v>
      </c>
      <c r="I549" s="79">
        <v>1.0734626759999999E-2</v>
      </c>
      <c r="J549" s="45">
        <f t="shared" si="16"/>
        <v>1.3761513275539356E-2</v>
      </c>
      <c r="K549" s="45">
        <f t="shared" si="17"/>
        <v>1.0616552495539356E-2</v>
      </c>
      <c r="L549" s="43"/>
      <c r="M549" s="43"/>
      <c r="N549" s="43"/>
      <c r="O549" s="43"/>
      <c r="P549" s="43"/>
      <c r="Q549" s="43"/>
      <c r="R549" s="43"/>
      <c r="S549" s="43"/>
      <c r="T549" s="43"/>
      <c r="U549" s="43"/>
      <c r="V549" s="43"/>
      <c r="W549" s="43"/>
      <c r="X549" s="43"/>
      <c r="Y549" s="43"/>
      <c r="Z549" s="43"/>
    </row>
    <row r="550" spans="1:26">
      <c r="A550" s="44">
        <v>44670</v>
      </c>
      <c r="B550" s="45">
        <v>4462.21</v>
      </c>
      <c r="C550" s="45">
        <f t="shared" si="12"/>
        <v>1.5930040161497565E-2</v>
      </c>
      <c r="D550" s="45">
        <v>3.13</v>
      </c>
      <c r="E550" s="45">
        <f t="shared" si="13"/>
        <v>3.1300000000000001E-2</v>
      </c>
      <c r="F550" s="45">
        <f t="shared" si="14"/>
        <v>1.2230963135562156E-4</v>
      </c>
      <c r="G550" s="45">
        <f t="shared" si="15"/>
        <v>1.5807730530141943E-2</v>
      </c>
      <c r="H550" s="79">
        <v>1.315203111E-2</v>
      </c>
      <c r="I550" s="79">
        <v>-1.249909261E-2</v>
      </c>
      <c r="J550" s="45">
        <f t="shared" si="16"/>
        <v>1.3029721478644379E-2</v>
      </c>
      <c r="K550" s="45">
        <f t="shared" si="17"/>
        <v>-1.2621402241355622E-2</v>
      </c>
      <c r="L550" s="43"/>
      <c r="M550" s="43"/>
      <c r="N550" s="43"/>
      <c r="O550" s="43"/>
      <c r="P550" s="43"/>
      <c r="Q550" s="43"/>
      <c r="R550" s="43"/>
      <c r="S550" s="43"/>
      <c r="T550" s="43"/>
      <c r="U550" s="43"/>
      <c r="V550" s="43"/>
      <c r="W550" s="43"/>
      <c r="X550" s="43"/>
      <c r="Y550" s="43"/>
      <c r="Z550" s="43"/>
    </row>
    <row r="551" spans="1:26">
      <c r="A551" s="44">
        <v>44669</v>
      </c>
      <c r="B551" s="45">
        <v>4391.6899999999996</v>
      </c>
      <c r="C551" s="45">
        <f t="shared" si="12"/>
        <v>-2.0491150171664794E-4</v>
      </c>
      <c r="D551" s="45">
        <v>3.07</v>
      </c>
      <c r="E551" s="45">
        <f t="shared" si="13"/>
        <v>3.0699999999999998E-2</v>
      </c>
      <c r="F551" s="45">
        <f t="shared" si="14"/>
        <v>1.1999998934575373E-4</v>
      </c>
      <c r="G551" s="45">
        <f t="shared" si="15"/>
        <v>-3.2491149106240167E-4</v>
      </c>
      <c r="H551" s="79">
        <v>-3.3515970909999998E-2</v>
      </c>
      <c r="I551" s="79">
        <v>-9.6953668049999994E-3</v>
      </c>
      <c r="J551" s="45">
        <f t="shared" si="16"/>
        <v>-3.3635970899345752E-2</v>
      </c>
      <c r="K551" s="45">
        <f t="shared" si="17"/>
        <v>-9.8153667943457531E-3</v>
      </c>
      <c r="L551" s="43"/>
      <c r="M551" s="43"/>
      <c r="N551" s="43"/>
      <c r="O551" s="43"/>
      <c r="P551" s="43"/>
      <c r="Q551" s="43"/>
      <c r="R551" s="43"/>
      <c r="S551" s="43"/>
      <c r="T551" s="43"/>
      <c r="U551" s="43"/>
      <c r="V551" s="43"/>
      <c r="W551" s="43"/>
      <c r="X551" s="43"/>
      <c r="Y551" s="43"/>
      <c r="Z551" s="43"/>
    </row>
    <row r="552" spans="1:26">
      <c r="A552" s="44">
        <v>44665</v>
      </c>
      <c r="B552" s="45">
        <v>4392.59</v>
      </c>
      <c r="C552" s="45">
        <f t="shared" si="12"/>
        <v>-1.2218479951525796E-2</v>
      </c>
      <c r="D552" s="45">
        <v>3.04</v>
      </c>
      <c r="E552" s="45">
        <f t="shared" si="13"/>
        <v>3.04E-2</v>
      </c>
      <c r="F552" s="45">
        <f t="shared" si="14"/>
        <v>1.1884466610267985E-4</v>
      </c>
      <c r="G552" s="45">
        <f t="shared" si="15"/>
        <v>-1.2337324617628476E-2</v>
      </c>
      <c r="H552" s="79">
        <v>1.155379225E-2</v>
      </c>
      <c r="I552" s="79">
        <v>-9.219474125E-3</v>
      </c>
      <c r="J552" s="45">
        <f t="shared" si="16"/>
        <v>1.143494758389732E-2</v>
      </c>
      <c r="K552" s="45">
        <f t="shared" si="17"/>
        <v>-9.3383187911026799E-3</v>
      </c>
      <c r="L552" s="43"/>
      <c r="M552" s="43"/>
      <c r="N552" s="43"/>
      <c r="O552" s="43"/>
      <c r="P552" s="43"/>
      <c r="Q552" s="43"/>
      <c r="R552" s="43"/>
      <c r="S552" s="43"/>
      <c r="T552" s="43"/>
      <c r="U552" s="43"/>
      <c r="V552" s="43"/>
      <c r="W552" s="43"/>
      <c r="X552" s="43"/>
      <c r="Y552" s="43"/>
      <c r="Z552" s="43"/>
    </row>
    <row r="553" spans="1:26">
      <c r="A553" s="44">
        <v>44664</v>
      </c>
      <c r="B553" s="45">
        <v>4446.59</v>
      </c>
      <c r="C553" s="45">
        <f t="shared" si="12"/>
        <v>1.1112682823133003E-2</v>
      </c>
      <c r="D553" s="45">
        <v>2.92</v>
      </c>
      <c r="E553" s="45">
        <f t="shared" si="13"/>
        <v>2.92E-2</v>
      </c>
      <c r="F553" s="45">
        <f t="shared" si="14"/>
        <v>1.1422002032990264E-4</v>
      </c>
      <c r="G553" s="45">
        <f t="shared" si="15"/>
        <v>1.0998462802803101E-2</v>
      </c>
      <c r="H553" s="79">
        <v>5.0985554929999996E-3</v>
      </c>
      <c r="I553" s="79">
        <v>-4.2779119650000003E-2</v>
      </c>
      <c r="J553" s="45">
        <f t="shared" si="16"/>
        <v>4.984335472670097E-3</v>
      </c>
      <c r="K553" s="45">
        <f t="shared" si="17"/>
        <v>-4.2893339670329905E-2</v>
      </c>
      <c r="L553" s="43"/>
      <c r="M553" s="43"/>
      <c r="N553" s="43"/>
      <c r="O553" s="43"/>
      <c r="P553" s="43"/>
      <c r="Q553" s="43"/>
      <c r="R553" s="43"/>
      <c r="S553" s="43"/>
      <c r="T553" s="43"/>
      <c r="U553" s="43"/>
      <c r="V553" s="43"/>
      <c r="W553" s="43"/>
      <c r="X553" s="43"/>
      <c r="Y553" s="43"/>
      <c r="Z553" s="43"/>
    </row>
    <row r="554" spans="1:26">
      <c r="A554" s="44">
        <v>44663</v>
      </c>
      <c r="B554" s="45">
        <v>4397.45</v>
      </c>
      <c r="C554" s="45">
        <f t="shared" si="12"/>
        <v>-3.4233936348681705E-3</v>
      </c>
      <c r="D554" s="45">
        <v>2.94</v>
      </c>
      <c r="E554" s="45">
        <f t="shared" si="13"/>
        <v>2.9399999999999999E-2</v>
      </c>
      <c r="F554" s="45">
        <f t="shared" si="14"/>
        <v>1.1499116747160087E-4</v>
      </c>
      <c r="G554" s="45">
        <f t="shared" si="15"/>
        <v>-3.5383848023397713E-3</v>
      </c>
      <c r="H554" s="79">
        <v>-3.670187791E-2</v>
      </c>
      <c r="I554" s="79">
        <v>-7.2189200089999997E-3</v>
      </c>
      <c r="J554" s="45">
        <f t="shared" si="16"/>
        <v>-3.6816869077471601E-2</v>
      </c>
      <c r="K554" s="45">
        <f t="shared" si="17"/>
        <v>-7.3339111764716006E-3</v>
      </c>
      <c r="L554" s="43"/>
      <c r="M554" s="43"/>
      <c r="N554" s="43"/>
      <c r="O554" s="43"/>
      <c r="P554" s="43"/>
      <c r="Q554" s="43"/>
      <c r="R554" s="43"/>
      <c r="S554" s="43"/>
      <c r="T554" s="43"/>
      <c r="U554" s="43"/>
      <c r="V554" s="43"/>
      <c r="W554" s="43"/>
      <c r="X554" s="43"/>
      <c r="Y554" s="43"/>
      <c r="Z554" s="43"/>
    </row>
    <row r="555" spans="1:26">
      <c r="A555" s="44">
        <v>44662</v>
      </c>
      <c r="B555" s="45">
        <v>4412.53</v>
      </c>
      <c r="C555" s="45">
        <f t="shared" si="12"/>
        <v>-1.7021333762949849E-2</v>
      </c>
      <c r="D555" s="45">
        <v>2.96</v>
      </c>
      <c r="E555" s="45">
        <f t="shared" si="13"/>
        <v>2.9600000000000001E-2</v>
      </c>
      <c r="F555" s="45">
        <f t="shared" si="14"/>
        <v>1.1576216539777029E-4</v>
      </c>
      <c r="G555" s="45">
        <f t="shared" si="15"/>
        <v>-1.7137095928347619E-2</v>
      </c>
      <c r="H555" s="79">
        <v>-7.1162521709999997E-3</v>
      </c>
      <c r="I555" s="79">
        <v>-3.004046164E-3</v>
      </c>
      <c r="J555" s="45">
        <f t="shared" si="16"/>
        <v>-7.23201433639777E-3</v>
      </c>
      <c r="K555" s="45">
        <f t="shared" si="17"/>
        <v>-3.1198083293977703E-3</v>
      </c>
      <c r="L555" s="43"/>
      <c r="M555" s="43"/>
      <c r="N555" s="43"/>
      <c r="O555" s="43"/>
      <c r="P555" s="43"/>
      <c r="Q555" s="43"/>
      <c r="R555" s="43"/>
      <c r="S555" s="43"/>
      <c r="T555" s="43"/>
      <c r="U555" s="43"/>
      <c r="V555" s="43"/>
      <c r="W555" s="43"/>
      <c r="X555" s="43"/>
      <c r="Y555" s="43"/>
      <c r="Z555" s="43"/>
    </row>
    <row r="556" spans="1:26">
      <c r="A556" s="44">
        <v>44659</v>
      </c>
      <c r="B556" s="45">
        <v>4488.28</v>
      </c>
      <c r="C556" s="45">
        <f t="shared" si="12"/>
        <v>-2.6545074879774648E-3</v>
      </c>
      <c r="D556" s="45">
        <v>2.89</v>
      </c>
      <c r="E556" s="45">
        <f t="shared" si="13"/>
        <v>2.8900000000000002E-2</v>
      </c>
      <c r="F556" s="45">
        <f t="shared" si="14"/>
        <v>1.1306301971147903E-4</v>
      </c>
      <c r="G556" s="45">
        <f t="shared" si="15"/>
        <v>-2.7675705076889438E-3</v>
      </c>
      <c r="H556" s="79">
        <v>9.7079069950000004E-4</v>
      </c>
      <c r="I556" s="79">
        <v>4.5257304549999999E-3</v>
      </c>
      <c r="J556" s="45">
        <f t="shared" si="16"/>
        <v>8.5772767978852102E-4</v>
      </c>
      <c r="K556" s="45">
        <f t="shared" si="17"/>
        <v>4.4126674352885208E-3</v>
      </c>
      <c r="L556" s="43"/>
      <c r="M556" s="43"/>
      <c r="N556" s="43"/>
      <c r="O556" s="43"/>
      <c r="P556" s="43"/>
      <c r="Q556" s="43"/>
      <c r="R556" s="43"/>
      <c r="S556" s="43"/>
      <c r="T556" s="43"/>
      <c r="U556" s="43"/>
      <c r="V556" s="43"/>
      <c r="W556" s="43"/>
      <c r="X556" s="43"/>
      <c r="Y556" s="43"/>
      <c r="Z556" s="43"/>
    </row>
    <row r="557" spans="1:26">
      <c r="A557" s="44">
        <v>44658</v>
      </c>
      <c r="B557" s="45">
        <v>4500.21</v>
      </c>
      <c r="C557" s="45">
        <f t="shared" si="12"/>
        <v>4.2443524395117957E-3</v>
      </c>
      <c r="D557" s="45">
        <v>2.82</v>
      </c>
      <c r="E557" s="45">
        <f t="shared" si="13"/>
        <v>2.8199999999999999E-2</v>
      </c>
      <c r="F557" s="45">
        <f t="shared" si="14"/>
        <v>1.1036204436010166E-4</v>
      </c>
      <c r="G557" s="45">
        <f t="shared" si="15"/>
        <v>4.1339903951516941E-3</v>
      </c>
      <c r="H557" s="79">
        <v>1.5686818259999999E-2</v>
      </c>
      <c r="I557" s="79">
        <v>-5.2202553119999997E-3</v>
      </c>
      <c r="J557" s="45">
        <f t="shared" si="16"/>
        <v>1.5576456215639897E-2</v>
      </c>
      <c r="K557" s="45">
        <f t="shared" si="17"/>
        <v>-5.3306173563601013E-3</v>
      </c>
      <c r="L557" s="43"/>
      <c r="M557" s="43"/>
      <c r="N557" s="43"/>
      <c r="O557" s="43"/>
      <c r="P557" s="43"/>
      <c r="Q557" s="43"/>
      <c r="R557" s="43"/>
      <c r="S557" s="43"/>
      <c r="T557" s="43"/>
      <c r="U557" s="43"/>
      <c r="V557" s="43"/>
      <c r="W557" s="43"/>
      <c r="X557" s="43"/>
      <c r="Y557" s="43"/>
      <c r="Z557" s="43"/>
    </row>
    <row r="558" spans="1:26">
      <c r="A558" s="44">
        <v>44657</v>
      </c>
      <c r="B558" s="45">
        <v>4481.1499999999996</v>
      </c>
      <c r="C558" s="45">
        <f t="shared" si="12"/>
        <v>-9.7643862227005471E-3</v>
      </c>
      <c r="D558" s="45">
        <v>2.75</v>
      </c>
      <c r="E558" s="45">
        <f t="shared" si="13"/>
        <v>2.75E-2</v>
      </c>
      <c r="F558" s="45">
        <f t="shared" si="14"/>
        <v>1.0765923685651657E-4</v>
      </c>
      <c r="G558" s="45">
        <f t="shared" si="15"/>
        <v>-9.8720454595570637E-3</v>
      </c>
      <c r="H558" s="79">
        <v>4.2053385590000002E-3</v>
      </c>
      <c r="I558" s="79">
        <v>1.4348200839999999E-3</v>
      </c>
      <c r="J558" s="45">
        <f t="shared" si="16"/>
        <v>4.0976793221434837E-3</v>
      </c>
      <c r="K558" s="45">
        <f t="shared" si="17"/>
        <v>1.3271608471434834E-3</v>
      </c>
      <c r="L558" s="43"/>
      <c r="M558" s="43"/>
      <c r="N558" s="43"/>
      <c r="O558" s="43"/>
      <c r="P558" s="43"/>
      <c r="Q558" s="43"/>
      <c r="R558" s="43"/>
      <c r="S558" s="43"/>
      <c r="T558" s="43"/>
      <c r="U558" s="43"/>
      <c r="V558" s="43"/>
      <c r="W558" s="43"/>
      <c r="X558" s="43"/>
      <c r="Y558" s="43"/>
      <c r="Z558" s="43"/>
    </row>
    <row r="559" spans="1:26">
      <c r="A559" s="44">
        <v>44656</v>
      </c>
      <c r="B559" s="45">
        <v>4525.12</v>
      </c>
      <c r="C559" s="45">
        <f t="shared" si="12"/>
        <v>-1.2631155137050305E-2</v>
      </c>
      <c r="D559" s="45">
        <v>2.68</v>
      </c>
      <c r="E559" s="45">
        <f t="shared" si="13"/>
        <v>2.6800000000000001E-2</v>
      </c>
      <c r="F559" s="45">
        <f t="shared" si="14"/>
        <v>1.0495459470871715E-4</v>
      </c>
      <c r="G559" s="45">
        <f t="shared" si="15"/>
        <v>-1.2736109731759022E-2</v>
      </c>
      <c r="H559" s="79">
        <v>2.1751417919999998E-2</v>
      </c>
      <c r="I559" s="79">
        <v>-8.7916161409999996E-4</v>
      </c>
      <c r="J559" s="45">
        <f t="shared" si="16"/>
        <v>2.1646463325291281E-2</v>
      </c>
      <c r="K559" s="45">
        <f t="shared" si="17"/>
        <v>-9.84116208808717E-4</v>
      </c>
      <c r="L559" s="43"/>
      <c r="M559" s="43"/>
      <c r="N559" s="43"/>
      <c r="O559" s="43"/>
      <c r="P559" s="43"/>
      <c r="Q559" s="43"/>
      <c r="R559" s="43"/>
      <c r="S559" s="43"/>
      <c r="T559" s="43"/>
      <c r="U559" s="43"/>
      <c r="V559" s="43"/>
      <c r="W559" s="43"/>
      <c r="X559" s="43"/>
      <c r="Y559" s="43"/>
      <c r="Z559" s="43"/>
    </row>
    <row r="560" spans="1:26">
      <c r="A560" s="44">
        <v>44655</v>
      </c>
      <c r="B560" s="45">
        <v>4582.6400000000003</v>
      </c>
      <c r="C560" s="45">
        <f t="shared" si="12"/>
        <v>8.0583226226329796E-3</v>
      </c>
      <c r="D560" s="45">
        <v>2.59</v>
      </c>
      <c r="E560" s="45">
        <f t="shared" si="13"/>
        <v>2.5899999999999999E-2</v>
      </c>
      <c r="F560" s="45">
        <f t="shared" si="14"/>
        <v>1.0147449783759477E-4</v>
      </c>
      <c r="G560" s="45">
        <f t="shared" si="15"/>
        <v>7.9568481247953848E-3</v>
      </c>
      <c r="H560" s="79">
        <v>4.5643639389999997E-2</v>
      </c>
      <c r="I560" s="79">
        <v>2.1931607240000001E-2</v>
      </c>
      <c r="J560" s="45">
        <f t="shared" si="16"/>
        <v>4.5542164892162403E-2</v>
      </c>
      <c r="K560" s="45">
        <f t="shared" si="17"/>
        <v>2.1830132742162407E-2</v>
      </c>
      <c r="L560" s="43"/>
      <c r="M560" s="43"/>
      <c r="N560" s="43"/>
      <c r="O560" s="43"/>
      <c r="P560" s="43"/>
      <c r="Q560" s="43"/>
      <c r="R560" s="43"/>
      <c r="S560" s="43"/>
      <c r="T560" s="43"/>
      <c r="U560" s="43"/>
      <c r="V560" s="43"/>
      <c r="W560" s="43"/>
      <c r="X560" s="43"/>
      <c r="Y560" s="43"/>
      <c r="Z560" s="43"/>
    </row>
    <row r="561" spans="1:26">
      <c r="A561" s="44">
        <v>44652</v>
      </c>
      <c r="B561" s="45">
        <v>4545.8599999999997</v>
      </c>
      <c r="C561" s="45">
        <f t="shared" si="12"/>
        <v>3.4044855260572872E-3</v>
      </c>
      <c r="D561" s="45">
        <v>2.54</v>
      </c>
      <c r="E561" s="45">
        <f t="shared" si="13"/>
        <v>2.5399999999999999E-2</v>
      </c>
      <c r="F561" s="45">
        <f t="shared" si="14"/>
        <v>9.9539796484915399E-5</v>
      </c>
      <c r="G561" s="45">
        <f t="shared" si="15"/>
        <v>3.3049457295723718E-3</v>
      </c>
      <c r="H561" s="79">
        <v>-2.1992992060000001E-3</v>
      </c>
      <c r="I561" s="79">
        <v>-4.7210582939999999E-3</v>
      </c>
      <c r="J561" s="45">
        <f t="shared" si="16"/>
        <v>-2.2988390024849155E-3</v>
      </c>
      <c r="K561" s="45">
        <f t="shared" si="17"/>
        <v>-4.8205980904849153E-3</v>
      </c>
      <c r="L561" s="43"/>
      <c r="M561" s="43"/>
      <c r="N561" s="43"/>
      <c r="O561" s="43"/>
      <c r="P561" s="43"/>
      <c r="Q561" s="43"/>
      <c r="R561" s="43"/>
      <c r="S561" s="43"/>
      <c r="T561" s="43"/>
      <c r="U561" s="43"/>
      <c r="V561" s="43"/>
      <c r="W561" s="43"/>
      <c r="X561" s="43"/>
      <c r="Y561" s="43"/>
      <c r="Z561" s="43"/>
    </row>
    <row r="562" spans="1:26">
      <c r="A562" s="44">
        <v>44651</v>
      </c>
      <c r="B562" s="45">
        <v>4530.41</v>
      </c>
      <c r="C562" s="45">
        <f t="shared" si="12"/>
        <v>-1.577632727939729E-2</v>
      </c>
      <c r="D562" s="45">
        <v>2.5299999999999998</v>
      </c>
      <c r="E562" s="45">
        <f t="shared" si="13"/>
        <v>2.53E-2</v>
      </c>
      <c r="F562" s="45">
        <f t="shared" si="14"/>
        <v>9.9152743458841286E-5</v>
      </c>
      <c r="G562" s="45">
        <f t="shared" si="15"/>
        <v>-1.5875480022856131E-2</v>
      </c>
      <c r="H562" s="79">
        <v>3.8717151910000001E-3</v>
      </c>
      <c r="I562" s="79">
        <v>1.3782725690000001E-2</v>
      </c>
      <c r="J562" s="45">
        <f t="shared" si="16"/>
        <v>3.7725624475411588E-3</v>
      </c>
      <c r="K562" s="45">
        <f t="shared" si="17"/>
        <v>1.3683572946541159E-2</v>
      </c>
      <c r="L562" s="43"/>
      <c r="M562" s="43"/>
      <c r="N562" s="43"/>
      <c r="O562" s="43"/>
      <c r="P562" s="43"/>
      <c r="Q562" s="43"/>
      <c r="R562" s="43"/>
      <c r="S562" s="43"/>
      <c r="T562" s="43"/>
      <c r="U562" s="43"/>
      <c r="V562" s="43"/>
      <c r="W562" s="43"/>
      <c r="X562" s="43"/>
      <c r="Y562" s="43"/>
      <c r="Z562" s="43"/>
    </row>
    <row r="563" spans="1:26">
      <c r="A563" s="44">
        <v>44650</v>
      </c>
      <c r="B563" s="45">
        <v>4602.45</v>
      </c>
      <c r="C563" s="45">
        <f t="shared" si="12"/>
        <v>-6.313610350948985E-3</v>
      </c>
      <c r="D563" s="45">
        <v>2.57</v>
      </c>
      <c r="E563" s="45">
        <f t="shared" si="13"/>
        <v>2.5699999999999997E-2</v>
      </c>
      <c r="F563" s="45">
        <f t="shared" si="14"/>
        <v>1.0070073002266255E-4</v>
      </c>
      <c r="G563" s="45">
        <f t="shared" si="15"/>
        <v>-6.4143110809716476E-3</v>
      </c>
      <c r="H563" s="79">
        <v>1.7650104940000001E-2</v>
      </c>
      <c r="I563" s="79">
        <v>1.1661808900000001E-3</v>
      </c>
      <c r="J563" s="45">
        <f t="shared" si="16"/>
        <v>1.7549404209977339E-2</v>
      </c>
      <c r="K563" s="45">
        <f t="shared" si="17"/>
        <v>1.0654801599773375E-3</v>
      </c>
      <c r="L563" s="43"/>
      <c r="M563" s="43"/>
      <c r="N563" s="43"/>
      <c r="O563" s="43"/>
      <c r="P563" s="43"/>
      <c r="Q563" s="43"/>
      <c r="R563" s="43"/>
      <c r="S563" s="43"/>
      <c r="T563" s="43"/>
      <c r="U563" s="43"/>
      <c r="V563" s="43"/>
      <c r="W563" s="43"/>
      <c r="X563" s="43"/>
      <c r="Y563" s="43"/>
      <c r="Z563" s="43"/>
    </row>
    <row r="564" spans="1:26">
      <c r="A564" s="44">
        <v>44649</v>
      </c>
      <c r="B564" s="45">
        <v>4631.6000000000004</v>
      </c>
      <c r="C564" s="45">
        <f t="shared" si="12"/>
        <v>1.2182027285255538E-2</v>
      </c>
      <c r="D564" s="45">
        <v>2.62</v>
      </c>
      <c r="E564" s="45">
        <f t="shared" si="13"/>
        <v>2.6200000000000001E-2</v>
      </c>
      <c r="F564" s="45">
        <f t="shared" si="14"/>
        <v>1.0263486789030551E-4</v>
      </c>
      <c r="G564" s="45">
        <f t="shared" si="15"/>
        <v>1.2079392417365232E-2</v>
      </c>
      <c r="H564" s="79">
        <v>-5.7112141039999996E-3</v>
      </c>
      <c r="I564" s="79">
        <v>-9.1867709059999993E-3</v>
      </c>
      <c r="J564" s="45">
        <f t="shared" si="16"/>
        <v>-5.8138489718903051E-3</v>
      </c>
      <c r="K564" s="45">
        <f t="shared" si="17"/>
        <v>-9.2894057738903048E-3</v>
      </c>
      <c r="L564" s="43"/>
      <c r="M564" s="43"/>
      <c r="N564" s="43"/>
      <c r="O564" s="43"/>
      <c r="P564" s="43"/>
      <c r="Q564" s="43"/>
      <c r="R564" s="43"/>
      <c r="S564" s="43"/>
      <c r="T564" s="43"/>
      <c r="U564" s="43"/>
      <c r="V564" s="43"/>
      <c r="W564" s="43"/>
      <c r="X564" s="43"/>
      <c r="Y564" s="43"/>
      <c r="Z564" s="43"/>
    </row>
    <row r="565" spans="1:26">
      <c r="A565" s="44">
        <v>44648</v>
      </c>
      <c r="B565" s="45">
        <v>4575.5200000000004</v>
      </c>
      <c r="C565" s="45">
        <f t="shared" si="12"/>
        <v>7.1195596488213336E-3</v>
      </c>
      <c r="D565" s="45">
        <v>2.66</v>
      </c>
      <c r="E565" s="45">
        <f t="shared" si="13"/>
        <v>2.6600000000000002E-2</v>
      </c>
      <c r="F565" s="45">
        <f t="shared" si="14"/>
        <v>1.0418150248425739E-4</v>
      </c>
      <c r="G565" s="45">
        <f t="shared" si="15"/>
        <v>7.0153781463370762E-3</v>
      </c>
      <c r="H565" s="79">
        <v>-2.953403475E-2</v>
      </c>
      <c r="I565" s="79">
        <v>3.65779721E-3</v>
      </c>
      <c r="J565" s="45">
        <f t="shared" si="16"/>
        <v>-2.9638216252484258E-2</v>
      </c>
      <c r="K565" s="45">
        <f t="shared" si="17"/>
        <v>3.5536157075157426E-3</v>
      </c>
      <c r="L565" s="43"/>
      <c r="M565" s="43"/>
      <c r="N565" s="43"/>
      <c r="O565" s="43"/>
      <c r="P565" s="43"/>
      <c r="Q565" s="43"/>
      <c r="R565" s="43"/>
      <c r="S565" s="43"/>
      <c r="T565" s="43"/>
      <c r="U565" s="43"/>
      <c r="V565" s="43"/>
      <c r="W565" s="43"/>
      <c r="X565" s="43"/>
      <c r="Y565" s="43"/>
      <c r="Z565" s="43"/>
    </row>
    <row r="566" spans="1:26">
      <c r="A566" s="44">
        <v>44645</v>
      </c>
      <c r="B566" s="45">
        <v>4543.0600000000004</v>
      </c>
      <c r="C566" s="45">
        <f t="shared" si="12"/>
        <v>5.0534023741785035E-3</v>
      </c>
      <c r="D566" s="45">
        <v>2.69</v>
      </c>
      <c r="E566" s="45">
        <f t="shared" si="13"/>
        <v>2.69E-2</v>
      </c>
      <c r="F566" s="45">
        <f t="shared" si="14"/>
        <v>1.0534108457815883E-4</v>
      </c>
      <c r="G566" s="45">
        <f t="shared" si="15"/>
        <v>4.9480612896003447E-3</v>
      </c>
      <c r="H566" s="79">
        <v>4.1897650849999999E-3</v>
      </c>
      <c r="I566" s="79">
        <v>6.7833417490000001E-3</v>
      </c>
      <c r="J566" s="45">
        <f t="shared" si="16"/>
        <v>4.0844240004218411E-3</v>
      </c>
      <c r="K566" s="45">
        <f t="shared" si="17"/>
        <v>6.6780006644218412E-3</v>
      </c>
      <c r="L566" s="43"/>
      <c r="M566" s="43"/>
      <c r="N566" s="43"/>
      <c r="O566" s="43"/>
      <c r="P566" s="43"/>
      <c r="Q566" s="43"/>
      <c r="R566" s="43"/>
      <c r="S566" s="43"/>
      <c r="T566" s="43"/>
      <c r="U566" s="43"/>
      <c r="V566" s="43"/>
      <c r="W566" s="43"/>
      <c r="X566" s="43"/>
      <c r="Y566" s="43"/>
      <c r="Z566" s="43"/>
    </row>
    <row r="567" spans="1:26">
      <c r="A567" s="44">
        <v>44644</v>
      </c>
      <c r="B567" s="45">
        <v>4520.16</v>
      </c>
      <c r="C567" s="45">
        <f t="shared" si="12"/>
        <v>1.4242030309045384E-2</v>
      </c>
      <c r="D567" s="45">
        <v>2.59</v>
      </c>
      <c r="E567" s="45">
        <f t="shared" si="13"/>
        <v>2.5899999999999999E-2</v>
      </c>
      <c r="F567" s="45">
        <f t="shared" si="14"/>
        <v>1.0147449783759477E-4</v>
      </c>
      <c r="G567" s="45">
        <f t="shared" si="15"/>
        <v>1.4140555811207789E-2</v>
      </c>
      <c r="H567" s="79">
        <v>5.2910054140000004E-4</v>
      </c>
      <c r="I567" s="79">
        <v>-5.161938881E-3</v>
      </c>
      <c r="J567" s="45">
        <f t="shared" si="16"/>
        <v>4.2762604356240527E-4</v>
      </c>
      <c r="K567" s="45">
        <f t="shared" si="17"/>
        <v>-5.2634133788375947E-3</v>
      </c>
      <c r="L567" s="43"/>
      <c r="M567" s="43"/>
      <c r="N567" s="43"/>
      <c r="O567" s="43"/>
      <c r="P567" s="43"/>
      <c r="Q567" s="43"/>
      <c r="R567" s="43"/>
      <c r="S567" s="43"/>
      <c r="T567" s="43"/>
      <c r="U567" s="43"/>
      <c r="V567" s="43"/>
      <c r="W567" s="43"/>
      <c r="X567" s="43"/>
      <c r="Y567" s="43"/>
      <c r="Z567" s="43"/>
    </row>
    <row r="568" spans="1:26">
      <c r="A568" s="44">
        <v>44643</v>
      </c>
      <c r="B568" s="45">
        <v>4456.24</v>
      </c>
      <c r="C568" s="45">
        <f t="shared" si="12"/>
        <v>-1.2348713151043481E-2</v>
      </c>
      <c r="D568" s="45">
        <v>2.59</v>
      </c>
      <c r="E568" s="45">
        <f t="shared" si="13"/>
        <v>2.5899999999999999E-2</v>
      </c>
      <c r="F568" s="45">
        <f t="shared" si="14"/>
        <v>1.0147449783759477E-4</v>
      </c>
      <c r="G568" s="45">
        <f t="shared" si="15"/>
        <v>-1.2450187648881075E-2</v>
      </c>
      <c r="H568" s="79">
        <v>-1.6049825980000001E-2</v>
      </c>
      <c r="I568" s="79">
        <v>-1.8002610429999999E-4</v>
      </c>
      <c r="J568" s="45">
        <f t="shared" si="16"/>
        <v>-1.6151300477837596E-2</v>
      </c>
      <c r="K568" s="45">
        <f t="shared" si="17"/>
        <v>-2.8150060213759473E-4</v>
      </c>
      <c r="L568" s="43"/>
      <c r="M568" s="43"/>
      <c r="N568" s="43"/>
      <c r="O568" s="43"/>
      <c r="P568" s="43"/>
      <c r="Q568" s="43"/>
      <c r="R568" s="43"/>
      <c r="S568" s="43"/>
      <c r="T568" s="43"/>
      <c r="U568" s="43"/>
      <c r="V568" s="43"/>
      <c r="W568" s="43"/>
      <c r="X568" s="43"/>
      <c r="Y568" s="43"/>
      <c r="Z568" s="43"/>
    </row>
    <row r="569" spans="1:26">
      <c r="A569" s="44">
        <v>44642</v>
      </c>
      <c r="B569" s="45">
        <v>4511.6099999999997</v>
      </c>
      <c r="C569" s="45">
        <f t="shared" si="12"/>
        <v>1.1240769260246017E-2</v>
      </c>
      <c r="D569" s="45">
        <v>2.66</v>
      </c>
      <c r="E569" s="45">
        <f t="shared" si="13"/>
        <v>2.6600000000000002E-2</v>
      </c>
      <c r="F569" s="45">
        <f t="shared" si="14"/>
        <v>1.0418150248425739E-4</v>
      </c>
      <c r="G569" s="45">
        <f t="shared" si="15"/>
        <v>1.1136587757761759E-2</v>
      </c>
      <c r="H569" s="79">
        <v>2.6521125850000001E-2</v>
      </c>
      <c r="I569" s="79">
        <v>2.4276221239999999E-3</v>
      </c>
      <c r="J569" s="45">
        <f t="shared" si="16"/>
        <v>2.6416944347515743E-2</v>
      </c>
      <c r="K569" s="45">
        <f t="shared" si="17"/>
        <v>2.3234406215157425E-3</v>
      </c>
      <c r="L569" s="43"/>
      <c r="M569" s="43"/>
      <c r="N569" s="43"/>
      <c r="O569" s="43"/>
      <c r="P569" s="43"/>
      <c r="Q569" s="43"/>
      <c r="R569" s="43"/>
      <c r="S569" s="43"/>
      <c r="T569" s="43"/>
      <c r="U569" s="43"/>
      <c r="V569" s="43"/>
      <c r="W569" s="43"/>
      <c r="X569" s="43"/>
      <c r="Y569" s="43"/>
      <c r="Z569" s="43"/>
    </row>
    <row r="570" spans="1:26">
      <c r="A570" s="44">
        <v>44641</v>
      </c>
      <c r="B570" s="45">
        <v>4461.18</v>
      </c>
      <c r="C570" s="45">
        <f t="shared" si="12"/>
        <v>-4.3476799985616853E-4</v>
      </c>
      <c r="D570" s="45">
        <v>2.61</v>
      </c>
      <c r="E570" s="45">
        <f t="shared" si="13"/>
        <v>2.6099999999999998E-2</v>
      </c>
      <c r="F570" s="45">
        <f t="shared" si="14"/>
        <v>1.0224811541892365E-4</v>
      </c>
      <c r="G570" s="45">
        <f t="shared" si="15"/>
        <v>-5.3701611527509218E-4</v>
      </c>
      <c r="H570" s="79">
        <v>-2.7273935480000001E-2</v>
      </c>
      <c r="I570" s="79">
        <v>4.4800935110000002E-3</v>
      </c>
      <c r="J570" s="45">
        <f t="shared" si="16"/>
        <v>-2.7376183595418924E-2</v>
      </c>
      <c r="K570" s="45">
        <f t="shared" si="17"/>
        <v>4.3778453955810766E-3</v>
      </c>
      <c r="L570" s="43"/>
      <c r="M570" s="43"/>
      <c r="N570" s="43"/>
      <c r="O570" s="43"/>
      <c r="P570" s="43"/>
      <c r="Q570" s="43"/>
      <c r="R570" s="43"/>
      <c r="S570" s="43"/>
      <c r="T570" s="43"/>
      <c r="U570" s="43"/>
      <c r="V570" s="43"/>
      <c r="W570" s="43"/>
      <c r="X570" s="43"/>
      <c r="Y570" s="43"/>
      <c r="Z570" s="43"/>
    </row>
    <row r="571" spans="1:26">
      <c r="A571" s="44">
        <v>44638</v>
      </c>
      <c r="B571" s="45">
        <v>4463.12</v>
      </c>
      <c r="C571" s="45">
        <f t="shared" si="12"/>
        <v>1.1594770446318643E-2</v>
      </c>
      <c r="D571" s="45">
        <v>2.4700000000000002</v>
      </c>
      <c r="E571" s="45">
        <f t="shared" si="13"/>
        <v>2.4700000000000003E-2</v>
      </c>
      <c r="F571" s="45">
        <f t="shared" si="14"/>
        <v>9.6829635398920644E-5</v>
      </c>
      <c r="G571" s="45">
        <f t="shared" si="15"/>
        <v>1.1497940810919722E-2</v>
      </c>
      <c r="H571" s="79">
        <v>3.6600077000000002E-2</v>
      </c>
      <c r="I571" s="79">
        <v>-1.2595191469999999E-2</v>
      </c>
      <c r="J571" s="45">
        <f t="shared" si="16"/>
        <v>3.6503247364601081E-2</v>
      </c>
      <c r="K571" s="45">
        <f t="shared" si="17"/>
        <v>-1.269202110539892E-2</v>
      </c>
      <c r="L571" s="43"/>
      <c r="M571" s="43"/>
      <c r="N571" s="43"/>
      <c r="O571" s="43"/>
      <c r="P571" s="43"/>
      <c r="Q571" s="43"/>
      <c r="R571" s="43"/>
      <c r="S571" s="43"/>
      <c r="T571" s="43"/>
      <c r="U571" s="43"/>
      <c r="V571" s="43"/>
      <c r="W571" s="43"/>
      <c r="X571" s="43"/>
      <c r="Y571" s="43"/>
      <c r="Z571" s="43"/>
    </row>
    <row r="572" spans="1:26">
      <c r="A572" s="44">
        <v>44637</v>
      </c>
      <c r="B572" s="45">
        <v>4411.67</v>
      </c>
      <c r="C572" s="45">
        <f t="shared" si="12"/>
        <v>1.2272191404503483E-2</v>
      </c>
      <c r="D572" s="45">
        <v>2.5499999999999998</v>
      </c>
      <c r="E572" s="45">
        <f t="shared" si="13"/>
        <v>2.5499999999999998E-2</v>
      </c>
      <c r="F572" s="45">
        <f t="shared" si="14"/>
        <v>9.9926811915951319E-5</v>
      </c>
      <c r="G572" s="45">
        <f t="shared" si="15"/>
        <v>1.2172264592587531E-2</v>
      </c>
      <c r="H572" s="79">
        <v>-1.3785399239999999E-2</v>
      </c>
      <c r="I572" s="79">
        <v>3.5697378679999999E-3</v>
      </c>
      <c r="J572" s="45">
        <f t="shared" si="16"/>
        <v>-1.3885326051915951E-2</v>
      </c>
      <c r="K572" s="45">
        <f t="shared" si="17"/>
        <v>3.4698110560840486E-3</v>
      </c>
      <c r="L572" s="43"/>
      <c r="M572" s="43"/>
      <c r="N572" s="43"/>
      <c r="O572" s="43"/>
      <c r="P572" s="43"/>
      <c r="Q572" s="43"/>
      <c r="R572" s="43"/>
      <c r="S572" s="43"/>
      <c r="T572" s="43"/>
      <c r="U572" s="43"/>
      <c r="V572" s="43"/>
      <c r="W572" s="43"/>
      <c r="X572" s="43"/>
      <c r="Y572" s="43"/>
      <c r="Z572" s="43"/>
    </row>
    <row r="573" spans="1:26">
      <c r="A573" s="44">
        <v>44636</v>
      </c>
      <c r="B573" s="45">
        <v>4357.8599999999997</v>
      </c>
      <c r="C573" s="45">
        <f t="shared" si="12"/>
        <v>2.2136998842954763E-2</v>
      </c>
      <c r="D573" s="45">
        <v>2.5099999999999998</v>
      </c>
      <c r="E573" s="45">
        <f t="shared" si="13"/>
        <v>2.5099999999999997E-2</v>
      </c>
      <c r="F573" s="45">
        <f t="shared" si="14"/>
        <v>9.8378524592712679E-5</v>
      </c>
      <c r="G573" s="45">
        <f t="shared" si="15"/>
        <v>2.203862031836205E-2</v>
      </c>
      <c r="H573" s="79">
        <v>-6.3294688869999999E-3</v>
      </c>
      <c r="I573" s="79">
        <v>-2.5676407139999999E-2</v>
      </c>
      <c r="J573" s="45">
        <f t="shared" si="16"/>
        <v>-6.4278474115927126E-3</v>
      </c>
      <c r="K573" s="45">
        <f t="shared" si="17"/>
        <v>-2.5774785664592712E-2</v>
      </c>
      <c r="L573" s="43"/>
      <c r="M573" s="43"/>
      <c r="N573" s="43"/>
      <c r="O573" s="43"/>
      <c r="P573" s="43"/>
      <c r="Q573" s="43"/>
      <c r="R573" s="43"/>
      <c r="S573" s="43"/>
      <c r="T573" s="43"/>
      <c r="U573" s="43"/>
      <c r="V573" s="43"/>
      <c r="W573" s="43"/>
      <c r="X573" s="43"/>
      <c r="Y573" s="43"/>
      <c r="Z573" s="43"/>
    </row>
    <row r="574" spans="1:26">
      <c r="A574" s="44">
        <v>44635</v>
      </c>
      <c r="B574" s="45">
        <v>4262.45</v>
      </c>
      <c r="C574" s="45">
        <f t="shared" si="12"/>
        <v>2.1182551140656723E-2</v>
      </c>
      <c r="D574" s="45">
        <v>2.52</v>
      </c>
      <c r="E574" s="45">
        <f t="shared" si="13"/>
        <v>2.52E-2</v>
      </c>
      <c r="F574" s="45">
        <f t="shared" si="14"/>
        <v>9.8765652830401507E-5</v>
      </c>
      <c r="G574" s="45">
        <f t="shared" si="15"/>
        <v>2.1083785487826322E-2</v>
      </c>
      <c r="H574" s="79">
        <v>-4.9348550630000002E-2</v>
      </c>
      <c r="I574" s="79">
        <v>1.7570633830000001E-3</v>
      </c>
      <c r="J574" s="45">
        <f t="shared" si="16"/>
        <v>-4.9447316282830403E-2</v>
      </c>
      <c r="K574" s="45">
        <f t="shared" si="17"/>
        <v>1.6582977301695986E-3</v>
      </c>
      <c r="L574" s="43"/>
      <c r="M574" s="43"/>
      <c r="N574" s="43"/>
      <c r="O574" s="43"/>
      <c r="P574" s="43"/>
      <c r="Q574" s="43"/>
      <c r="R574" s="43"/>
      <c r="S574" s="43"/>
      <c r="T574" s="43"/>
      <c r="U574" s="43"/>
      <c r="V574" s="43"/>
      <c r="W574" s="43"/>
      <c r="X574" s="43"/>
      <c r="Y574" s="43"/>
      <c r="Z574" s="43"/>
    </row>
    <row r="575" spans="1:26">
      <c r="A575" s="44">
        <v>44634</v>
      </c>
      <c r="B575" s="45">
        <v>4173.1099999999997</v>
      </c>
      <c r="C575" s="45">
        <f t="shared" si="12"/>
        <v>-7.4486283971046856E-3</v>
      </c>
      <c r="D575" s="45">
        <v>2.5099999999999998</v>
      </c>
      <c r="E575" s="45">
        <f t="shared" si="13"/>
        <v>2.5099999999999997E-2</v>
      </c>
      <c r="F575" s="45">
        <f t="shared" si="14"/>
        <v>9.8378524592712679E-5</v>
      </c>
      <c r="G575" s="45">
        <f t="shared" si="15"/>
        <v>-7.5470069216973983E-3</v>
      </c>
      <c r="H575" s="79">
        <v>-2.4592556450000001E-2</v>
      </c>
      <c r="I575" s="79">
        <v>-4.7233243640000004E-3</v>
      </c>
      <c r="J575" s="45">
        <f t="shared" si="16"/>
        <v>-2.4690934974592713E-2</v>
      </c>
      <c r="K575" s="45">
        <f t="shared" si="17"/>
        <v>-4.8217028885927131E-3</v>
      </c>
      <c r="L575" s="43"/>
      <c r="M575" s="43"/>
      <c r="N575" s="43"/>
      <c r="O575" s="43"/>
      <c r="P575" s="43"/>
      <c r="Q575" s="43"/>
      <c r="R575" s="43"/>
      <c r="S575" s="43"/>
      <c r="T575" s="43"/>
      <c r="U575" s="43"/>
      <c r="V575" s="43"/>
      <c r="W575" s="43"/>
      <c r="X575" s="43"/>
      <c r="Y575" s="43"/>
      <c r="Z575" s="43"/>
    </row>
    <row r="576" spans="1:26">
      <c r="A576" s="44">
        <v>44631</v>
      </c>
      <c r="B576" s="45">
        <v>4204.3100000000004</v>
      </c>
      <c r="C576" s="45">
        <f t="shared" si="12"/>
        <v>-1.3046288284512193E-2</v>
      </c>
      <c r="D576" s="45">
        <v>2.39</v>
      </c>
      <c r="E576" s="45">
        <f t="shared" si="13"/>
        <v>2.3900000000000001E-2</v>
      </c>
      <c r="F576" s="45">
        <f t="shared" si="14"/>
        <v>9.3730049524065606E-5</v>
      </c>
      <c r="G576" s="45">
        <f t="shared" si="15"/>
        <v>-1.3140018334036259E-2</v>
      </c>
      <c r="H576" s="79">
        <v>4.0369635490000002E-3</v>
      </c>
      <c r="I576" s="79">
        <v>-2.8354308160000001E-3</v>
      </c>
      <c r="J576" s="45">
        <f t="shared" si="16"/>
        <v>3.9432334994759346E-3</v>
      </c>
      <c r="K576" s="45">
        <f t="shared" si="17"/>
        <v>-2.9291608655240657E-3</v>
      </c>
      <c r="L576" s="43"/>
      <c r="M576" s="43"/>
      <c r="N576" s="43"/>
      <c r="O576" s="43"/>
      <c r="P576" s="43"/>
      <c r="Q576" s="43"/>
      <c r="R576" s="43"/>
      <c r="S576" s="43"/>
      <c r="T576" s="43"/>
      <c r="U576" s="43"/>
      <c r="V576" s="43"/>
      <c r="W576" s="43"/>
      <c r="X576" s="43"/>
      <c r="Y576" s="43"/>
      <c r="Z576" s="43"/>
    </row>
    <row r="577" spans="1:26">
      <c r="A577" s="44">
        <v>44630</v>
      </c>
      <c r="B577" s="45">
        <v>4259.5200000000004</v>
      </c>
      <c r="C577" s="45">
        <f t="shared" si="12"/>
        <v>-4.3010818993905854E-3</v>
      </c>
      <c r="D577" s="45">
        <v>2.4</v>
      </c>
      <c r="E577" s="45">
        <f t="shared" si="13"/>
        <v>2.4E-2</v>
      </c>
      <c r="F577" s="45">
        <f t="shared" si="14"/>
        <v>9.4117629648504675E-5</v>
      </c>
      <c r="G577" s="45">
        <f t="shared" si="15"/>
        <v>-4.3951995290390901E-3</v>
      </c>
      <c r="H577" s="79">
        <v>1.218220469E-2</v>
      </c>
      <c r="I577" s="79">
        <v>-1.4251799989999999E-2</v>
      </c>
      <c r="J577" s="45">
        <f t="shared" si="16"/>
        <v>1.2088087060351495E-2</v>
      </c>
      <c r="K577" s="45">
        <f t="shared" si="17"/>
        <v>-1.4345917619648504E-2</v>
      </c>
      <c r="L577" s="43"/>
      <c r="M577" s="43"/>
      <c r="N577" s="43"/>
      <c r="O577" s="43"/>
      <c r="P577" s="43"/>
      <c r="Q577" s="43"/>
      <c r="R577" s="43"/>
      <c r="S577" s="43"/>
      <c r="T577" s="43"/>
      <c r="U577" s="43"/>
      <c r="V577" s="43"/>
      <c r="W577" s="43"/>
      <c r="X577" s="43"/>
      <c r="Y577" s="43"/>
      <c r="Z577" s="43"/>
    </row>
    <row r="578" spans="1:26">
      <c r="A578" s="44">
        <v>44629</v>
      </c>
      <c r="B578" s="45">
        <v>4277.88</v>
      </c>
      <c r="C578" s="45">
        <f t="shared" si="12"/>
        <v>2.5373672345635229E-2</v>
      </c>
      <c r="D578" s="45">
        <v>2.33</v>
      </c>
      <c r="E578" s="45">
        <f t="shared" si="13"/>
        <v>2.3300000000000001E-2</v>
      </c>
      <c r="F578" s="45">
        <f t="shared" si="14"/>
        <v>9.1403776715903717E-5</v>
      </c>
      <c r="G578" s="45">
        <f t="shared" si="15"/>
        <v>2.5282268568919325E-2</v>
      </c>
      <c r="H578" s="79">
        <v>9.5251442979999996E-4</v>
      </c>
      <c r="I578" s="79">
        <v>-9.5358551659999995E-3</v>
      </c>
      <c r="J578" s="45">
        <f t="shared" si="16"/>
        <v>8.6111065308409624E-4</v>
      </c>
      <c r="K578" s="45">
        <f t="shared" si="17"/>
        <v>-9.6272589427159033E-3</v>
      </c>
      <c r="L578" s="43"/>
      <c r="M578" s="43"/>
      <c r="N578" s="43"/>
      <c r="O578" s="43"/>
      <c r="P578" s="43"/>
      <c r="Q578" s="43"/>
      <c r="R578" s="43"/>
      <c r="S578" s="43"/>
      <c r="T578" s="43"/>
      <c r="U578" s="43"/>
      <c r="V578" s="43"/>
      <c r="W578" s="43"/>
      <c r="X578" s="43"/>
      <c r="Y578" s="43"/>
      <c r="Z578" s="43"/>
    </row>
    <row r="579" spans="1:26">
      <c r="A579" s="44">
        <v>44628</v>
      </c>
      <c r="B579" s="45">
        <v>4170.7</v>
      </c>
      <c r="C579" s="45">
        <f t="shared" si="12"/>
        <v>-7.2601279980952522E-3</v>
      </c>
      <c r="D579" s="45">
        <v>2.27</v>
      </c>
      <c r="E579" s="45">
        <f t="shared" si="13"/>
        <v>2.2700000000000001E-2</v>
      </c>
      <c r="F579" s="45">
        <f t="shared" si="14"/>
        <v>8.9076144940358759E-5</v>
      </c>
      <c r="G579" s="45">
        <f t="shared" si="15"/>
        <v>-7.3492041430356109E-3</v>
      </c>
      <c r="H579" s="79">
        <v>-2.7019466360000001E-2</v>
      </c>
      <c r="I579" s="79">
        <v>1.0481681840000001E-3</v>
      </c>
      <c r="J579" s="45">
        <f t="shared" si="16"/>
        <v>-2.710854250494036E-2</v>
      </c>
      <c r="K579" s="45">
        <f t="shared" si="17"/>
        <v>9.590920390596413E-4</v>
      </c>
      <c r="L579" s="43"/>
      <c r="M579" s="43"/>
      <c r="N579" s="43"/>
      <c r="O579" s="43"/>
      <c r="P579" s="43"/>
      <c r="Q579" s="43"/>
      <c r="R579" s="43"/>
      <c r="S579" s="43"/>
      <c r="T579" s="43"/>
      <c r="U579" s="43"/>
      <c r="V579" s="43"/>
      <c r="W579" s="43"/>
      <c r="X579" s="43"/>
      <c r="Y579" s="43"/>
      <c r="Z579" s="43"/>
    </row>
    <row r="580" spans="1:26">
      <c r="A580" s="44">
        <v>44627</v>
      </c>
      <c r="B580" s="45">
        <v>4201.09</v>
      </c>
      <c r="C580" s="45">
        <f t="shared" si="12"/>
        <v>-2.9962522550535008E-2</v>
      </c>
      <c r="D580" s="45">
        <v>2.2200000000000002</v>
      </c>
      <c r="E580" s="45">
        <f t="shared" si="13"/>
        <v>2.2200000000000001E-2</v>
      </c>
      <c r="F580" s="45">
        <f t="shared" si="14"/>
        <v>8.7135412546013313E-5</v>
      </c>
      <c r="G580" s="45">
        <f t="shared" si="15"/>
        <v>-3.0049657963081022E-2</v>
      </c>
      <c r="H580" s="79">
        <v>-2.7001086340000001E-2</v>
      </c>
      <c r="I580" s="79">
        <v>-6.5427805320000004E-2</v>
      </c>
      <c r="J580" s="45">
        <f t="shared" si="16"/>
        <v>-2.7088221752546014E-2</v>
      </c>
      <c r="K580" s="45">
        <f t="shared" si="17"/>
        <v>-6.5514940732546018E-2</v>
      </c>
      <c r="L580" s="43"/>
      <c r="M580" s="43"/>
      <c r="N580" s="43"/>
      <c r="O580" s="43"/>
      <c r="P580" s="43"/>
      <c r="Q580" s="43"/>
      <c r="R580" s="43"/>
      <c r="S580" s="43"/>
      <c r="T580" s="43"/>
      <c r="U580" s="43"/>
      <c r="V580" s="43"/>
      <c r="W580" s="43"/>
      <c r="X580" s="43"/>
      <c r="Y580" s="43"/>
      <c r="Z580" s="43"/>
    </row>
    <row r="581" spans="1:26">
      <c r="A581" s="44">
        <v>44624</v>
      </c>
      <c r="B581" s="45">
        <v>4328.87</v>
      </c>
      <c r="C581" s="45">
        <f t="shared" si="12"/>
        <v>-7.9656579014163158E-3</v>
      </c>
      <c r="D581" s="45">
        <v>2.1800000000000002</v>
      </c>
      <c r="E581" s="45">
        <f t="shared" si="13"/>
        <v>2.18E-2</v>
      </c>
      <c r="F581" s="45">
        <f t="shared" si="14"/>
        <v>8.5582145730844772E-5</v>
      </c>
      <c r="G581" s="45">
        <f t="shared" si="15"/>
        <v>-8.0512400471471606E-3</v>
      </c>
      <c r="H581" s="79">
        <v>6.6708535939999994E-2</v>
      </c>
      <c r="I581" s="79">
        <v>-5.3012663660000001E-3</v>
      </c>
      <c r="J581" s="45">
        <f t="shared" si="16"/>
        <v>6.6622953794269149E-2</v>
      </c>
      <c r="K581" s="45">
        <f t="shared" si="17"/>
        <v>-5.3868485117308448E-3</v>
      </c>
      <c r="L581" s="43"/>
      <c r="M581" s="43"/>
      <c r="N581" s="43"/>
      <c r="O581" s="43"/>
      <c r="P581" s="43"/>
      <c r="Q581" s="43"/>
      <c r="R581" s="43"/>
      <c r="S581" s="43"/>
      <c r="T581" s="43"/>
      <c r="U581" s="43"/>
      <c r="V581" s="43"/>
      <c r="W581" s="43"/>
      <c r="X581" s="43"/>
      <c r="Y581" s="43"/>
      <c r="Z581" s="43"/>
    </row>
    <row r="582" spans="1:26">
      <c r="A582" s="44">
        <v>44623</v>
      </c>
      <c r="B582" s="45">
        <v>4363.49</v>
      </c>
      <c r="C582" s="45">
        <f t="shared" si="12"/>
        <v>-5.2685655519010824E-3</v>
      </c>
      <c r="D582" s="45">
        <v>2.2799999999999998</v>
      </c>
      <c r="E582" s="45">
        <f t="shared" si="13"/>
        <v>2.2799999999999997E-2</v>
      </c>
      <c r="F582" s="45">
        <f t="shared" si="14"/>
        <v>8.9464178009812656E-5</v>
      </c>
      <c r="G582" s="45">
        <f t="shared" si="15"/>
        <v>-5.358029729910895E-3</v>
      </c>
      <c r="H582" s="79">
        <v>4.334038673E-2</v>
      </c>
      <c r="I582" s="79">
        <v>-4.148427245E-3</v>
      </c>
      <c r="J582" s="45">
        <f t="shared" si="16"/>
        <v>4.3250922551990187E-2</v>
      </c>
      <c r="K582" s="45">
        <f t="shared" si="17"/>
        <v>-4.2378914230098126E-3</v>
      </c>
      <c r="L582" s="43"/>
      <c r="M582" s="43"/>
      <c r="N582" s="43"/>
      <c r="O582" s="43"/>
      <c r="P582" s="43"/>
      <c r="Q582" s="43"/>
      <c r="R582" s="43"/>
      <c r="S582" s="43"/>
      <c r="T582" s="43"/>
      <c r="U582" s="43"/>
      <c r="V582" s="43"/>
      <c r="W582" s="43"/>
      <c r="X582" s="43"/>
      <c r="Y582" s="43"/>
      <c r="Z582" s="43"/>
    </row>
    <row r="583" spans="1:26">
      <c r="A583" s="44">
        <v>44622</v>
      </c>
      <c r="B583" s="45">
        <v>4386.54</v>
      </c>
      <c r="C583" s="45">
        <f t="shared" si="12"/>
        <v>1.8470983448989332E-2</v>
      </c>
      <c r="D583" s="45">
        <v>2.2799999999999998</v>
      </c>
      <c r="E583" s="45">
        <f t="shared" si="13"/>
        <v>2.2799999999999997E-2</v>
      </c>
      <c r="F583" s="45">
        <f t="shared" si="14"/>
        <v>8.9464178009812656E-5</v>
      </c>
      <c r="G583" s="45">
        <f t="shared" si="15"/>
        <v>1.8381519270979519E-2</v>
      </c>
      <c r="H583" s="79">
        <v>4.635392487E-2</v>
      </c>
      <c r="I583" s="79">
        <v>-1.156261269E-2</v>
      </c>
      <c r="J583" s="45">
        <f t="shared" si="16"/>
        <v>4.6264460691990188E-2</v>
      </c>
      <c r="K583" s="45">
        <f t="shared" si="17"/>
        <v>-1.1652076868009812E-2</v>
      </c>
      <c r="L583" s="43"/>
      <c r="M583" s="43"/>
      <c r="N583" s="43"/>
      <c r="O583" s="43"/>
      <c r="P583" s="43"/>
      <c r="Q583" s="43"/>
      <c r="R583" s="43"/>
      <c r="S583" s="43"/>
      <c r="T583" s="43"/>
      <c r="U583" s="43"/>
      <c r="V583" s="43"/>
      <c r="W583" s="43"/>
      <c r="X583" s="43"/>
      <c r="Y583" s="43"/>
      <c r="Z583" s="43"/>
    </row>
    <row r="584" spans="1:26">
      <c r="A584" s="44">
        <v>44621</v>
      </c>
      <c r="B584" s="45">
        <v>4306.26</v>
      </c>
      <c r="C584" s="45">
        <f t="shared" si="12"/>
        <v>-1.5594426756135317E-2</v>
      </c>
      <c r="D584" s="45">
        <v>2.15</v>
      </c>
      <c r="E584" s="45">
        <f t="shared" si="13"/>
        <v>2.1499999999999998E-2</v>
      </c>
      <c r="F584" s="45">
        <f t="shared" si="14"/>
        <v>8.4416798117770142E-5</v>
      </c>
      <c r="G584" s="45">
        <f t="shared" si="15"/>
        <v>-1.5678843554253086E-2</v>
      </c>
      <c r="H584" s="79">
        <v>-1.476906047E-2</v>
      </c>
      <c r="I584" s="79">
        <v>-5.2110659759999997E-2</v>
      </c>
      <c r="J584" s="45">
        <f t="shared" si="16"/>
        <v>-1.485347726811777E-2</v>
      </c>
      <c r="K584" s="45">
        <f t="shared" si="17"/>
        <v>-5.2195076558117767E-2</v>
      </c>
      <c r="L584" s="43"/>
      <c r="M584" s="43"/>
      <c r="N584" s="43"/>
      <c r="O584" s="43"/>
      <c r="P584" s="43"/>
      <c r="Q584" s="43"/>
      <c r="R584" s="43"/>
      <c r="S584" s="43"/>
      <c r="T584" s="43"/>
      <c r="U584" s="43"/>
      <c r="V584" s="43"/>
      <c r="W584" s="43"/>
      <c r="X584" s="43"/>
      <c r="Y584" s="43"/>
      <c r="Z584" s="43"/>
    </row>
    <row r="585" spans="1:26">
      <c r="A585" s="44">
        <v>44620</v>
      </c>
      <c r="B585" s="45">
        <v>4373.9399999999996</v>
      </c>
      <c r="C585" s="45">
        <f t="shared" si="12"/>
        <v>-2.445600339325641E-3</v>
      </c>
      <c r="D585" s="45">
        <v>2.21</v>
      </c>
      <c r="E585" s="45">
        <f t="shared" si="13"/>
        <v>2.2099999999999998E-2</v>
      </c>
      <c r="F585" s="45">
        <f t="shared" si="14"/>
        <v>8.6747152605815003E-5</v>
      </c>
      <c r="G585" s="45">
        <f t="shared" si="15"/>
        <v>-2.532347491931456E-3</v>
      </c>
      <c r="H585" s="79">
        <v>5.2129228309999998E-2</v>
      </c>
      <c r="I585" s="79">
        <v>2.5648661739999998E-2</v>
      </c>
      <c r="J585" s="45">
        <f t="shared" si="16"/>
        <v>5.2042481157394183E-2</v>
      </c>
      <c r="K585" s="45">
        <f t="shared" si="17"/>
        <v>2.5561914587394183E-2</v>
      </c>
      <c r="L585" s="43"/>
      <c r="M585" s="43"/>
      <c r="N585" s="43"/>
      <c r="O585" s="43"/>
      <c r="P585" s="43"/>
      <c r="Q585" s="43"/>
      <c r="R585" s="43"/>
      <c r="S585" s="43"/>
      <c r="T585" s="43"/>
      <c r="U585" s="43"/>
      <c r="V585" s="43"/>
      <c r="W585" s="43"/>
      <c r="X585" s="43"/>
      <c r="Y585" s="43"/>
      <c r="Z585" s="43"/>
    </row>
    <row r="586" spans="1:26">
      <c r="A586" s="44">
        <v>44617</v>
      </c>
      <c r="B586" s="45">
        <v>4384.6499999999996</v>
      </c>
      <c r="C586" s="45">
        <f t="shared" si="12"/>
        <v>2.2126148364756827E-2</v>
      </c>
      <c r="D586" s="45">
        <v>2.34</v>
      </c>
      <c r="E586" s="45">
        <f t="shared" si="13"/>
        <v>2.3399999999999997E-2</v>
      </c>
      <c r="F586" s="45">
        <f t="shared" si="14"/>
        <v>9.1791583180178549E-5</v>
      </c>
      <c r="G586" s="45">
        <f t="shared" si="15"/>
        <v>2.2034356781576649E-2</v>
      </c>
      <c r="H586" s="79">
        <v>-1.8977020989999999E-2</v>
      </c>
      <c r="I586" s="79">
        <v>-2.776000074E-3</v>
      </c>
      <c r="J586" s="45">
        <f t="shared" si="16"/>
        <v>-1.9068812573180178E-2</v>
      </c>
      <c r="K586" s="45">
        <f t="shared" si="17"/>
        <v>-2.8677916571801785E-3</v>
      </c>
      <c r="L586" s="43"/>
      <c r="M586" s="43"/>
      <c r="N586" s="43"/>
      <c r="O586" s="43"/>
      <c r="P586" s="43"/>
      <c r="Q586" s="43"/>
      <c r="R586" s="43"/>
      <c r="S586" s="43"/>
      <c r="T586" s="43"/>
      <c r="U586" s="43"/>
      <c r="V586" s="43"/>
      <c r="W586" s="43"/>
      <c r="X586" s="43"/>
      <c r="Y586" s="43"/>
      <c r="Z586" s="43"/>
    </row>
    <row r="587" spans="1:26">
      <c r="A587" s="44">
        <v>44616</v>
      </c>
      <c r="B587" s="45">
        <v>4288.7</v>
      </c>
      <c r="C587" s="45">
        <f t="shared" si="12"/>
        <v>1.4846059711535551E-2</v>
      </c>
      <c r="D587" s="45">
        <v>2.33</v>
      </c>
      <c r="E587" s="45">
        <f t="shared" si="13"/>
        <v>2.3300000000000001E-2</v>
      </c>
      <c r="F587" s="45">
        <f t="shared" si="14"/>
        <v>9.1403776715903717E-5</v>
      </c>
      <c r="G587" s="45">
        <f t="shared" si="15"/>
        <v>1.4754655934819647E-2</v>
      </c>
      <c r="H587" s="79">
        <v>-1.525372778E-2</v>
      </c>
      <c r="I587" s="79">
        <v>-1.275067712E-2</v>
      </c>
      <c r="J587" s="45">
        <f t="shared" si="16"/>
        <v>-1.5345131556715904E-2</v>
      </c>
      <c r="K587" s="45">
        <f t="shared" si="17"/>
        <v>-1.2842080896715903E-2</v>
      </c>
      <c r="L587" s="43"/>
      <c r="M587" s="43"/>
      <c r="N587" s="43"/>
      <c r="O587" s="43"/>
      <c r="P587" s="43"/>
      <c r="Q587" s="43"/>
      <c r="R587" s="43"/>
      <c r="S587" s="43"/>
      <c r="T587" s="43"/>
      <c r="U587" s="43"/>
      <c r="V587" s="43"/>
      <c r="W587" s="43"/>
      <c r="X587" s="43"/>
      <c r="Y587" s="43"/>
      <c r="Z587" s="43"/>
    </row>
    <row r="588" spans="1:26">
      <c r="A588" s="44">
        <v>44615</v>
      </c>
      <c r="B588" s="45">
        <v>4225.5</v>
      </c>
      <c r="C588" s="45">
        <f t="shared" si="12"/>
        <v>-1.858379019433392E-2</v>
      </c>
      <c r="D588" s="45">
        <v>2.33</v>
      </c>
      <c r="E588" s="45">
        <f t="shared" si="13"/>
        <v>2.3300000000000001E-2</v>
      </c>
      <c r="F588" s="45">
        <f t="shared" si="14"/>
        <v>9.1403776715903717E-5</v>
      </c>
      <c r="G588" s="45">
        <f t="shared" si="15"/>
        <v>-1.8675193971049824E-2</v>
      </c>
      <c r="H588" s="79">
        <v>-1.018116937E-2</v>
      </c>
      <c r="I588" s="79">
        <v>1.0663608160000001E-2</v>
      </c>
      <c r="J588" s="45">
        <f t="shared" si="16"/>
        <v>-1.0272573146715903E-2</v>
      </c>
      <c r="K588" s="45">
        <f t="shared" si="17"/>
        <v>1.0572204383284097E-2</v>
      </c>
      <c r="L588" s="43"/>
      <c r="M588" s="43"/>
      <c r="N588" s="43"/>
      <c r="O588" s="43"/>
      <c r="P588" s="43"/>
      <c r="Q588" s="43"/>
      <c r="R588" s="43"/>
      <c r="S588" s="43"/>
      <c r="T588" s="43"/>
      <c r="U588" s="43"/>
      <c r="V588" s="43"/>
      <c r="W588" s="43"/>
      <c r="X588" s="43"/>
      <c r="Y588" s="43"/>
      <c r="Z588" s="43"/>
    </row>
    <row r="589" spans="1:26">
      <c r="A589" s="44">
        <v>44614</v>
      </c>
      <c r="B589" s="45">
        <v>4304.76</v>
      </c>
      <c r="C589" s="45">
        <f t="shared" si="12"/>
        <v>-1.0194654042815754E-2</v>
      </c>
      <c r="D589" s="45">
        <v>2.2799999999999998</v>
      </c>
      <c r="E589" s="45">
        <f t="shared" si="13"/>
        <v>2.2799999999999997E-2</v>
      </c>
      <c r="F589" s="45">
        <f t="shared" si="14"/>
        <v>8.9464178009812656E-5</v>
      </c>
      <c r="G589" s="45">
        <f t="shared" si="15"/>
        <v>-1.0284118220825566E-2</v>
      </c>
      <c r="H589" s="79">
        <v>1.174221407E-2</v>
      </c>
      <c r="I589" s="79">
        <v>2.4029948459999999E-2</v>
      </c>
      <c r="J589" s="45">
        <f t="shared" si="16"/>
        <v>1.1652749891990187E-2</v>
      </c>
      <c r="K589" s="45">
        <f t="shared" si="17"/>
        <v>2.3940484281990186E-2</v>
      </c>
      <c r="L589" s="43"/>
      <c r="M589" s="43"/>
      <c r="N589" s="43"/>
      <c r="O589" s="43"/>
      <c r="P589" s="43"/>
      <c r="Q589" s="43"/>
      <c r="R589" s="43"/>
      <c r="S589" s="43"/>
      <c r="T589" s="43"/>
      <c r="U589" s="43"/>
      <c r="V589" s="43"/>
      <c r="W589" s="43"/>
      <c r="X589" s="43"/>
      <c r="Y589" s="43"/>
      <c r="Z589" s="43"/>
    </row>
    <row r="590" spans="1:26">
      <c r="A590" s="44">
        <v>44610</v>
      </c>
      <c r="B590" s="45">
        <v>4348.87</v>
      </c>
      <c r="C590" s="45">
        <f t="shared" si="12"/>
        <v>-7.192042117620436E-3</v>
      </c>
      <c r="D590" s="45">
        <v>2.2799999999999998</v>
      </c>
      <c r="E590" s="45">
        <f t="shared" si="13"/>
        <v>2.2799999999999997E-2</v>
      </c>
      <c r="F590" s="45">
        <f t="shared" si="14"/>
        <v>8.9464178009812656E-5</v>
      </c>
      <c r="G590" s="45">
        <f t="shared" si="15"/>
        <v>-7.2815062956302487E-3</v>
      </c>
      <c r="H590" s="79">
        <v>5.0480344529999999E-2</v>
      </c>
      <c r="I590" s="79">
        <v>3.8626209419999999E-3</v>
      </c>
      <c r="J590" s="45">
        <f t="shared" si="16"/>
        <v>5.0390880351990186E-2</v>
      </c>
      <c r="K590" s="45">
        <f t="shared" si="17"/>
        <v>3.7731567639901873E-3</v>
      </c>
      <c r="L590" s="43"/>
      <c r="M590" s="43"/>
      <c r="N590" s="43"/>
      <c r="O590" s="43"/>
      <c r="P590" s="43"/>
      <c r="Q590" s="43"/>
      <c r="R590" s="43"/>
      <c r="S590" s="43"/>
      <c r="T590" s="43"/>
      <c r="U590" s="43"/>
      <c r="V590" s="43"/>
      <c r="W590" s="43"/>
      <c r="X590" s="43"/>
      <c r="Y590" s="43"/>
      <c r="Z590" s="43"/>
    </row>
    <row r="591" spans="1:26">
      <c r="A591" s="44">
        <v>44609</v>
      </c>
      <c r="B591" s="45">
        <v>4380.26</v>
      </c>
      <c r="C591" s="45">
        <f t="shared" si="12"/>
        <v>-2.1400503004023481E-2</v>
      </c>
      <c r="D591" s="45">
        <v>2.34</v>
      </c>
      <c r="E591" s="45">
        <f t="shared" si="13"/>
        <v>2.3399999999999997E-2</v>
      </c>
      <c r="F591" s="45">
        <f t="shared" si="14"/>
        <v>9.1791583180178549E-5</v>
      </c>
      <c r="G591" s="45">
        <f t="shared" si="15"/>
        <v>-2.1492294587203659E-2</v>
      </c>
      <c r="H591" s="79">
        <v>2.1533687409999999E-2</v>
      </c>
      <c r="I591" s="79">
        <v>1.44304141E-2</v>
      </c>
      <c r="J591" s="45">
        <f t="shared" si="16"/>
        <v>2.144189582681982E-2</v>
      </c>
      <c r="K591" s="45">
        <f t="shared" si="17"/>
        <v>1.4338622516819822E-2</v>
      </c>
      <c r="L591" s="43"/>
      <c r="M591" s="43"/>
      <c r="N591" s="43"/>
      <c r="O591" s="43"/>
      <c r="P591" s="43"/>
      <c r="Q591" s="43"/>
      <c r="R591" s="43"/>
      <c r="S591" s="43"/>
      <c r="T591" s="43"/>
      <c r="U591" s="43"/>
      <c r="V591" s="43"/>
      <c r="W591" s="43"/>
      <c r="X591" s="43"/>
      <c r="Y591" s="43"/>
      <c r="Z591" s="43"/>
    </row>
    <row r="592" spans="1:26">
      <c r="A592" s="44">
        <v>44608</v>
      </c>
      <c r="B592" s="45">
        <v>4475.01</v>
      </c>
      <c r="C592" s="45">
        <f t="shared" si="12"/>
        <v>8.8083277921570239E-4</v>
      </c>
      <c r="D592" s="45">
        <v>2.37</v>
      </c>
      <c r="E592" s="45">
        <f t="shared" si="13"/>
        <v>2.3700000000000002E-2</v>
      </c>
      <c r="F592" s="45">
        <f t="shared" si="14"/>
        <v>9.2954776152787133E-5</v>
      </c>
      <c r="G592" s="45">
        <f t="shared" si="15"/>
        <v>7.8787800306291526E-4</v>
      </c>
      <c r="H592" s="79">
        <v>2.474057428E-2</v>
      </c>
      <c r="I592" s="79">
        <v>4.4688393479999998E-2</v>
      </c>
      <c r="J592" s="45">
        <f t="shared" si="16"/>
        <v>2.4647619503847213E-2</v>
      </c>
      <c r="K592" s="45">
        <f t="shared" si="17"/>
        <v>4.4595438703847211E-2</v>
      </c>
      <c r="L592" s="43"/>
      <c r="M592" s="43"/>
      <c r="N592" s="43"/>
      <c r="O592" s="43"/>
      <c r="P592" s="43"/>
      <c r="Q592" s="43"/>
      <c r="R592" s="43"/>
      <c r="S592" s="43"/>
      <c r="T592" s="43"/>
      <c r="U592" s="43"/>
      <c r="V592" s="43"/>
      <c r="W592" s="43"/>
      <c r="X592" s="43"/>
      <c r="Y592" s="43"/>
      <c r="Z592" s="43"/>
    </row>
    <row r="593" spans="1:26">
      <c r="A593" s="44">
        <v>44607</v>
      </c>
      <c r="B593" s="45">
        <v>4471.07</v>
      </c>
      <c r="C593" s="45">
        <f t="shared" si="12"/>
        <v>1.5643739212372925E-2</v>
      </c>
      <c r="D593" s="45">
        <v>2.39</v>
      </c>
      <c r="E593" s="45">
        <f t="shared" si="13"/>
        <v>2.3900000000000001E-2</v>
      </c>
      <c r="F593" s="45">
        <f t="shared" si="14"/>
        <v>9.3730049524065606E-5</v>
      </c>
      <c r="G593" s="45">
        <f t="shared" si="15"/>
        <v>1.5550009162848859E-2</v>
      </c>
      <c r="H593" s="79">
        <v>-5.4962809550000002E-3</v>
      </c>
      <c r="I593" s="79">
        <v>-1.13008242E-3</v>
      </c>
      <c r="J593" s="45">
        <f t="shared" si="16"/>
        <v>-5.5900110045240658E-3</v>
      </c>
      <c r="K593" s="45">
        <f t="shared" si="17"/>
        <v>-1.2238124695240656E-3</v>
      </c>
      <c r="L593" s="43"/>
      <c r="M593" s="43"/>
      <c r="N593" s="43"/>
      <c r="O593" s="43"/>
      <c r="P593" s="43"/>
      <c r="Q593" s="43"/>
      <c r="R593" s="43"/>
      <c r="S593" s="43"/>
      <c r="T593" s="43"/>
      <c r="U593" s="43"/>
      <c r="V593" s="43"/>
      <c r="W593" s="43"/>
      <c r="X593" s="43"/>
      <c r="Y593" s="43"/>
      <c r="Z593" s="43"/>
    </row>
    <row r="594" spans="1:26">
      <c r="A594" s="44">
        <v>44606</v>
      </c>
      <c r="B594" s="45">
        <v>4401.67</v>
      </c>
      <c r="C594" s="45">
        <f t="shared" si="12"/>
        <v>-3.8479420653191741E-3</v>
      </c>
      <c r="D594" s="45">
        <v>2.3199999999999998</v>
      </c>
      <c r="E594" s="45">
        <f t="shared" si="13"/>
        <v>2.3199999999999998E-2</v>
      </c>
      <c r="F594" s="45">
        <f t="shared" si="14"/>
        <v>9.1015932502269692E-5</v>
      </c>
      <c r="G594" s="45">
        <f t="shared" si="15"/>
        <v>-3.9389579978214434E-3</v>
      </c>
      <c r="H594" s="79">
        <v>-3.5957774290000001E-2</v>
      </c>
      <c r="I594" s="79">
        <v>-1.7456431370000001E-2</v>
      </c>
      <c r="J594" s="45">
        <f t="shared" si="16"/>
        <v>-3.6048790222502271E-2</v>
      </c>
      <c r="K594" s="45">
        <f t="shared" si="17"/>
        <v>-1.754744730250227E-2</v>
      </c>
      <c r="L594" s="43"/>
      <c r="M594" s="43"/>
      <c r="N594" s="43"/>
      <c r="O594" s="43"/>
      <c r="P594" s="43"/>
      <c r="Q594" s="43"/>
      <c r="R594" s="43"/>
      <c r="S594" s="43"/>
      <c r="T594" s="43"/>
      <c r="U594" s="43"/>
      <c r="V594" s="43"/>
      <c r="W594" s="43"/>
      <c r="X594" s="43"/>
      <c r="Y594" s="43"/>
      <c r="Z594" s="43"/>
    </row>
    <row r="595" spans="1:26">
      <c r="A595" s="44">
        <v>44603</v>
      </c>
      <c r="B595" s="45">
        <v>4418.6400000000003</v>
      </c>
      <c r="C595" s="45">
        <f t="shared" si="12"/>
        <v>-1.9151696234065794E-2</v>
      </c>
      <c r="D595" s="45">
        <v>2.27</v>
      </c>
      <c r="E595" s="45">
        <f t="shared" si="13"/>
        <v>2.2700000000000001E-2</v>
      </c>
      <c r="F595" s="45">
        <f t="shared" si="14"/>
        <v>8.9076144940358759E-5</v>
      </c>
      <c r="G595" s="45">
        <f t="shared" si="15"/>
        <v>-1.9240772379006153E-2</v>
      </c>
      <c r="H595" s="79">
        <v>1.0702379939999999E-2</v>
      </c>
      <c r="I595" s="79">
        <v>6.7310103809999997E-3</v>
      </c>
      <c r="J595" s="45">
        <f t="shared" si="16"/>
        <v>1.0613303795059641E-2</v>
      </c>
      <c r="K595" s="45">
        <f t="shared" si="17"/>
        <v>6.641934236059641E-3</v>
      </c>
      <c r="L595" s="43"/>
      <c r="M595" s="43"/>
      <c r="N595" s="43"/>
      <c r="O595" s="43"/>
      <c r="P595" s="43"/>
      <c r="Q595" s="43"/>
      <c r="R595" s="43"/>
      <c r="S595" s="43"/>
      <c r="T595" s="43"/>
      <c r="U595" s="43"/>
      <c r="V595" s="43"/>
      <c r="W595" s="43"/>
      <c r="X595" s="43"/>
      <c r="Y595" s="43"/>
      <c r="Z595" s="43"/>
    </row>
    <row r="596" spans="1:26">
      <c r="A596" s="44">
        <v>44602</v>
      </c>
      <c r="B596" s="45">
        <v>4504.08</v>
      </c>
      <c r="C596" s="45">
        <f t="shared" si="12"/>
        <v>-1.8281803510329601E-2</v>
      </c>
      <c r="D596" s="45">
        <v>2.34</v>
      </c>
      <c r="E596" s="45">
        <f t="shared" si="13"/>
        <v>2.3399999999999997E-2</v>
      </c>
      <c r="F596" s="45">
        <f t="shared" si="14"/>
        <v>9.1791583180178549E-5</v>
      </c>
      <c r="G596" s="45">
        <f t="shared" si="15"/>
        <v>-1.8373595093509779E-2</v>
      </c>
      <c r="H596" s="79">
        <v>2.9929156530000001E-2</v>
      </c>
      <c r="I596" s="79">
        <v>9.0525215659999995E-3</v>
      </c>
      <c r="J596" s="45">
        <f t="shared" si="16"/>
        <v>2.9837364946819822E-2</v>
      </c>
      <c r="K596" s="45">
        <f t="shared" si="17"/>
        <v>8.9607299828198209E-3</v>
      </c>
      <c r="L596" s="43"/>
      <c r="M596" s="43"/>
      <c r="N596" s="43"/>
      <c r="O596" s="43"/>
      <c r="P596" s="43"/>
      <c r="Q596" s="43"/>
      <c r="R596" s="43"/>
      <c r="S596" s="43"/>
      <c r="T596" s="43"/>
      <c r="U596" s="43"/>
      <c r="V596" s="43"/>
      <c r="W596" s="43"/>
      <c r="X596" s="43"/>
      <c r="Y596" s="43"/>
      <c r="Z596" s="43"/>
    </row>
    <row r="597" spans="1:26">
      <c r="A597" s="44">
        <v>44601</v>
      </c>
      <c r="B597" s="45">
        <v>4587.18</v>
      </c>
      <c r="C597" s="45">
        <f t="shared" si="12"/>
        <v>1.4412812398356309E-2</v>
      </c>
      <c r="D597" s="45">
        <v>2.27</v>
      </c>
      <c r="E597" s="45">
        <f t="shared" si="13"/>
        <v>2.2700000000000001E-2</v>
      </c>
      <c r="F597" s="45">
        <f t="shared" si="14"/>
        <v>8.9076144940358759E-5</v>
      </c>
      <c r="G597" s="45">
        <f t="shared" si="15"/>
        <v>1.432373625341595E-2</v>
      </c>
      <c r="H597" s="79">
        <v>-1.329947584E-2</v>
      </c>
      <c r="I597" s="79">
        <v>2.6065374880000001E-3</v>
      </c>
      <c r="J597" s="45">
        <f t="shared" si="16"/>
        <v>-1.3388551984940359E-2</v>
      </c>
      <c r="K597" s="45">
        <f t="shared" si="17"/>
        <v>2.5174613430596414E-3</v>
      </c>
      <c r="L597" s="43"/>
      <c r="M597" s="43"/>
      <c r="N597" s="43"/>
      <c r="O597" s="43"/>
      <c r="P597" s="43"/>
      <c r="Q597" s="43"/>
      <c r="R597" s="43"/>
      <c r="S597" s="43"/>
      <c r="T597" s="43"/>
      <c r="U597" s="43"/>
      <c r="V597" s="43"/>
      <c r="W597" s="43"/>
      <c r="X597" s="43"/>
      <c r="Y597" s="43"/>
      <c r="Z597" s="43"/>
    </row>
    <row r="598" spans="1:26">
      <c r="A598" s="44">
        <v>44600</v>
      </c>
      <c r="B598" s="45">
        <v>4521.54</v>
      </c>
      <c r="C598" s="45">
        <f t="shared" si="12"/>
        <v>8.3661309627788387E-3</v>
      </c>
      <c r="D598" s="45">
        <v>2.27</v>
      </c>
      <c r="E598" s="45">
        <f t="shared" si="13"/>
        <v>2.2700000000000001E-2</v>
      </c>
      <c r="F598" s="45">
        <f t="shared" si="14"/>
        <v>8.9076144940358759E-5</v>
      </c>
      <c r="G598" s="45">
        <f t="shared" si="15"/>
        <v>8.2770548178384799E-3</v>
      </c>
      <c r="H598" s="79">
        <v>-1.2071080790000001E-2</v>
      </c>
      <c r="I598" s="79">
        <v>-1.0367903289999999E-2</v>
      </c>
      <c r="J598" s="45">
        <f t="shared" si="16"/>
        <v>-1.216015693494036E-2</v>
      </c>
      <c r="K598" s="45">
        <f t="shared" si="17"/>
        <v>-1.0456979434940358E-2</v>
      </c>
      <c r="L598" s="43"/>
      <c r="M598" s="43"/>
      <c r="N598" s="43"/>
      <c r="O598" s="43"/>
      <c r="P598" s="43"/>
      <c r="Q598" s="43"/>
      <c r="R598" s="43"/>
      <c r="S598" s="43"/>
      <c r="T598" s="43"/>
      <c r="U598" s="43"/>
      <c r="V598" s="43"/>
      <c r="W598" s="43"/>
      <c r="X598" s="43"/>
      <c r="Y598" s="43"/>
      <c r="Z598" s="43"/>
    </row>
    <row r="599" spans="1:26">
      <c r="A599" s="44">
        <v>44599</v>
      </c>
      <c r="B599" s="45">
        <v>4483.87</v>
      </c>
      <c r="C599" s="45">
        <f t="shared" si="12"/>
        <v>-3.7086548006097621E-3</v>
      </c>
      <c r="D599" s="45">
        <v>2.23</v>
      </c>
      <c r="E599" s="45">
        <f t="shared" si="13"/>
        <v>2.23E-2</v>
      </c>
      <c r="F599" s="45">
        <f t="shared" si="14"/>
        <v>8.7523634655584104E-5</v>
      </c>
      <c r="G599" s="45">
        <f t="shared" si="15"/>
        <v>-3.7961784352653462E-3</v>
      </c>
      <c r="H599" s="79">
        <v>-6.3501236460000001E-3</v>
      </c>
      <c r="I599" s="79">
        <v>-8.3724200820000007E-3</v>
      </c>
      <c r="J599" s="45">
        <f t="shared" si="16"/>
        <v>-6.4376472806555842E-3</v>
      </c>
      <c r="K599" s="45">
        <f t="shared" si="17"/>
        <v>-8.4599437166555849E-3</v>
      </c>
      <c r="L599" s="43"/>
      <c r="M599" s="43"/>
      <c r="N599" s="43"/>
      <c r="O599" s="43"/>
      <c r="P599" s="43"/>
      <c r="Q599" s="43"/>
      <c r="R599" s="43"/>
      <c r="S599" s="43"/>
      <c r="T599" s="43"/>
      <c r="U599" s="43"/>
      <c r="V599" s="43"/>
      <c r="W599" s="43"/>
      <c r="X599" s="43"/>
      <c r="Y599" s="43"/>
      <c r="Z599" s="43"/>
    </row>
    <row r="600" spans="1:26">
      <c r="A600" s="44">
        <v>44596</v>
      </c>
      <c r="B600" s="45">
        <v>4500.53</v>
      </c>
      <c r="C600" s="45">
        <f t="shared" si="12"/>
        <v>5.1437130908578545E-3</v>
      </c>
      <c r="D600" s="45">
        <v>2.25</v>
      </c>
      <c r="E600" s="45">
        <f t="shared" si="13"/>
        <v>2.2499999999999999E-2</v>
      </c>
      <c r="F600" s="45">
        <f t="shared" si="14"/>
        <v>8.8299965414151416E-5</v>
      </c>
      <c r="G600" s="45">
        <f t="shared" si="15"/>
        <v>5.0554131254437031E-3</v>
      </c>
      <c r="H600" s="79">
        <v>-2.615059263E-2</v>
      </c>
      <c r="I600" s="79">
        <v>-7.0813644980000003E-3</v>
      </c>
      <c r="J600" s="45">
        <f t="shared" si="16"/>
        <v>-2.6238892595414152E-2</v>
      </c>
      <c r="K600" s="45">
        <f t="shared" si="17"/>
        <v>-7.1696644634141517E-3</v>
      </c>
      <c r="L600" s="43"/>
      <c r="M600" s="43"/>
      <c r="N600" s="43"/>
      <c r="O600" s="43"/>
      <c r="P600" s="43"/>
      <c r="Q600" s="43"/>
      <c r="R600" s="43"/>
      <c r="S600" s="43"/>
      <c r="T600" s="43"/>
      <c r="U600" s="43"/>
      <c r="V600" s="43"/>
      <c r="W600" s="43"/>
      <c r="X600" s="43"/>
      <c r="Y600" s="43"/>
      <c r="Z600" s="43"/>
    </row>
    <row r="601" spans="1:26">
      <c r="A601" s="44">
        <v>44595</v>
      </c>
      <c r="B601" s="45">
        <v>4477.4399999999996</v>
      </c>
      <c r="C601" s="45">
        <f t="shared" si="12"/>
        <v>-2.4693484168175839E-2</v>
      </c>
      <c r="D601" s="45">
        <v>2.16</v>
      </c>
      <c r="E601" s="45">
        <f t="shared" si="13"/>
        <v>2.1600000000000001E-2</v>
      </c>
      <c r="F601" s="45">
        <f t="shared" si="14"/>
        <v>8.4805285194278213E-5</v>
      </c>
      <c r="G601" s="45">
        <f t="shared" si="15"/>
        <v>-2.4778289453370118E-2</v>
      </c>
      <c r="H601" s="79">
        <v>-2.9066951080000003E-4</v>
      </c>
      <c r="I601" s="79">
        <v>1.0927427030000001E-2</v>
      </c>
      <c r="J601" s="45">
        <f t="shared" si="16"/>
        <v>-3.7547479599427824E-4</v>
      </c>
      <c r="K601" s="45">
        <f t="shared" si="17"/>
        <v>1.0842621744805723E-2</v>
      </c>
      <c r="L601" s="43"/>
      <c r="M601" s="43"/>
      <c r="N601" s="43"/>
      <c r="O601" s="43"/>
      <c r="P601" s="43"/>
      <c r="Q601" s="43"/>
      <c r="R601" s="43"/>
      <c r="S601" s="43"/>
      <c r="T601" s="43"/>
      <c r="U601" s="43"/>
      <c r="V601" s="43"/>
      <c r="W601" s="43"/>
      <c r="X601" s="43"/>
      <c r="Y601" s="43"/>
      <c r="Z601" s="43"/>
    </row>
    <row r="602" spans="1:26">
      <c r="A602" s="44">
        <v>44594</v>
      </c>
      <c r="B602" s="45">
        <v>4589.38</v>
      </c>
      <c r="C602" s="45">
        <f t="shared" si="12"/>
        <v>9.3784345745179347E-3</v>
      </c>
      <c r="D602" s="45">
        <v>2.12</v>
      </c>
      <c r="E602" s="45">
        <f t="shared" si="13"/>
        <v>2.12E-2</v>
      </c>
      <c r="F602" s="45">
        <f t="shared" si="14"/>
        <v>8.3251109566973014E-5</v>
      </c>
      <c r="G602" s="45">
        <f t="shared" si="15"/>
        <v>9.2951834649509617E-3</v>
      </c>
      <c r="H602" s="79">
        <v>5.4601377470000004E-3</v>
      </c>
      <c r="I602" s="79">
        <v>2.145422953E-2</v>
      </c>
      <c r="J602" s="45">
        <f t="shared" si="16"/>
        <v>5.3768866374330274E-3</v>
      </c>
      <c r="K602" s="45">
        <f t="shared" si="17"/>
        <v>2.1370978420433027E-2</v>
      </c>
      <c r="L602" s="43"/>
      <c r="M602" s="43"/>
      <c r="N602" s="43"/>
      <c r="O602" s="43"/>
      <c r="P602" s="43"/>
      <c r="Q602" s="43"/>
      <c r="R602" s="43"/>
      <c r="S602" s="43"/>
      <c r="T602" s="43"/>
      <c r="U602" s="43"/>
      <c r="V602" s="43"/>
      <c r="W602" s="43"/>
      <c r="X602" s="43"/>
      <c r="Y602" s="43"/>
      <c r="Z602" s="43"/>
    </row>
    <row r="603" spans="1:26">
      <c r="A603" s="44">
        <v>44593</v>
      </c>
      <c r="B603" s="45">
        <v>4546.54</v>
      </c>
      <c r="C603" s="45">
        <f t="shared" si="12"/>
        <v>6.8395085033043351E-3</v>
      </c>
      <c r="D603" s="45">
        <v>2.14</v>
      </c>
      <c r="E603" s="45">
        <f t="shared" si="13"/>
        <v>2.1400000000000002E-2</v>
      </c>
      <c r="F603" s="45">
        <f t="shared" si="14"/>
        <v>8.4028273159342248E-5</v>
      </c>
      <c r="G603" s="45">
        <f t="shared" si="15"/>
        <v>6.7554802301449928E-3</v>
      </c>
      <c r="H603" s="79">
        <v>3.943639988E-3</v>
      </c>
      <c r="I603" s="79">
        <v>1.9985870309999999E-3</v>
      </c>
      <c r="J603" s="45">
        <f t="shared" si="16"/>
        <v>3.8596117148406578E-3</v>
      </c>
      <c r="K603" s="45">
        <f t="shared" si="17"/>
        <v>1.9145587578406576E-3</v>
      </c>
      <c r="L603" s="43"/>
      <c r="M603" s="43"/>
      <c r="N603" s="43"/>
      <c r="O603" s="43"/>
      <c r="P603" s="43"/>
      <c r="Q603" s="43"/>
      <c r="R603" s="43"/>
      <c r="S603" s="43"/>
      <c r="T603" s="43"/>
      <c r="U603" s="43"/>
      <c r="V603" s="43"/>
      <c r="W603" s="43"/>
      <c r="X603" s="43"/>
      <c r="Y603" s="43"/>
      <c r="Z603" s="43"/>
    </row>
    <row r="604" spans="1:26">
      <c r="A604" s="44">
        <v>44592</v>
      </c>
      <c r="B604" s="45">
        <v>4515.55</v>
      </c>
      <c r="C604" s="45">
        <f t="shared" si="12"/>
        <v>1.8709891511396817E-2</v>
      </c>
      <c r="D604" s="45">
        <v>2.12</v>
      </c>
      <c r="E604" s="45">
        <f t="shared" si="13"/>
        <v>2.12E-2</v>
      </c>
      <c r="F604" s="45">
        <f t="shared" si="14"/>
        <v>8.3251109566973014E-5</v>
      </c>
      <c r="G604" s="45">
        <f t="shared" si="15"/>
        <v>1.8626640401829844E-2</v>
      </c>
      <c r="H604" s="79">
        <v>-3.9654713430000002E-2</v>
      </c>
      <c r="I604" s="79">
        <v>-1.862873659E-2</v>
      </c>
      <c r="J604" s="45">
        <f t="shared" si="16"/>
        <v>-3.9737964539566975E-2</v>
      </c>
      <c r="K604" s="45">
        <f t="shared" si="17"/>
        <v>-1.8711987699566973E-2</v>
      </c>
      <c r="L604" s="43"/>
      <c r="M604" s="43"/>
      <c r="N604" s="43"/>
      <c r="O604" s="43"/>
      <c r="P604" s="43"/>
      <c r="Q604" s="43"/>
      <c r="R604" s="43"/>
      <c r="S604" s="43"/>
      <c r="T604" s="43"/>
      <c r="U604" s="43"/>
      <c r="V604" s="43"/>
      <c r="W604" s="43"/>
      <c r="X604" s="43"/>
      <c r="Y604" s="43"/>
      <c r="Z604" s="43"/>
    </row>
    <row r="605" spans="1:26">
      <c r="A605" s="44">
        <v>44589</v>
      </c>
      <c r="B605" s="45">
        <v>4431.8500000000004</v>
      </c>
      <c r="C605" s="45">
        <f t="shared" si="12"/>
        <v>2.4055891707799003E-2</v>
      </c>
      <c r="D605" s="45">
        <v>2.09</v>
      </c>
      <c r="E605" s="45">
        <f t="shared" si="13"/>
        <v>2.0899999999999998E-2</v>
      </c>
      <c r="F605" s="45">
        <f t="shared" si="14"/>
        <v>8.2085079878391198E-5</v>
      </c>
      <c r="G605" s="45">
        <f t="shared" si="15"/>
        <v>2.3973806627920612E-2</v>
      </c>
      <c r="H605" s="79">
        <v>-4.9497065979999998E-2</v>
      </c>
      <c r="I605" s="79">
        <v>-1.986492509E-3</v>
      </c>
      <c r="J605" s="45">
        <f t="shared" si="16"/>
        <v>-4.9579151059878389E-2</v>
      </c>
      <c r="K605" s="45">
        <f t="shared" si="17"/>
        <v>-2.0685775888783912E-3</v>
      </c>
      <c r="L605" s="43"/>
      <c r="M605" s="43"/>
      <c r="N605" s="43"/>
      <c r="O605" s="43"/>
      <c r="P605" s="43"/>
      <c r="Q605" s="43"/>
      <c r="R605" s="43"/>
      <c r="S605" s="43"/>
      <c r="T605" s="43"/>
      <c r="U605" s="43"/>
      <c r="V605" s="43"/>
      <c r="W605" s="43"/>
      <c r="X605" s="43"/>
      <c r="Y605" s="43"/>
      <c r="Z605" s="43"/>
    </row>
    <row r="606" spans="1:26">
      <c r="A606" s="44">
        <v>44588</v>
      </c>
      <c r="B606" s="45">
        <v>4326.51</v>
      </c>
      <c r="C606" s="45">
        <f t="shared" si="12"/>
        <v>-5.3985406179990411E-3</v>
      </c>
      <c r="D606" s="45">
        <v>2.11</v>
      </c>
      <c r="E606" s="45">
        <f t="shared" si="13"/>
        <v>2.1099999999999997E-2</v>
      </c>
      <c r="F606" s="45">
        <f t="shared" si="14"/>
        <v>8.2862470918154685E-5</v>
      </c>
      <c r="G606" s="45">
        <f t="shared" si="15"/>
        <v>-5.4814030889171958E-3</v>
      </c>
      <c r="H606" s="79">
        <v>-4.3121648649999999E-3</v>
      </c>
      <c r="I606" s="79">
        <v>5.3287228819999997E-2</v>
      </c>
      <c r="J606" s="45">
        <f t="shared" si="16"/>
        <v>-4.3950273359181545E-3</v>
      </c>
      <c r="K606" s="45">
        <f t="shared" si="17"/>
        <v>5.3204366349081843E-2</v>
      </c>
      <c r="L606" s="43"/>
      <c r="M606" s="43"/>
      <c r="N606" s="43"/>
      <c r="O606" s="43"/>
      <c r="P606" s="43"/>
      <c r="Q606" s="43"/>
      <c r="R606" s="43"/>
      <c r="S606" s="43"/>
      <c r="T606" s="43"/>
      <c r="U606" s="43"/>
      <c r="V606" s="43"/>
      <c r="W606" s="43"/>
      <c r="X606" s="43"/>
      <c r="Y606" s="43"/>
      <c r="Z606" s="43"/>
    </row>
    <row r="607" spans="1:26">
      <c r="A607" s="44">
        <v>44587</v>
      </c>
      <c r="B607" s="45">
        <v>4349.93</v>
      </c>
      <c r="C607" s="45">
        <f t="shared" si="12"/>
        <v>-1.4977525030699156E-3</v>
      </c>
      <c r="D607" s="45">
        <v>2.1800000000000002</v>
      </c>
      <c r="E607" s="45">
        <f t="shared" si="13"/>
        <v>2.18E-2</v>
      </c>
      <c r="F607" s="45">
        <f t="shared" si="14"/>
        <v>8.5582145730844772E-5</v>
      </c>
      <c r="G607" s="45">
        <f t="shared" si="15"/>
        <v>-1.5833346488007603E-3</v>
      </c>
      <c r="H607" s="79">
        <v>2.3541527770000001E-2</v>
      </c>
      <c r="I607" s="79">
        <v>9.9423977100000002E-3</v>
      </c>
      <c r="J607" s="45">
        <f t="shared" si="16"/>
        <v>2.3455945624269156E-2</v>
      </c>
      <c r="K607" s="45">
        <f t="shared" si="17"/>
        <v>9.8568155642691554E-3</v>
      </c>
      <c r="L607" s="43"/>
      <c r="M607" s="43"/>
      <c r="N607" s="43"/>
      <c r="O607" s="43"/>
      <c r="P607" s="43"/>
      <c r="Q607" s="43"/>
      <c r="R607" s="43"/>
      <c r="S607" s="43"/>
      <c r="T607" s="43"/>
      <c r="U607" s="43"/>
      <c r="V607" s="43"/>
      <c r="W607" s="43"/>
      <c r="X607" s="43"/>
      <c r="Y607" s="43"/>
      <c r="Z607" s="43"/>
    </row>
    <row r="608" spans="1:26">
      <c r="A608" s="44">
        <v>44586</v>
      </c>
      <c r="B608" s="45">
        <v>4356.45</v>
      </c>
      <c r="C608" s="45">
        <f t="shared" si="12"/>
        <v>-1.2246661962160472E-2</v>
      </c>
      <c r="D608" s="45">
        <v>2.13</v>
      </c>
      <c r="E608" s="45">
        <f t="shared" si="13"/>
        <v>2.1299999999999999E-2</v>
      </c>
      <c r="F608" s="45">
        <f t="shared" si="14"/>
        <v>8.3639710311667059E-5</v>
      </c>
      <c r="G608" s="45">
        <f t="shared" si="15"/>
        <v>-1.2330301672472139E-2</v>
      </c>
      <c r="H608" s="79">
        <v>4.936112577E-2</v>
      </c>
      <c r="I608" s="79">
        <v>9.3300000000000005E-5</v>
      </c>
      <c r="J608" s="45">
        <f t="shared" si="16"/>
        <v>4.9277486059688333E-2</v>
      </c>
      <c r="K608" s="45">
        <f t="shared" si="17"/>
        <v>9.6602896883329453E-6</v>
      </c>
      <c r="L608" s="43"/>
      <c r="M608" s="43"/>
      <c r="N608" s="43"/>
      <c r="O608" s="43"/>
      <c r="P608" s="43"/>
      <c r="Q608" s="43"/>
      <c r="R608" s="43"/>
      <c r="S608" s="43"/>
      <c r="T608" s="43"/>
      <c r="U608" s="43"/>
      <c r="V608" s="43"/>
      <c r="W608" s="43"/>
      <c r="X608" s="43"/>
      <c r="Y608" s="43"/>
      <c r="Z608" s="43"/>
    </row>
    <row r="609" spans="1:26">
      <c r="A609" s="44">
        <v>44585</v>
      </c>
      <c r="B609" s="45">
        <v>4410.13</v>
      </c>
      <c r="C609" s="45">
        <f t="shared" si="12"/>
        <v>2.7679180076168289E-3</v>
      </c>
      <c r="D609" s="45">
        <v>2.11</v>
      </c>
      <c r="E609" s="45">
        <f t="shared" si="13"/>
        <v>2.1099999999999997E-2</v>
      </c>
      <c r="F609" s="45">
        <f t="shared" si="14"/>
        <v>8.2862470918154685E-5</v>
      </c>
      <c r="G609" s="45">
        <f t="shared" si="15"/>
        <v>2.6850555366986742E-3</v>
      </c>
      <c r="H609" s="79">
        <v>4.8983591479999995E-4</v>
      </c>
      <c r="I609" s="79">
        <v>9.3300000000000005E-5</v>
      </c>
      <c r="J609" s="45">
        <f t="shared" si="16"/>
        <v>4.0697344388184527E-4</v>
      </c>
      <c r="K609" s="45">
        <f t="shared" si="17"/>
        <v>1.043752908184532E-5</v>
      </c>
      <c r="L609" s="43"/>
      <c r="M609" s="43"/>
      <c r="N609" s="43"/>
      <c r="O609" s="43"/>
      <c r="P609" s="43"/>
      <c r="Q609" s="43"/>
      <c r="R609" s="43"/>
      <c r="S609" s="43"/>
      <c r="T609" s="43"/>
      <c r="U609" s="43"/>
      <c r="V609" s="43"/>
      <c r="W609" s="43"/>
      <c r="X609" s="43"/>
      <c r="Y609" s="43"/>
      <c r="Z609" s="43"/>
    </row>
    <row r="610" spans="1:26">
      <c r="A610" s="44">
        <v>44582</v>
      </c>
      <c r="B610" s="45">
        <v>4397.9399999999996</v>
      </c>
      <c r="C610" s="45">
        <f t="shared" si="12"/>
        <v>-1.9095986358635349E-2</v>
      </c>
      <c r="D610" s="45">
        <v>2.08</v>
      </c>
      <c r="E610" s="45">
        <f t="shared" si="13"/>
        <v>2.0799999999999999E-2</v>
      </c>
      <c r="F610" s="45">
        <f t="shared" si="14"/>
        <v>8.1696327472791097E-5</v>
      </c>
      <c r="G610" s="45">
        <f t="shared" si="15"/>
        <v>-1.9177682686108141E-2</v>
      </c>
      <c r="H610" s="79">
        <v>6.0541147710000002E-3</v>
      </c>
      <c r="I610" s="79">
        <v>-1.1203959900000001E-3</v>
      </c>
      <c r="J610" s="45">
        <f t="shared" si="16"/>
        <v>5.9724184435272091E-3</v>
      </c>
      <c r="K610" s="45">
        <f t="shared" si="17"/>
        <v>-1.2020923174727912E-3</v>
      </c>
      <c r="L610" s="43"/>
      <c r="M610" s="43"/>
      <c r="N610" s="43"/>
      <c r="O610" s="43"/>
      <c r="P610" s="43"/>
      <c r="Q610" s="43"/>
      <c r="R610" s="43"/>
      <c r="S610" s="43"/>
      <c r="T610" s="43"/>
      <c r="U610" s="43"/>
      <c r="V610" s="43"/>
      <c r="W610" s="43"/>
      <c r="X610" s="43"/>
      <c r="Y610" s="43"/>
      <c r="Z610" s="43"/>
    </row>
    <row r="611" spans="1:26">
      <c r="A611" s="44">
        <v>44581</v>
      </c>
      <c r="B611" s="45">
        <v>4482.7299999999996</v>
      </c>
      <c r="C611" s="45">
        <f t="shared" si="12"/>
        <v>-1.1098789654240207E-2</v>
      </c>
      <c r="D611" s="45">
        <v>2.15</v>
      </c>
      <c r="E611" s="45">
        <f t="shared" si="13"/>
        <v>2.1499999999999998E-2</v>
      </c>
      <c r="F611" s="45">
        <f t="shared" si="14"/>
        <v>8.4416798117770142E-5</v>
      </c>
      <c r="G611" s="45">
        <f t="shared" si="15"/>
        <v>-1.1183206452357977E-2</v>
      </c>
      <c r="H611" s="79">
        <v>4.1709451080000001E-2</v>
      </c>
      <c r="I611" s="79">
        <v>1.1794341769999999E-2</v>
      </c>
      <c r="J611" s="45">
        <f t="shared" si="16"/>
        <v>4.1625034281882231E-2</v>
      </c>
      <c r="K611" s="45">
        <f t="shared" si="17"/>
        <v>1.1709924971882229E-2</v>
      </c>
      <c r="L611" s="43"/>
      <c r="M611" s="43"/>
      <c r="N611" s="43"/>
      <c r="O611" s="43"/>
      <c r="P611" s="43"/>
      <c r="Q611" s="43"/>
      <c r="R611" s="43"/>
      <c r="S611" s="43"/>
      <c r="T611" s="43"/>
      <c r="U611" s="43"/>
      <c r="V611" s="43"/>
      <c r="W611" s="43"/>
      <c r="X611" s="43"/>
      <c r="Y611" s="43"/>
      <c r="Z611" s="43"/>
    </row>
    <row r="612" spans="1:26">
      <c r="A612" s="44">
        <v>44580</v>
      </c>
      <c r="B612" s="45">
        <v>4532.76</v>
      </c>
      <c r="C612" s="45">
        <f t="shared" si="12"/>
        <v>-9.7367691046557382E-3</v>
      </c>
      <c r="D612" s="45">
        <v>2.16</v>
      </c>
      <c r="E612" s="45">
        <f t="shared" si="13"/>
        <v>2.1600000000000001E-2</v>
      </c>
      <c r="F612" s="45">
        <f t="shared" si="14"/>
        <v>8.4805285194278213E-5</v>
      </c>
      <c r="G612" s="45">
        <f t="shared" si="15"/>
        <v>-9.8215743898500164E-3</v>
      </c>
      <c r="H612" s="79">
        <v>1.340247761E-2</v>
      </c>
      <c r="I612" s="79">
        <v>2.295384722E-2</v>
      </c>
      <c r="J612" s="45">
        <f t="shared" si="16"/>
        <v>1.3317672324805721E-2</v>
      </c>
      <c r="K612" s="45">
        <f t="shared" si="17"/>
        <v>2.2869041934805722E-2</v>
      </c>
      <c r="L612" s="43"/>
      <c r="M612" s="43"/>
      <c r="N612" s="43"/>
      <c r="O612" s="43"/>
      <c r="P612" s="43"/>
      <c r="Q612" s="43"/>
      <c r="R612" s="43"/>
      <c r="S612" s="43"/>
      <c r="T612" s="43"/>
      <c r="U612" s="43"/>
      <c r="V612" s="43"/>
      <c r="W612" s="43"/>
      <c r="X612" s="43"/>
      <c r="Y612" s="43"/>
      <c r="Z612" s="43"/>
    </row>
    <row r="613" spans="1:26">
      <c r="A613" s="44">
        <v>44579</v>
      </c>
      <c r="B613" s="45">
        <v>4577.1099999999997</v>
      </c>
      <c r="C613" s="45">
        <f t="shared" si="12"/>
        <v>-1.8559054584436702E-2</v>
      </c>
      <c r="D613" s="45">
        <v>2.19</v>
      </c>
      <c r="E613" s="45">
        <f t="shared" si="13"/>
        <v>2.1899999999999999E-2</v>
      </c>
      <c r="F613" s="45">
        <f t="shared" si="14"/>
        <v>8.5970519205780249E-5</v>
      </c>
      <c r="G613" s="45">
        <f t="shared" si="15"/>
        <v>-1.8645025103642483E-2</v>
      </c>
      <c r="H613" s="79">
        <v>3.5878896469999998E-2</v>
      </c>
      <c r="I613" s="79">
        <v>3.6369255390000001E-2</v>
      </c>
      <c r="J613" s="45">
        <f t="shared" si="16"/>
        <v>3.5792925950794217E-2</v>
      </c>
      <c r="K613" s="45">
        <f t="shared" si="17"/>
        <v>3.628328487079422E-2</v>
      </c>
      <c r="L613" s="43"/>
      <c r="M613" s="43"/>
      <c r="N613" s="43"/>
      <c r="O613" s="43"/>
      <c r="P613" s="43"/>
      <c r="Q613" s="43"/>
      <c r="R613" s="43"/>
      <c r="S613" s="43"/>
      <c r="T613" s="43"/>
      <c r="U613" s="43"/>
      <c r="V613" s="43"/>
      <c r="W613" s="43"/>
      <c r="X613" s="43"/>
      <c r="Y613" s="43"/>
      <c r="Z613" s="43"/>
    </row>
    <row r="614" spans="1:26">
      <c r="A614" s="44">
        <v>44575</v>
      </c>
      <c r="B614" s="45">
        <v>4662.8500000000004</v>
      </c>
      <c r="C614" s="45">
        <f t="shared" si="12"/>
        <v>8.1957721271400563E-4</v>
      </c>
      <c r="D614" s="45">
        <v>2.13</v>
      </c>
      <c r="E614" s="45">
        <f t="shared" si="13"/>
        <v>2.1299999999999999E-2</v>
      </c>
      <c r="F614" s="45">
        <f t="shared" si="14"/>
        <v>8.3639710311667059E-5</v>
      </c>
      <c r="G614" s="45">
        <f t="shared" si="15"/>
        <v>7.3593750240233857E-4</v>
      </c>
      <c r="H614" s="79">
        <v>4.2131467960000004E-3</v>
      </c>
      <c r="I614" s="79">
        <v>-4.0539712459999998E-3</v>
      </c>
      <c r="J614" s="45">
        <f t="shared" si="16"/>
        <v>4.1295070856883333E-3</v>
      </c>
      <c r="K614" s="45">
        <f t="shared" si="17"/>
        <v>-4.1376109563116669E-3</v>
      </c>
      <c r="L614" s="43"/>
      <c r="M614" s="43"/>
      <c r="N614" s="43"/>
      <c r="O614" s="43"/>
      <c r="P614" s="43"/>
      <c r="Q614" s="43"/>
      <c r="R614" s="43"/>
      <c r="S614" s="43"/>
      <c r="T614" s="43"/>
      <c r="U614" s="43"/>
      <c r="V614" s="43"/>
      <c r="W614" s="43"/>
      <c r="X614" s="43"/>
      <c r="Y614" s="43"/>
      <c r="Z614" s="43"/>
    </row>
    <row r="615" spans="1:26">
      <c r="A615" s="44">
        <v>44574</v>
      </c>
      <c r="B615" s="45">
        <v>4659.03</v>
      </c>
      <c r="C615" s="45">
        <f t="shared" si="12"/>
        <v>-1.4345962458906215E-2</v>
      </c>
      <c r="D615" s="45">
        <v>2.0499999999999998</v>
      </c>
      <c r="E615" s="45">
        <f t="shared" si="13"/>
        <v>2.0499999999999997E-2</v>
      </c>
      <c r="F615" s="45">
        <f t="shared" si="14"/>
        <v>8.0529842622523162E-5</v>
      </c>
      <c r="G615" s="45">
        <f t="shared" si="15"/>
        <v>-1.4426492301528739E-2</v>
      </c>
      <c r="H615" s="79">
        <v>-9.1584688519999995E-3</v>
      </c>
      <c r="I615" s="79">
        <v>-8.5099430089999994E-3</v>
      </c>
      <c r="J615" s="45">
        <f t="shared" si="16"/>
        <v>-9.2389986946225227E-3</v>
      </c>
      <c r="K615" s="45">
        <f t="shared" si="17"/>
        <v>-8.5904728516225225E-3</v>
      </c>
      <c r="L615" s="43"/>
      <c r="M615" s="43"/>
      <c r="N615" s="43"/>
      <c r="O615" s="43"/>
      <c r="P615" s="43"/>
      <c r="Q615" s="43"/>
      <c r="R615" s="43"/>
      <c r="S615" s="43"/>
      <c r="T615" s="43"/>
      <c r="U615" s="43"/>
      <c r="V615" s="43"/>
      <c r="W615" s="43"/>
      <c r="X615" s="43"/>
      <c r="Y615" s="43"/>
      <c r="Z615" s="43"/>
    </row>
    <row r="616" spans="1:26">
      <c r="A616" s="44">
        <v>44573</v>
      </c>
      <c r="B616" s="45">
        <v>4726.3500000000004</v>
      </c>
      <c r="C616" s="45">
        <f t="shared" si="12"/>
        <v>2.8137340560308905E-3</v>
      </c>
      <c r="D616" s="45">
        <v>2.09</v>
      </c>
      <c r="E616" s="45">
        <f t="shared" si="13"/>
        <v>2.0899999999999998E-2</v>
      </c>
      <c r="F616" s="45">
        <f t="shared" si="14"/>
        <v>8.2085079878391198E-5</v>
      </c>
      <c r="G616" s="45">
        <f t="shared" si="15"/>
        <v>2.7316489761524993E-3</v>
      </c>
      <c r="H616" s="79">
        <v>-2.9230584560000002E-2</v>
      </c>
      <c r="I616" s="79">
        <v>-2.0472455099999998E-2</v>
      </c>
      <c r="J616" s="45">
        <f t="shared" si="16"/>
        <v>-2.9312669639878393E-2</v>
      </c>
      <c r="K616" s="45">
        <f t="shared" si="17"/>
        <v>-2.055454017987839E-2</v>
      </c>
      <c r="L616" s="43"/>
      <c r="M616" s="43"/>
      <c r="N616" s="43"/>
      <c r="O616" s="43"/>
      <c r="P616" s="43"/>
      <c r="Q616" s="43"/>
      <c r="R616" s="43"/>
      <c r="S616" s="43"/>
      <c r="T616" s="43"/>
      <c r="U616" s="43"/>
      <c r="V616" s="43"/>
      <c r="W616" s="43"/>
      <c r="X616" s="43"/>
      <c r="Y616" s="43"/>
      <c r="Z616" s="43"/>
    </row>
    <row r="617" spans="1:26">
      <c r="A617" s="44">
        <v>44572</v>
      </c>
      <c r="B617" s="45">
        <v>4713.07</v>
      </c>
      <c r="C617" s="45">
        <f t="shared" si="12"/>
        <v>9.118332112991406E-3</v>
      </c>
      <c r="D617" s="45">
        <v>2.08</v>
      </c>
      <c r="E617" s="45">
        <f t="shared" si="13"/>
        <v>2.0799999999999999E-2</v>
      </c>
      <c r="F617" s="45">
        <f t="shared" si="14"/>
        <v>8.1696327472791097E-5</v>
      </c>
      <c r="G617" s="45">
        <f t="shared" si="15"/>
        <v>9.0366357855186149E-3</v>
      </c>
      <c r="H617" s="79">
        <v>-6.5979430530000004E-3</v>
      </c>
      <c r="I617" s="79">
        <v>-1.1077314580000001E-2</v>
      </c>
      <c r="J617" s="45">
        <f t="shared" si="16"/>
        <v>-6.6796393804727915E-3</v>
      </c>
      <c r="K617" s="45">
        <f t="shared" si="17"/>
        <v>-1.1159010907472792E-2</v>
      </c>
      <c r="L617" s="43"/>
      <c r="M617" s="43"/>
      <c r="N617" s="43"/>
      <c r="O617" s="43"/>
      <c r="P617" s="43"/>
      <c r="Q617" s="43"/>
      <c r="R617" s="43"/>
      <c r="S617" s="43"/>
      <c r="T617" s="43"/>
      <c r="U617" s="43"/>
      <c r="V617" s="43"/>
      <c r="W617" s="43"/>
      <c r="X617" s="43"/>
      <c r="Y617" s="43"/>
      <c r="Z617" s="43"/>
    </row>
    <row r="618" spans="1:26">
      <c r="A618" s="44">
        <v>44571</v>
      </c>
      <c r="B618" s="45">
        <v>4670.29</v>
      </c>
      <c r="C618" s="45">
        <f t="shared" si="12"/>
        <v>-1.4421248375173315E-3</v>
      </c>
      <c r="D618" s="45">
        <v>2.11</v>
      </c>
      <c r="E618" s="45">
        <f t="shared" si="13"/>
        <v>2.1099999999999997E-2</v>
      </c>
      <c r="F618" s="45">
        <f t="shared" si="14"/>
        <v>8.2862470918154685E-5</v>
      </c>
      <c r="G618" s="45">
        <f t="shared" si="15"/>
        <v>-1.5249873084354861E-3</v>
      </c>
      <c r="H618" s="79">
        <v>-3.1554589369999997E-2</v>
      </c>
      <c r="I618" s="79">
        <v>7.6541962040000003E-3</v>
      </c>
      <c r="J618" s="45">
        <f t="shared" si="16"/>
        <v>-3.1637451840918152E-2</v>
      </c>
      <c r="K618" s="45">
        <f t="shared" si="17"/>
        <v>7.5713337330818456E-3</v>
      </c>
      <c r="L618" s="43"/>
      <c r="M618" s="43"/>
      <c r="N618" s="43"/>
      <c r="O618" s="43"/>
      <c r="P618" s="43"/>
      <c r="Q618" s="43"/>
      <c r="R618" s="43"/>
      <c r="S618" s="43"/>
      <c r="T618" s="43"/>
      <c r="U618" s="43"/>
      <c r="V618" s="43"/>
      <c r="W618" s="43"/>
      <c r="X618" s="43"/>
      <c r="Y618" s="43"/>
      <c r="Z618" s="43"/>
    </row>
    <row r="619" spans="1:26">
      <c r="A619" s="44">
        <v>44568</v>
      </c>
      <c r="B619" s="45">
        <v>4677.03</v>
      </c>
      <c r="C619" s="45">
        <f t="shared" si="12"/>
        <v>-4.0584367372055773E-3</v>
      </c>
      <c r="D619" s="45">
        <v>2.11</v>
      </c>
      <c r="E619" s="45">
        <f t="shared" si="13"/>
        <v>2.1099999999999997E-2</v>
      </c>
      <c r="F619" s="45">
        <f t="shared" si="14"/>
        <v>8.2862470918154685E-5</v>
      </c>
      <c r="G619" s="45">
        <f t="shared" si="15"/>
        <v>-4.141299208123732E-3</v>
      </c>
      <c r="H619" s="79">
        <v>2.9144502919999999E-2</v>
      </c>
      <c r="I619" s="79">
        <v>1.1439462609999999E-2</v>
      </c>
      <c r="J619" s="45">
        <f t="shared" si="16"/>
        <v>2.9061640449081844E-2</v>
      </c>
      <c r="K619" s="45">
        <f t="shared" si="17"/>
        <v>1.1356600139081845E-2</v>
      </c>
      <c r="L619" s="43"/>
      <c r="M619" s="43"/>
      <c r="N619" s="43"/>
      <c r="O619" s="43"/>
      <c r="P619" s="43"/>
      <c r="Q619" s="43"/>
      <c r="R619" s="43"/>
      <c r="S619" s="43"/>
      <c r="T619" s="43"/>
      <c r="U619" s="43"/>
      <c r="V619" s="43"/>
      <c r="W619" s="43"/>
      <c r="X619" s="43"/>
      <c r="Y619" s="43"/>
      <c r="Z619" s="43"/>
    </row>
    <row r="620" spans="1:26">
      <c r="A620" s="44">
        <v>44567</v>
      </c>
      <c r="B620" s="45">
        <v>4696.05</v>
      </c>
      <c r="C620" s="45">
        <f t="shared" si="12"/>
        <v>-9.6417552908581125E-4</v>
      </c>
      <c r="D620" s="45">
        <v>2.08</v>
      </c>
      <c r="E620" s="45">
        <f t="shared" si="13"/>
        <v>2.0799999999999999E-2</v>
      </c>
      <c r="F620" s="45">
        <f t="shared" si="14"/>
        <v>8.1696327472791097E-5</v>
      </c>
      <c r="G620" s="45">
        <f t="shared" si="15"/>
        <v>-1.0458718565586023E-3</v>
      </c>
      <c r="H620" s="79">
        <v>-1.9492698530000001E-2</v>
      </c>
      <c r="I620" s="79">
        <v>-9.8615707979999995E-3</v>
      </c>
      <c r="J620" s="45">
        <f t="shared" si="16"/>
        <v>-1.9574394857472793E-2</v>
      </c>
      <c r="K620" s="45">
        <f t="shared" si="17"/>
        <v>-9.9432671254727906E-3</v>
      </c>
      <c r="L620" s="43"/>
      <c r="M620" s="43"/>
      <c r="N620" s="43"/>
      <c r="O620" s="43"/>
      <c r="P620" s="43"/>
      <c r="Q620" s="43"/>
      <c r="R620" s="43"/>
      <c r="S620" s="43"/>
      <c r="T620" s="43"/>
      <c r="U620" s="43"/>
      <c r="V620" s="43"/>
      <c r="W620" s="43"/>
      <c r="X620" s="43"/>
      <c r="Y620" s="43"/>
      <c r="Z620" s="43"/>
    </row>
    <row r="621" spans="1:26">
      <c r="A621" s="44">
        <v>44566</v>
      </c>
      <c r="B621" s="45">
        <v>4700.58</v>
      </c>
      <c r="C621" s="45">
        <f t="shared" si="12"/>
        <v>-1.9583272775802296E-2</v>
      </c>
      <c r="D621" s="45">
        <v>2.08</v>
      </c>
      <c r="E621" s="45">
        <f t="shared" si="13"/>
        <v>2.0799999999999999E-2</v>
      </c>
      <c r="F621" s="45">
        <f t="shared" si="14"/>
        <v>8.1696327472791097E-5</v>
      </c>
      <c r="G621" s="45">
        <f t="shared" si="15"/>
        <v>-1.9664969103275087E-2</v>
      </c>
      <c r="H621" s="79">
        <v>8.1525392039999995E-3</v>
      </c>
      <c r="I621" s="79">
        <v>-1.014179925E-2</v>
      </c>
      <c r="J621" s="45">
        <f t="shared" si="16"/>
        <v>8.0708428765272084E-3</v>
      </c>
      <c r="K621" s="45">
        <f t="shared" si="17"/>
        <v>-1.0223495577472791E-2</v>
      </c>
      <c r="L621" s="43"/>
      <c r="M621" s="43"/>
      <c r="N621" s="43"/>
      <c r="O621" s="43"/>
      <c r="P621" s="43"/>
      <c r="Q621" s="43"/>
      <c r="R621" s="43"/>
      <c r="S621" s="43"/>
      <c r="T621" s="43"/>
      <c r="U621" s="43"/>
      <c r="V621" s="43"/>
      <c r="W621" s="43"/>
      <c r="X621" s="43"/>
      <c r="Y621" s="43"/>
      <c r="Z621" s="43"/>
    </row>
    <row r="622" spans="1:26">
      <c r="A622" s="44">
        <v>44565</v>
      </c>
      <c r="B622" s="45">
        <v>4793.54</v>
      </c>
      <c r="C622" s="45">
        <f t="shared" si="12"/>
        <v>-6.2981618540545298E-4</v>
      </c>
      <c r="D622" s="45">
        <v>2.06</v>
      </c>
      <c r="E622" s="45">
        <f t="shared" si="13"/>
        <v>2.06E-2</v>
      </c>
      <c r="F622" s="45">
        <f t="shared" si="14"/>
        <v>8.0918708852184551E-5</v>
      </c>
      <c r="G622" s="45">
        <f t="shared" si="15"/>
        <v>-7.1073489425763753E-4</v>
      </c>
      <c r="H622" s="79">
        <v>2.6247964449999999E-3</v>
      </c>
      <c r="I622" s="79">
        <v>-7.6285686170000002E-3</v>
      </c>
      <c r="J622" s="45">
        <f t="shared" si="16"/>
        <v>2.5438777361478154E-3</v>
      </c>
      <c r="K622" s="45">
        <f t="shared" si="17"/>
        <v>-7.7094873258521848E-3</v>
      </c>
      <c r="L622" s="43"/>
      <c r="M622" s="43"/>
      <c r="N622" s="43"/>
      <c r="O622" s="43"/>
      <c r="P622" s="43"/>
      <c r="Q622" s="43"/>
      <c r="R622" s="43"/>
      <c r="S622" s="43"/>
      <c r="T622" s="43"/>
      <c r="U622" s="43"/>
      <c r="V622" s="43"/>
      <c r="W622" s="43"/>
      <c r="X622" s="43"/>
      <c r="Y622" s="43"/>
      <c r="Z622" s="43"/>
    </row>
    <row r="623" spans="1:26">
      <c r="A623" s="44">
        <v>44564</v>
      </c>
      <c r="B623" s="45">
        <v>4796.5600000000004</v>
      </c>
      <c r="C623" s="45">
        <f t="shared" si="12"/>
        <v>6.3538488355527438E-3</v>
      </c>
      <c r="D623" s="45">
        <v>2</v>
      </c>
      <c r="E623" s="45">
        <f t="shared" si="13"/>
        <v>0.02</v>
      </c>
      <c r="F623" s="45">
        <f t="shared" si="14"/>
        <v>7.8584941984649603E-5</v>
      </c>
      <c r="G623" s="45">
        <f t="shared" si="15"/>
        <v>6.2752638935680942E-3</v>
      </c>
      <c r="H623" s="79">
        <v>-2.7380770499999998E-2</v>
      </c>
      <c r="I623" s="79">
        <v>-5.2143174680000001E-2</v>
      </c>
      <c r="J623" s="45">
        <f t="shared" si="16"/>
        <v>-2.7459355441984648E-2</v>
      </c>
      <c r="K623" s="45">
        <f t="shared" si="17"/>
        <v>-5.2221759621984651E-2</v>
      </c>
      <c r="L623" s="43"/>
      <c r="M623" s="43"/>
      <c r="N623" s="43"/>
      <c r="O623" s="43"/>
      <c r="P623" s="43"/>
      <c r="Q623" s="43"/>
      <c r="R623" s="43"/>
      <c r="S623" s="43"/>
      <c r="T623" s="43"/>
      <c r="U623" s="43"/>
      <c r="V623" s="43"/>
      <c r="W623" s="43"/>
      <c r="X623" s="43"/>
      <c r="Y623" s="43"/>
      <c r="Z623" s="43"/>
    </row>
    <row r="624" spans="1:26">
      <c r="A624" s="44">
        <v>44561</v>
      </c>
      <c r="B624" s="45">
        <v>4766.18</v>
      </c>
      <c r="C624" s="45">
        <f t="shared" si="12"/>
        <v>-2.6296753415458013E-3</v>
      </c>
      <c r="D624" s="45">
        <v>1.89</v>
      </c>
      <c r="E624" s="45">
        <f t="shared" si="13"/>
        <v>1.89E-2</v>
      </c>
      <c r="F624" s="45">
        <f t="shared" si="14"/>
        <v>7.4302815865623373E-5</v>
      </c>
      <c r="G624" s="45">
        <f t="shared" si="15"/>
        <v>-2.7039781574114247E-3</v>
      </c>
      <c r="H624" s="79">
        <v>-3.1969094250000003E-2</v>
      </c>
      <c r="I624" s="79">
        <v>-1.2568281249999999E-3</v>
      </c>
      <c r="J624" s="45">
        <f t="shared" si="16"/>
        <v>-3.2043397065865627E-2</v>
      </c>
      <c r="K624" s="45">
        <f t="shared" si="17"/>
        <v>-1.3311309408656233E-3</v>
      </c>
      <c r="L624" s="43"/>
      <c r="M624" s="43"/>
      <c r="N624" s="43"/>
      <c r="O624" s="43"/>
      <c r="P624" s="43"/>
      <c r="Q624" s="43"/>
      <c r="R624" s="43"/>
      <c r="S624" s="43"/>
      <c r="T624" s="43"/>
      <c r="U624" s="43"/>
      <c r="V624" s="43"/>
      <c r="W624" s="43"/>
      <c r="X624" s="43"/>
      <c r="Y624" s="43"/>
      <c r="Z624" s="43"/>
    </row>
    <row r="625" spans="1:26">
      <c r="A625" s="44">
        <v>44560</v>
      </c>
      <c r="B625" s="45">
        <v>4778.7299999999996</v>
      </c>
      <c r="C625" s="45">
        <f t="shared" si="12"/>
        <v>-2.9942175300769428E-3</v>
      </c>
      <c r="D625" s="45">
        <v>1.91</v>
      </c>
      <c r="E625" s="45">
        <f t="shared" si="13"/>
        <v>1.9099999999999999E-2</v>
      </c>
      <c r="F625" s="45">
        <f t="shared" si="14"/>
        <v>7.5081726636616608E-5</v>
      </c>
      <c r="G625" s="45">
        <f t="shared" si="15"/>
        <v>-3.0692992567135594E-3</v>
      </c>
      <c r="H625" s="79">
        <v>6.8807043240000001E-3</v>
      </c>
      <c r="I625" s="79">
        <v>-3.1975222239999999E-3</v>
      </c>
      <c r="J625" s="45">
        <f t="shared" si="16"/>
        <v>6.8056225973633835E-3</v>
      </c>
      <c r="K625" s="45">
        <f t="shared" si="17"/>
        <v>-3.2726039506366165E-3</v>
      </c>
      <c r="L625" s="43"/>
      <c r="M625" s="43"/>
      <c r="N625" s="43"/>
      <c r="O625" s="43"/>
      <c r="P625" s="43"/>
      <c r="Q625" s="43"/>
      <c r="R625" s="43"/>
      <c r="S625" s="43"/>
      <c r="T625" s="43"/>
      <c r="U625" s="43"/>
      <c r="V625" s="43"/>
      <c r="W625" s="43"/>
      <c r="X625" s="43"/>
      <c r="Y625" s="43"/>
      <c r="Z625" s="43"/>
    </row>
    <row r="626" spans="1:26">
      <c r="A626" s="44">
        <v>44559</v>
      </c>
      <c r="B626" s="45">
        <v>4793.0600000000004</v>
      </c>
      <c r="C626" s="45">
        <f t="shared" si="12"/>
        <v>1.4009215802245781E-3</v>
      </c>
      <c r="D626" s="45">
        <v>1.94</v>
      </c>
      <c r="E626" s="45">
        <f t="shared" si="13"/>
        <v>1.9400000000000001E-2</v>
      </c>
      <c r="F626" s="45">
        <f t="shared" si="14"/>
        <v>7.62498073600959E-5</v>
      </c>
      <c r="G626" s="45">
        <f t="shared" si="15"/>
        <v>1.3246717728644822E-3</v>
      </c>
      <c r="H626" s="79">
        <v>4.6755505109999998E-3</v>
      </c>
      <c r="I626" s="79">
        <v>6.0472838550000001E-3</v>
      </c>
      <c r="J626" s="45">
        <f t="shared" si="16"/>
        <v>4.5993007036399039E-3</v>
      </c>
      <c r="K626" s="45">
        <f t="shared" si="17"/>
        <v>5.9710340476399042E-3</v>
      </c>
      <c r="L626" s="43"/>
      <c r="M626" s="43"/>
      <c r="N626" s="43"/>
      <c r="O626" s="43"/>
      <c r="P626" s="43"/>
      <c r="Q626" s="43"/>
      <c r="R626" s="43"/>
      <c r="S626" s="43"/>
      <c r="T626" s="43"/>
      <c r="U626" s="43"/>
      <c r="V626" s="43"/>
      <c r="W626" s="43"/>
      <c r="X626" s="43"/>
      <c r="Y626" s="43"/>
      <c r="Z626" s="43"/>
    </row>
    <row r="627" spans="1:26">
      <c r="A627" s="44">
        <v>44558</v>
      </c>
      <c r="B627" s="45">
        <v>4786.3500000000004</v>
      </c>
      <c r="C627" s="45">
        <f t="shared" si="12"/>
        <v>-1.0106980314378653E-3</v>
      </c>
      <c r="D627" s="45">
        <v>1.88</v>
      </c>
      <c r="E627" s="45">
        <f t="shared" si="13"/>
        <v>1.8799999999999997E-2</v>
      </c>
      <c r="F627" s="45">
        <f t="shared" si="14"/>
        <v>7.3913303370920502E-5</v>
      </c>
      <c r="G627" s="45">
        <f t="shared" si="15"/>
        <v>-1.0846113348087858E-3</v>
      </c>
      <c r="H627" s="79">
        <v>1.205510097E-2</v>
      </c>
      <c r="I627" s="79">
        <v>-3.4303693499999999E-3</v>
      </c>
      <c r="J627" s="45">
        <f t="shared" si="16"/>
        <v>1.1981187666629079E-2</v>
      </c>
      <c r="K627" s="45">
        <f t="shared" si="17"/>
        <v>-3.5042826533709204E-3</v>
      </c>
      <c r="L627" s="43"/>
      <c r="M627" s="43"/>
      <c r="N627" s="43"/>
      <c r="O627" s="43"/>
      <c r="P627" s="43"/>
      <c r="Q627" s="43"/>
      <c r="R627" s="43"/>
      <c r="S627" s="43"/>
      <c r="T627" s="43"/>
      <c r="U627" s="43"/>
      <c r="V627" s="43"/>
      <c r="W627" s="43"/>
      <c r="X627" s="43"/>
      <c r="Y627" s="43"/>
      <c r="Z627" s="43"/>
    </row>
    <row r="628" spans="1:26">
      <c r="A628" s="44">
        <v>44557</v>
      </c>
      <c r="B628" s="45">
        <v>4791.1899999999996</v>
      </c>
      <c r="C628" s="45">
        <f t="shared" si="12"/>
        <v>1.3744072068897223E-2</v>
      </c>
      <c r="D628" s="45">
        <v>1.87</v>
      </c>
      <c r="E628" s="45">
        <f t="shared" si="13"/>
        <v>1.8700000000000001E-2</v>
      </c>
      <c r="F628" s="45">
        <f t="shared" si="14"/>
        <v>7.352375279379153E-5</v>
      </c>
      <c r="G628" s="45">
        <f t="shared" si="15"/>
        <v>1.3670548316103431E-2</v>
      </c>
      <c r="H628" s="79">
        <v>-1.44639707E-2</v>
      </c>
      <c r="I628" s="79">
        <v>-1.1622277339999999E-3</v>
      </c>
      <c r="J628" s="45">
        <f t="shared" si="16"/>
        <v>-1.4537494452793792E-2</v>
      </c>
      <c r="K628" s="45">
        <f t="shared" si="17"/>
        <v>-1.2357514867937915E-3</v>
      </c>
      <c r="L628" s="43"/>
      <c r="M628" s="43"/>
      <c r="N628" s="43"/>
      <c r="O628" s="43"/>
      <c r="P628" s="43"/>
      <c r="Q628" s="43"/>
      <c r="R628" s="43"/>
      <c r="S628" s="43"/>
      <c r="T628" s="43"/>
      <c r="U628" s="43"/>
      <c r="V628" s="43"/>
      <c r="W628" s="43"/>
      <c r="X628" s="43"/>
      <c r="Y628" s="43"/>
      <c r="Z628" s="43"/>
    </row>
    <row r="629" spans="1:26">
      <c r="A629" s="44">
        <v>44553</v>
      </c>
      <c r="B629" s="45">
        <v>4725.79</v>
      </c>
      <c r="C629" s="45">
        <f t="shared" si="12"/>
        <v>6.2044168953242747E-3</v>
      </c>
      <c r="D629" s="45">
        <v>1.89</v>
      </c>
      <c r="E629" s="45">
        <f t="shared" si="13"/>
        <v>1.89E-2</v>
      </c>
      <c r="F629" s="45">
        <f t="shared" si="14"/>
        <v>7.4302815865623373E-5</v>
      </c>
      <c r="G629" s="45">
        <f t="shared" si="15"/>
        <v>6.1301140794586513E-3</v>
      </c>
      <c r="H629" s="79">
        <v>5.1547771179999997E-3</v>
      </c>
      <c r="I629" s="79">
        <v>-8.7255810470000003E-4</v>
      </c>
      <c r="J629" s="45">
        <f t="shared" si="16"/>
        <v>5.0804743021343763E-3</v>
      </c>
      <c r="K629" s="45">
        <f t="shared" si="17"/>
        <v>-9.468609205656234E-4</v>
      </c>
      <c r="L629" s="43"/>
      <c r="M629" s="43"/>
      <c r="N629" s="43"/>
      <c r="O629" s="43"/>
      <c r="P629" s="43"/>
      <c r="Q629" s="43"/>
      <c r="R629" s="43"/>
      <c r="S629" s="43"/>
      <c r="T629" s="43"/>
      <c r="U629" s="43"/>
      <c r="V629" s="43"/>
      <c r="W629" s="43"/>
      <c r="X629" s="43"/>
      <c r="Y629" s="43"/>
      <c r="Z629" s="43"/>
    </row>
    <row r="630" spans="1:26">
      <c r="A630" s="44">
        <v>44552</v>
      </c>
      <c r="B630" s="45">
        <v>4696.5600000000004</v>
      </c>
      <c r="C630" s="45">
        <f t="shared" si="12"/>
        <v>1.0128711352276767E-2</v>
      </c>
      <c r="D630" s="45">
        <v>1.84</v>
      </c>
      <c r="E630" s="45">
        <f t="shared" si="13"/>
        <v>1.84E-2</v>
      </c>
      <c r="F630" s="45">
        <f t="shared" si="14"/>
        <v>7.2354872491686706E-5</v>
      </c>
      <c r="G630" s="45">
        <f t="shared" si="15"/>
        <v>1.005635647978508E-2</v>
      </c>
      <c r="H630" s="79">
        <v>-1.246597898E-2</v>
      </c>
      <c r="I630" s="79">
        <v>-1.9836575499999998E-2</v>
      </c>
      <c r="J630" s="45">
        <f t="shared" si="16"/>
        <v>-1.2538333852491687E-2</v>
      </c>
      <c r="K630" s="45">
        <f t="shared" si="17"/>
        <v>-1.9908930372491685E-2</v>
      </c>
      <c r="L630" s="43"/>
      <c r="M630" s="43"/>
      <c r="N630" s="43"/>
      <c r="O630" s="43"/>
      <c r="P630" s="43"/>
      <c r="Q630" s="43"/>
      <c r="R630" s="43"/>
      <c r="S630" s="43"/>
      <c r="T630" s="43"/>
      <c r="U630" s="43"/>
      <c r="V630" s="43"/>
      <c r="W630" s="43"/>
      <c r="X630" s="43"/>
      <c r="Y630" s="43"/>
      <c r="Z630" s="43"/>
    </row>
    <row r="631" spans="1:26">
      <c r="A631" s="44">
        <v>44551</v>
      </c>
      <c r="B631" s="45">
        <v>4649.2299999999996</v>
      </c>
      <c r="C631" s="45">
        <f t="shared" si="12"/>
        <v>1.7621763861808751E-2</v>
      </c>
      <c r="D631" s="45">
        <v>1.86</v>
      </c>
      <c r="E631" s="45">
        <f t="shared" si="13"/>
        <v>1.8600000000000002E-2</v>
      </c>
      <c r="F631" s="45">
        <f t="shared" si="14"/>
        <v>7.3134164126464896E-5</v>
      </c>
      <c r="G631" s="45">
        <f t="shared" si="15"/>
        <v>1.7548629697682287E-2</v>
      </c>
      <c r="H631" s="79">
        <v>-1.0817383220000001E-2</v>
      </c>
      <c r="I631" s="79">
        <v>-1.9178533189999999E-2</v>
      </c>
      <c r="J631" s="45">
        <f t="shared" si="16"/>
        <v>-1.0890517384126466E-2</v>
      </c>
      <c r="K631" s="45">
        <f t="shared" si="17"/>
        <v>-1.9251667354126464E-2</v>
      </c>
      <c r="L631" s="43"/>
      <c r="M631" s="43"/>
      <c r="N631" s="43"/>
      <c r="O631" s="43"/>
      <c r="P631" s="43"/>
      <c r="Q631" s="43"/>
      <c r="R631" s="43"/>
      <c r="S631" s="43"/>
      <c r="T631" s="43"/>
      <c r="U631" s="43"/>
      <c r="V631" s="43"/>
      <c r="W631" s="43"/>
      <c r="X631" s="43"/>
      <c r="Y631" s="43"/>
      <c r="Z631" s="43"/>
    </row>
    <row r="632" spans="1:26">
      <c r="A632" s="44">
        <v>44550</v>
      </c>
      <c r="B632" s="45">
        <v>4568.0200000000004</v>
      </c>
      <c r="C632" s="45">
        <f t="shared" si="12"/>
        <v>-1.1453373010201799E-2</v>
      </c>
      <c r="D632" s="45">
        <v>1.83</v>
      </c>
      <c r="E632" s="45">
        <f t="shared" si="13"/>
        <v>1.83E-2</v>
      </c>
      <c r="F632" s="45">
        <f t="shared" si="14"/>
        <v>7.1965169509358162E-5</v>
      </c>
      <c r="G632" s="45">
        <f t="shared" si="15"/>
        <v>-1.1525338179711157E-2</v>
      </c>
      <c r="H632" s="79">
        <v>-5.6922581469999997E-2</v>
      </c>
      <c r="I632" s="79">
        <v>-1.4475707989999999E-2</v>
      </c>
      <c r="J632" s="45">
        <f t="shared" si="16"/>
        <v>-5.6994546639509355E-2</v>
      </c>
      <c r="K632" s="45">
        <f t="shared" si="17"/>
        <v>-1.4547673159509358E-2</v>
      </c>
      <c r="L632" s="43"/>
      <c r="M632" s="43"/>
      <c r="N632" s="43"/>
      <c r="O632" s="43"/>
      <c r="P632" s="43"/>
      <c r="Q632" s="43"/>
      <c r="R632" s="43"/>
      <c r="S632" s="43"/>
      <c r="T632" s="43"/>
      <c r="U632" s="43"/>
      <c r="V632" s="43"/>
      <c r="W632" s="43"/>
      <c r="X632" s="43"/>
      <c r="Y632" s="43"/>
      <c r="Z632" s="43"/>
    </row>
    <row r="633" spans="1:26">
      <c r="A633" s="44">
        <v>44547</v>
      </c>
      <c r="B633" s="45">
        <v>4620.6400000000003</v>
      </c>
      <c r="C633" s="45">
        <f t="shared" si="12"/>
        <v>-1.0341010906645293E-2</v>
      </c>
      <c r="D633" s="45">
        <v>1.8</v>
      </c>
      <c r="E633" s="45">
        <f t="shared" si="13"/>
        <v>1.8000000000000002E-2</v>
      </c>
      <c r="F633" s="45">
        <f t="shared" si="14"/>
        <v>7.0795831812686671E-5</v>
      </c>
      <c r="G633" s="45">
        <f t="shared" si="15"/>
        <v>-1.041180673845798E-2</v>
      </c>
      <c r="H633" s="79">
        <v>2.177935001E-2</v>
      </c>
      <c r="I633" s="79">
        <v>2.978825698E-2</v>
      </c>
      <c r="J633" s="45">
        <f t="shared" si="16"/>
        <v>2.1708554178187314E-2</v>
      </c>
      <c r="K633" s="45">
        <f t="shared" si="17"/>
        <v>2.9717461148187314E-2</v>
      </c>
      <c r="L633" s="43"/>
      <c r="M633" s="43"/>
      <c r="N633" s="43"/>
      <c r="O633" s="43"/>
      <c r="P633" s="43"/>
      <c r="Q633" s="43"/>
      <c r="R633" s="43"/>
      <c r="S633" s="43"/>
      <c r="T633" s="43"/>
      <c r="U633" s="43"/>
      <c r="V633" s="43"/>
      <c r="W633" s="43"/>
      <c r="X633" s="43"/>
      <c r="Y633" s="43"/>
      <c r="Z633" s="43"/>
    </row>
    <row r="634" spans="1:26">
      <c r="A634" s="44">
        <v>44546</v>
      </c>
      <c r="B634" s="45">
        <v>4668.67</v>
      </c>
      <c r="C634" s="45">
        <f t="shared" si="12"/>
        <v>-8.7818258427533567E-3</v>
      </c>
      <c r="D634" s="45">
        <v>1.85</v>
      </c>
      <c r="E634" s="45">
        <f t="shared" si="13"/>
        <v>1.8500000000000003E-2</v>
      </c>
      <c r="F634" s="45">
        <f t="shared" si="14"/>
        <v>7.2744537361613126E-5</v>
      </c>
      <c r="G634" s="45">
        <f t="shared" si="15"/>
        <v>-8.8545703801149699E-3</v>
      </c>
      <c r="H634" s="79">
        <v>-9.5979037349999997E-3</v>
      </c>
      <c r="I634" s="79">
        <v>2.3557059290000001E-2</v>
      </c>
      <c r="J634" s="45">
        <f t="shared" si="16"/>
        <v>-9.6706482723616129E-3</v>
      </c>
      <c r="K634" s="45">
        <f t="shared" si="17"/>
        <v>2.3484314752638388E-2</v>
      </c>
      <c r="L634" s="43"/>
      <c r="M634" s="43"/>
      <c r="N634" s="43"/>
      <c r="O634" s="43"/>
      <c r="P634" s="43"/>
      <c r="Q634" s="43"/>
      <c r="R634" s="43"/>
      <c r="S634" s="43"/>
      <c r="T634" s="43"/>
      <c r="U634" s="43"/>
      <c r="V634" s="43"/>
      <c r="W634" s="43"/>
      <c r="X634" s="43"/>
      <c r="Y634" s="43"/>
      <c r="Z634" s="43"/>
    </row>
    <row r="635" spans="1:26">
      <c r="A635" s="44">
        <v>44545</v>
      </c>
      <c r="B635" s="45">
        <v>4709.8500000000004</v>
      </c>
      <c r="C635" s="45">
        <f t="shared" si="12"/>
        <v>1.6216212899904034E-2</v>
      </c>
      <c r="D635" s="45">
        <v>1.85</v>
      </c>
      <c r="E635" s="45">
        <f t="shared" si="13"/>
        <v>1.8500000000000003E-2</v>
      </c>
      <c r="F635" s="45">
        <f t="shared" si="14"/>
        <v>7.2744537361613126E-5</v>
      </c>
      <c r="G635" s="45">
        <f t="shared" si="15"/>
        <v>1.6143468362542421E-2</v>
      </c>
      <c r="H635" s="79">
        <v>2.40289123E-2</v>
      </c>
      <c r="I635" s="79">
        <v>-1.771430153E-2</v>
      </c>
      <c r="J635" s="45">
        <f t="shared" si="16"/>
        <v>2.3956167762638387E-2</v>
      </c>
      <c r="K635" s="45">
        <f t="shared" si="17"/>
        <v>-1.7787046067361614E-2</v>
      </c>
      <c r="L635" s="43"/>
      <c r="M635" s="43"/>
      <c r="N635" s="43"/>
      <c r="O635" s="43"/>
      <c r="P635" s="43"/>
      <c r="Q635" s="43"/>
      <c r="R635" s="43"/>
      <c r="S635" s="43"/>
      <c r="T635" s="43"/>
      <c r="U635" s="43"/>
      <c r="V635" s="43"/>
      <c r="W635" s="43"/>
      <c r="X635" s="43"/>
      <c r="Y635" s="43"/>
      <c r="Z635" s="43"/>
    </row>
    <row r="636" spans="1:26">
      <c r="A636" s="44">
        <v>44544</v>
      </c>
      <c r="B636" s="45">
        <v>4634.09</v>
      </c>
      <c r="C636" s="45">
        <f t="shared" si="12"/>
        <v>-7.4986431218743987E-3</v>
      </c>
      <c r="D636" s="45">
        <v>1.8</v>
      </c>
      <c r="E636" s="45">
        <f t="shared" si="13"/>
        <v>1.8000000000000002E-2</v>
      </c>
      <c r="F636" s="45">
        <f t="shared" si="14"/>
        <v>7.0795831812686671E-5</v>
      </c>
      <c r="G636" s="45">
        <f t="shared" si="15"/>
        <v>-7.5694389536870854E-3</v>
      </c>
      <c r="H636" s="79">
        <v>3.5812038339999997E-4</v>
      </c>
      <c r="I636" s="79">
        <v>-4.5028404340000001E-3</v>
      </c>
      <c r="J636" s="45">
        <f t="shared" si="16"/>
        <v>2.873245515873133E-4</v>
      </c>
      <c r="K636" s="45">
        <f t="shared" si="17"/>
        <v>-4.5736362658126868E-3</v>
      </c>
      <c r="L636" s="43"/>
      <c r="M636" s="43"/>
      <c r="N636" s="43"/>
      <c r="O636" s="43"/>
      <c r="P636" s="43"/>
      <c r="Q636" s="43"/>
      <c r="R636" s="43"/>
      <c r="S636" s="43"/>
      <c r="T636" s="43"/>
      <c r="U636" s="43"/>
      <c r="V636" s="43"/>
      <c r="W636" s="43"/>
      <c r="X636" s="43"/>
      <c r="Y636" s="43"/>
      <c r="Z636" s="43"/>
    </row>
    <row r="637" spans="1:26">
      <c r="A637" s="44">
        <v>44543</v>
      </c>
      <c r="B637" s="45">
        <v>4668.97</v>
      </c>
      <c r="C637" s="45">
        <f t="shared" si="12"/>
        <v>-9.1782002130428933E-3</v>
      </c>
      <c r="D637" s="45">
        <v>1.8</v>
      </c>
      <c r="E637" s="45">
        <f t="shared" si="13"/>
        <v>1.8000000000000002E-2</v>
      </c>
      <c r="F637" s="45">
        <f t="shared" si="14"/>
        <v>7.0795831812686671E-5</v>
      </c>
      <c r="G637" s="45">
        <f t="shared" si="15"/>
        <v>-9.24899604485558E-3</v>
      </c>
      <c r="H637" s="79">
        <v>9.6717475739999999E-3</v>
      </c>
      <c r="I637" s="79">
        <v>-1.936012916E-3</v>
      </c>
      <c r="J637" s="45">
        <f t="shared" si="16"/>
        <v>9.6009517421873133E-3</v>
      </c>
      <c r="K637" s="45">
        <f t="shared" si="17"/>
        <v>-2.0068087478126865E-3</v>
      </c>
      <c r="L637" s="43"/>
      <c r="M637" s="43"/>
      <c r="N637" s="43"/>
      <c r="O637" s="43"/>
      <c r="P637" s="43"/>
      <c r="Q637" s="43"/>
      <c r="R637" s="43"/>
      <c r="S637" s="43"/>
      <c r="T637" s="43"/>
      <c r="U637" s="43"/>
      <c r="V637" s="43"/>
      <c r="W637" s="43"/>
      <c r="X637" s="43"/>
      <c r="Y637" s="43"/>
      <c r="Z637" s="43"/>
    </row>
    <row r="638" spans="1:26">
      <c r="A638" s="44">
        <v>44540</v>
      </c>
      <c r="B638" s="45">
        <v>4712.0200000000004</v>
      </c>
      <c r="C638" s="45">
        <f t="shared" si="12"/>
        <v>9.5038068188789387E-3</v>
      </c>
      <c r="D638" s="45">
        <v>1.86</v>
      </c>
      <c r="E638" s="45">
        <f t="shared" si="13"/>
        <v>1.8600000000000002E-2</v>
      </c>
      <c r="F638" s="45">
        <f t="shared" si="14"/>
        <v>7.3134164126464896E-5</v>
      </c>
      <c r="G638" s="45">
        <f t="shared" si="15"/>
        <v>9.4306726547524738E-3</v>
      </c>
      <c r="H638" s="79">
        <v>3.8070492240000003E-2</v>
      </c>
      <c r="I638" s="79">
        <v>1.092150907E-2</v>
      </c>
      <c r="J638" s="45">
        <f t="shared" si="16"/>
        <v>3.7997358075873539E-2</v>
      </c>
      <c r="K638" s="45">
        <f t="shared" si="17"/>
        <v>1.0848374905873535E-2</v>
      </c>
      <c r="L638" s="43"/>
      <c r="M638" s="43"/>
      <c r="N638" s="43"/>
      <c r="O638" s="43"/>
      <c r="P638" s="43"/>
      <c r="Q638" s="43"/>
      <c r="R638" s="43"/>
      <c r="S638" s="43"/>
      <c r="T638" s="43"/>
      <c r="U638" s="43"/>
      <c r="V638" s="43"/>
      <c r="W638" s="43"/>
      <c r="X638" s="43"/>
      <c r="Y638" s="43"/>
      <c r="Z638" s="43"/>
    </row>
    <row r="639" spans="1:26">
      <c r="A639" s="44">
        <v>44539</v>
      </c>
      <c r="B639" s="45">
        <v>4667.45</v>
      </c>
      <c r="C639" s="45">
        <f t="shared" si="12"/>
        <v>-7.2070383872084483E-3</v>
      </c>
      <c r="D639" s="45">
        <v>1.85</v>
      </c>
      <c r="E639" s="45">
        <f t="shared" si="13"/>
        <v>1.8500000000000003E-2</v>
      </c>
      <c r="F639" s="45">
        <f t="shared" si="14"/>
        <v>7.2744537361613126E-5</v>
      </c>
      <c r="G639" s="45">
        <f t="shared" si="15"/>
        <v>-7.2797829245700614E-3</v>
      </c>
      <c r="H639" s="79">
        <v>1.2117835259999999E-2</v>
      </c>
      <c r="I639" s="79">
        <v>3.2876204199999998E-3</v>
      </c>
      <c r="J639" s="45">
        <f t="shared" si="16"/>
        <v>1.2045090722638386E-2</v>
      </c>
      <c r="K639" s="45">
        <f t="shared" si="17"/>
        <v>3.2148758826383867E-3</v>
      </c>
      <c r="L639" s="43"/>
      <c r="M639" s="43"/>
      <c r="N639" s="43"/>
      <c r="O639" s="43"/>
      <c r="P639" s="43"/>
      <c r="Q639" s="43"/>
      <c r="R639" s="43"/>
      <c r="S639" s="43"/>
      <c r="T639" s="43"/>
      <c r="U639" s="43"/>
      <c r="V639" s="43"/>
      <c r="W639" s="43"/>
      <c r="X639" s="43"/>
      <c r="Y639" s="43"/>
      <c r="Z639" s="43"/>
    </row>
    <row r="640" spans="1:26">
      <c r="A640" s="44">
        <v>44538</v>
      </c>
      <c r="B640" s="45">
        <v>4701.21</v>
      </c>
      <c r="C640" s="45">
        <f t="shared" si="12"/>
        <v>3.0805438956169962E-3</v>
      </c>
      <c r="D640" s="45">
        <v>1.87</v>
      </c>
      <c r="E640" s="45">
        <f t="shared" si="13"/>
        <v>1.8700000000000001E-2</v>
      </c>
      <c r="F640" s="45">
        <f t="shared" si="14"/>
        <v>7.352375279379153E-5</v>
      </c>
      <c r="G640" s="45">
        <f t="shared" si="15"/>
        <v>3.0070201428232047E-3</v>
      </c>
      <c r="H640" s="79">
        <v>1.6579848960000001E-2</v>
      </c>
      <c r="I640" s="79">
        <v>2.938871495E-4</v>
      </c>
      <c r="J640" s="45">
        <f t="shared" si="16"/>
        <v>1.6506325207206209E-2</v>
      </c>
      <c r="K640" s="45">
        <f t="shared" si="17"/>
        <v>2.2036339670620847E-4</v>
      </c>
      <c r="L640" s="43"/>
      <c r="M640" s="43"/>
      <c r="N640" s="43"/>
      <c r="O640" s="43"/>
      <c r="P640" s="43"/>
      <c r="Q640" s="43"/>
      <c r="R640" s="43"/>
      <c r="S640" s="43"/>
      <c r="T640" s="43"/>
      <c r="U640" s="43"/>
      <c r="V640" s="43"/>
      <c r="W640" s="43"/>
      <c r="X640" s="43"/>
      <c r="Y640" s="43"/>
      <c r="Z640" s="43"/>
    </row>
    <row r="641" spans="1:26">
      <c r="A641" s="44">
        <v>44537</v>
      </c>
      <c r="B641" s="45">
        <v>4686.75</v>
      </c>
      <c r="C641" s="45">
        <f t="shared" si="12"/>
        <v>2.0495586171745628E-2</v>
      </c>
      <c r="D641" s="45">
        <v>1.81</v>
      </c>
      <c r="E641" s="45">
        <f t="shared" si="13"/>
        <v>1.8100000000000002E-2</v>
      </c>
      <c r="F641" s="45">
        <f t="shared" si="14"/>
        <v>7.1185649177296639E-5</v>
      </c>
      <c r="G641" s="45">
        <f t="shared" si="15"/>
        <v>2.0424400522568331E-2</v>
      </c>
      <c r="H641" s="79">
        <v>-1.0479779620000001E-2</v>
      </c>
      <c r="I641" s="79">
        <v>1.4681415970000001E-3</v>
      </c>
      <c r="J641" s="45">
        <f t="shared" si="16"/>
        <v>-1.0550965269177297E-2</v>
      </c>
      <c r="K641" s="45">
        <f t="shared" si="17"/>
        <v>1.3969559478227034E-3</v>
      </c>
      <c r="L641" s="43"/>
      <c r="M641" s="43"/>
      <c r="N641" s="43"/>
      <c r="O641" s="43"/>
      <c r="P641" s="43"/>
      <c r="Q641" s="43"/>
      <c r="R641" s="43"/>
      <c r="S641" s="43"/>
      <c r="T641" s="43"/>
      <c r="U641" s="43"/>
      <c r="V641" s="43"/>
      <c r="W641" s="43"/>
      <c r="X641" s="43"/>
      <c r="Y641" s="43"/>
      <c r="Z641" s="43"/>
    </row>
    <row r="642" spans="1:26">
      <c r="A642" s="44">
        <v>44536</v>
      </c>
      <c r="B642" s="45">
        <v>4591.67</v>
      </c>
      <c r="C642" s="45">
        <f t="shared" si="12"/>
        <v>1.1662655055923081E-2</v>
      </c>
      <c r="D642" s="45">
        <v>1.76</v>
      </c>
      <c r="E642" s="45">
        <f t="shared" si="13"/>
        <v>1.7600000000000001E-2</v>
      </c>
      <c r="F642" s="45">
        <f t="shared" si="14"/>
        <v>6.9236180855414275E-5</v>
      </c>
      <c r="G642" s="45">
        <f t="shared" si="15"/>
        <v>1.1593418875067667E-2</v>
      </c>
      <c r="H642" s="79">
        <v>-1.422704906E-2</v>
      </c>
      <c r="I642" s="79">
        <v>-1.582210102E-2</v>
      </c>
      <c r="J642" s="45">
        <f t="shared" si="16"/>
        <v>-1.4296285240855414E-2</v>
      </c>
      <c r="K642" s="45">
        <f t="shared" si="17"/>
        <v>-1.5891337200855414E-2</v>
      </c>
      <c r="L642" s="43"/>
      <c r="M642" s="43"/>
      <c r="N642" s="43"/>
      <c r="O642" s="43"/>
      <c r="P642" s="43"/>
      <c r="Q642" s="43"/>
      <c r="R642" s="43"/>
      <c r="S642" s="43"/>
      <c r="T642" s="43"/>
      <c r="U642" s="43"/>
      <c r="V642" s="43"/>
      <c r="W642" s="43"/>
      <c r="X642" s="43"/>
      <c r="Y642" s="43"/>
      <c r="Z642" s="43"/>
    </row>
    <row r="643" spans="1:26">
      <c r="A643" s="44">
        <v>44533</v>
      </c>
      <c r="B643" s="45">
        <v>4538.43</v>
      </c>
      <c r="C643" s="45">
        <f t="shared" si="12"/>
        <v>-8.4844725376341974E-3</v>
      </c>
      <c r="D643" s="45">
        <v>1.69</v>
      </c>
      <c r="E643" s="45">
        <f t="shared" si="13"/>
        <v>1.6899999999999998E-2</v>
      </c>
      <c r="F643" s="45">
        <f t="shared" si="14"/>
        <v>6.6505321757670544E-5</v>
      </c>
      <c r="G643" s="45">
        <f t="shared" si="15"/>
        <v>-8.550977859391868E-3</v>
      </c>
      <c r="H643" s="79">
        <v>-3.6554753760000003E-2</v>
      </c>
      <c r="I643" s="79">
        <v>-1.7440554319999999E-2</v>
      </c>
      <c r="J643" s="45">
        <f t="shared" si="16"/>
        <v>-3.6621259081757673E-2</v>
      </c>
      <c r="K643" s="45">
        <f t="shared" si="17"/>
        <v>-1.750705964175767E-2</v>
      </c>
      <c r="L643" s="43"/>
      <c r="M643" s="43"/>
      <c r="N643" s="43"/>
      <c r="O643" s="43"/>
      <c r="P643" s="43"/>
      <c r="Q643" s="43"/>
      <c r="R643" s="43"/>
      <c r="S643" s="43"/>
      <c r="T643" s="43"/>
      <c r="U643" s="43"/>
      <c r="V643" s="43"/>
      <c r="W643" s="43"/>
      <c r="X643" s="43"/>
      <c r="Y643" s="43"/>
      <c r="Z643" s="43"/>
    </row>
    <row r="644" spans="1:26">
      <c r="A644" s="44">
        <v>44532</v>
      </c>
      <c r="B644" s="45">
        <v>4577.1000000000004</v>
      </c>
      <c r="C644" s="45">
        <f t="shared" si="12"/>
        <v>1.4094625715697029E-2</v>
      </c>
      <c r="D644" s="45">
        <v>1.77</v>
      </c>
      <c r="E644" s="45">
        <f t="shared" si="13"/>
        <v>1.77E-2</v>
      </c>
      <c r="F644" s="45">
        <f t="shared" si="14"/>
        <v>6.9626150834611877E-5</v>
      </c>
      <c r="G644" s="45">
        <f t="shared" si="15"/>
        <v>1.4024999564862417E-2</v>
      </c>
      <c r="H644" s="79">
        <v>1.940839728E-2</v>
      </c>
      <c r="I644" s="79">
        <v>-5.1192488699999998E-3</v>
      </c>
      <c r="J644" s="45">
        <f t="shared" si="16"/>
        <v>1.9338771129165388E-2</v>
      </c>
      <c r="K644" s="45">
        <f t="shared" si="17"/>
        <v>-5.1888750208346117E-3</v>
      </c>
      <c r="L644" s="43"/>
      <c r="M644" s="43"/>
      <c r="N644" s="43"/>
      <c r="O644" s="43"/>
      <c r="P644" s="43"/>
      <c r="Q644" s="43"/>
      <c r="R644" s="43"/>
      <c r="S644" s="43"/>
      <c r="T644" s="43"/>
      <c r="U644" s="43"/>
      <c r="V644" s="43"/>
      <c r="W644" s="43"/>
      <c r="X644" s="43"/>
      <c r="Y644" s="43"/>
      <c r="Z644" s="43"/>
    </row>
    <row r="645" spans="1:26">
      <c r="A645" s="44">
        <v>44531</v>
      </c>
      <c r="B645" s="45">
        <v>4513.04</v>
      </c>
      <c r="C645" s="45">
        <f t="shared" si="12"/>
        <v>-1.1885550113429818E-2</v>
      </c>
      <c r="D645" s="45">
        <v>1.77</v>
      </c>
      <c r="E645" s="45">
        <f t="shared" si="13"/>
        <v>1.77E-2</v>
      </c>
      <c r="F645" s="45">
        <f t="shared" si="14"/>
        <v>6.9626150834611877E-5</v>
      </c>
      <c r="G645" s="45">
        <f t="shared" si="15"/>
        <v>-1.1955176264264429E-2</v>
      </c>
      <c r="H645" s="79">
        <v>-7.2695027519999997E-2</v>
      </c>
      <c r="I645" s="79">
        <v>-2.7406031930000001E-2</v>
      </c>
      <c r="J645" s="45">
        <f t="shared" si="16"/>
        <v>-7.2764653670834609E-2</v>
      </c>
      <c r="K645" s="45">
        <f t="shared" si="17"/>
        <v>-2.7475658080834613E-2</v>
      </c>
      <c r="L645" s="43"/>
      <c r="M645" s="43"/>
      <c r="N645" s="43"/>
      <c r="O645" s="43"/>
      <c r="P645" s="43"/>
      <c r="Q645" s="43"/>
      <c r="R645" s="43"/>
      <c r="S645" s="43"/>
      <c r="T645" s="43"/>
      <c r="U645" s="43"/>
      <c r="V645" s="43"/>
      <c r="W645" s="43"/>
      <c r="X645" s="43"/>
      <c r="Y645" s="43"/>
      <c r="Z645" s="43"/>
    </row>
    <row r="646" spans="1:26">
      <c r="A646" s="44">
        <v>44530</v>
      </c>
      <c r="B646" s="45">
        <v>4567</v>
      </c>
      <c r="C646" s="45">
        <f t="shared" si="12"/>
        <v>-1.9143376992336782E-2</v>
      </c>
      <c r="D646" s="45">
        <v>1.78</v>
      </c>
      <c r="E646" s="45">
        <f t="shared" si="13"/>
        <v>1.78E-2</v>
      </c>
      <c r="F646" s="45">
        <f t="shared" si="14"/>
        <v>7.0016082648782785E-5</v>
      </c>
      <c r="G646" s="45">
        <f t="shared" si="15"/>
        <v>-1.9213393074985565E-2</v>
      </c>
      <c r="H646" s="79">
        <v>5.0057077050000003E-2</v>
      </c>
      <c r="I646" s="79">
        <v>9.7708796680000005E-3</v>
      </c>
      <c r="J646" s="45">
        <f t="shared" si="16"/>
        <v>4.998706096735122E-2</v>
      </c>
      <c r="K646" s="45">
        <f t="shared" si="17"/>
        <v>9.7008635853512177E-3</v>
      </c>
      <c r="L646" s="43"/>
      <c r="M646" s="43"/>
      <c r="N646" s="43"/>
      <c r="O646" s="43"/>
      <c r="P646" s="43"/>
      <c r="Q646" s="43"/>
      <c r="R646" s="43"/>
      <c r="S646" s="43"/>
      <c r="T646" s="43"/>
      <c r="U646" s="43"/>
      <c r="V646" s="43"/>
      <c r="W646" s="43"/>
      <c r="X646" s="43"/>
      <c r="Y646" s="43"/>
      <c r="Z646" s="43"/>
    </row>
    <row r="647" spans="1:26">
      <c r="A647" s="44">
        <v>44529</v>
      </c>
      <c r="B647" s="45">
        <v>4655.2700000000004</v>
      </c>
      <c r="C647" s="45">
        <f t="shared" si="12"/>
        <v>1.3113857392683798E-2</v>
      </c>
      <c r="D647" s="45">
        <v>1.87</v>
      </c>
      <c r="E647" s="45">
        <f t="shared" si="13"/>
        <v>1.8700000000000001E-2</v>
      </c>
      <c r="F647" s="45">
        <f t="shared" si="14"/>
        <v>7.352375279379153E-5</v>
      </c>
      <c r="G647" s="45">
        <f t="shared" si="15"/>
        <v>1.3040333639890007E-2</v>
      </c>
      <c r="H647" s="79">
        <v>3.2799322959999998E-3</v>
      </c>
      <c r="I647" s="79">
        <v>1.320439459E-2</v>
      </c>
      <c r="J647" s="45">
        <f t="shared" si="16"/>
        <v>3.2064085432062083E-3</v>
      </c>
      <c r="K647" s="45">
        <f t="shared" si="17"/>
        <v>1.3130870837206208E-2</v>
      </c>
      <c r="L647" s="43"/>
      <c r="M647" s="43"/>
      <c r="N647" s="43"/>
      <c r="O647" s="43"/>
      <c r="P647" s="43"/>
      <c r="Q647" s="43"/>
      <c r="R647" s="43"/>
      <c r="S647" s="43"/>
      <c r="T647" s="43"/>
      <c r="U647" s="43"/>
      <c r="V647" s="43"/>
      <c r="W647" s="43"/>
      <c r="X647" s="43"/>
      <c r="Y647" s="43"/>
      <c r="Z647" s="43"/>
    </row>
    <row r="648" spans="1:26">
      <c r="A648" s="44">
        <v>44526</v>
      </c>
      <c r="B648" s="45">
        <v>4594.62</v>
      </c>
      <c r="C648" s="45">
        <f t="shared" si="12"/>
        <v>-2.2987044973283768E-2</v>
      </c>
      <c r="D648" s="45">
        <v>1.82</v>
      </c>
      <c r="E648" s="45">
        <f t="shared" si="13"/>
        <v>1.8200000000000001E-2</v>
      </c>
      <c r="F648" s="45">
        <f t="shared" si="14"/>
        <v>7.1575428407077979E-5</v>
      </c>
      <c r="G648" s="45">
        <f t="shared" si="15"/>
        <v>-2.3058620401690846E-2</v>
      </c>
      <c r="H648" s="79">
        <v>3.5704445660000002E-3</v>
      </c>
      <c r="I648" s="79">
        <v>1.42407069E-2</v>
      </c>
      <c r="J648" s="45">
        <f t="shared" si="16"/>
        <v>3.4988691375929222E-3</v>
      </c>
      <c r="K648" s="45">
        <f t="shared" si="17"/>
        <v>1.4169131471592922E-2</v>
      </c>
      <c r="L648" s="43"/>
      <c r="M648" s="43"/>
      <c r="N648" s="43"/>
      <c r="O648" s="43"/>
      <c r="P648" s="43"/>
      <c r="Q648" s="43"/>
      <c r="R648" s="43"/>
      <c r="S648" s="43"/>
      <c r="T648" s="43"/>
      <c r="U648" s="43"/>
      <c r="V648" s="43"/>
      <c r="W648" s="43"/>
      <c r="X648" s="43"/>
      <c r="Y648" s="43"/>
      <c r="Z648" s="43"/>
    </row>
    <row r="649" spans="1:26">
      <c r="A649" s="44">
        <v>44524</v>
      </c>
      <c r="B649" s="45">
        <v>4701.46</v>
      </c>
      <c r="C649" s="45">
        <f t="shared" si="12"/>
        <v>2.2912737234973743E-3</v>
      </c>
      <c r="D649" s="45">
        <v>1.96</v>
      </c>
      <c r="E649" s="45">
        <f t="shared" si="13"/>
        <v>1.9599999999999999E-2</v>
      </c>
      <c r="F649" s="45">
        <f t="shared" si="14"/>
        <v>7.7028337640561162E-5</v>
      </c>
      <c r="G649" s="45">
        <f t="shared" si="15"/>
        <v>2.2142453858568132E-3</v>
      </c>
      <c r="H649" s="79">
        <v>5.5601055009999997E-2</v>
      </c>
      <c r="I649" s="79">
        <v>4.1109780810000003E-2</v>
      </c>
      <c r="J649" s="45">
        <f t="shared" si="16"/>
        <v>5.5524026672359436E-2</v>
      </c>
      <c r="K649" s="45">
        <f t="shared" si="17"/>
        <v>4.1032752472359442E-2</v>
      </c>
      <c r="L649" s="43"/>
      <c r="M649" s="43"/>
      <c r="N649" s="43"/>
      <c r="O649" s="43"/>
      <c r="P649" s="43"/>
      <c r="Q649" s="43"/>
      <c r="R649" s="43"/>
      <c r="S649" s="43"/>
      <c r="T649" s="43"/>
      <c r="U649" s="43"/>
      <c r="V649" s="43"/>
      <c r="W649" s="43"/>
      <c r="X649" s="43"/>
      <c r="Y649" s="43"/>
      <c r="Z649" s="43"/>
    </row>
    <row r="650" spans="1:26">
      <c r="A650" s="44">
        <v>44523</v>
      </c>
      <c r="B650" s="45">
        <v>4690.7</v>
      </c>
      <c r="C650" s="45">
        <f t="shared" si="12"/>
        <v>1.655707232782677E-3</v>
      </c>
      <c r="D650" s="45">
        <v>2.0099999999999998</v>
      </c>
      <c r="E650" s="45">
        <f t="shared" si="13"/>
        <v>2.0099999999999996E-2</v>
      </c>
      <c r="F650" s="45">
        <f t="shared" si="14"/>
        <v>7.8973998069109541E-5</v>
      </c>
      <c r="G650" s="45">
        <f t="shared" si="15"/>
        <v>1.5767332347135675E-3</v>
      </c>
      <c r="H650" s="79">
        <v>-7.0045315329999996E-3</v>
      </c>
      <c r="I650" s="79">
        <v>-8.4384593849999995E-3</v>
      </c>
      <c r="J650" s="45">
        <f t="shared" si="16"/>
        <v>-7.0835055310691092E-3</v>
      </c>
      <c r="K650" s="45">
        <f t="shared" si="17"/>
        <v>-8.517433383069109E-3</v>
      </c>
      <c r="L650" s="43"/>
      <c r="M650" s="43"/>
      <c r="N650" s="43"/>
      <c r="O650" s="43"/>
      <c r="P650" s="43"/>
      <c r="Q650" s="43"/>
      <c r="R650" s="43"/>
      <c r="S650" s="43"/>
      <c r="T650" s="43"/>
      <c r="U650" s="43"/>
      <c r="V650" s="43"/>
      <c r="W650" s="43"/>
      <c r="X650" s="43"/>
      <c r="Y650" s="43"/>
      <c r="Z650" s="43"/>
    </row>
    <row r="651" spans="1:26">
      <c r="A651" s="44">
        <v>44522</v>
      </c>
      <c r="B651" s="45">
        <v>4682.9399999999996</v>
      </c>
      <c r="C651" s="45">
        <f t="shared" si="12"/>
        <v>-3.2022541195681504E-3</v>
      </c>
      <c r="D651" s="45">
        <v>1.96</v>
      </c>
      <c r="E651" s="45">
        <f t="shared" si="13"/>
        <v>1.9599999999999999E-2</v>
      </c>
      <c r="F651" s="45">
        <f t="shared" si="14"/>
        <v>7.7028337640561162E-5</v>
      </c>
      <c r="G651" s="45">
        <f t="shared" si="15"/>
        <v>-3.2792824572087115E-3</v>
      </c>
      <c r="H651" s="79">
        <v>3.6751586599999999E-3</v>
      </c>
      <c r="I651" s="79">
        <v>-1.447132267E-2</v>
      </c>
      <c r="J651" s="45">
        <f t="shared" si="16"/>
        <v>3.5981303223594388E-3</v>
      </c>
      <c r="K651" s="45">
        <f t="shared" si="17"/>
        <v>-1.4548351007640561E-2</v>
      </c>
      <c r="L651" s="43"/>
      <c r="M651" s="43"/>
      <c r="N651" s="43"/>
      <c r="O651" s="43"/>
      <c r="P651" s="43"/>
      <c r="Q651" s="43"/>
      <c r="R651" s="43"/>
      <c r="S651" s="43"/>
      <c r="T651" s="43"/>
      <c r="U651" s="43"/>
      <c r="V651" s="43"/>
      <c r="W651" s="43"/>
      <c r="X651" s="43"/>
      <c r="Y651" s="43"/>
      <c r="Z651" s="43"/>
    </row>
    <row r="652" spans="1:26">
      <c r="A652" s="44">
        <v>44519</v>
      </c>
      <c r="B652" s="45">
        <v>4697.96</v>
      </c>
      <c r="C652" s="45">
        <f t="shared" si="12"/>
        <v>-1.3996279870592404E-3</v>
      </c>
      <c r="D652" s="45">
        <v>1.89</v>
      </c>
      <c r="E652" s="45">
        <f t="shared" si="13"/>
        <v>1.89E-2</v>
      </c>
      <c r="F652" s="45">
        <f t="shared" si="14"/>
        <v>7.4302815865623373E-5</v>
      </c>
      <c r="G652" s="45">
        <f t="shared" si="15"/>
        <v>-1.4739308029248638E-3</v>
      </c>
      <c r="H652" s="79">
        <v>1.9952080390000002E-2</v>
      </c>
      <c r="I652" s="79">
        <v>-9.63216821E-3</v>
      </c>
      <c r="J652" s="45">
        <f t="shared" si="16"/>
        <v>1.9877777574134378E-2</v>
      </c>
      <c r="K652" s="45">
        <f t="shared" si="17"/>
        <v>-9.7064710258656234E-3</v>
      </c>
      <c r="L652" s="43"/>
      <c r="M652" s="43"/>
      <c r="N652" s="43"/>
      <c r="O652" s="43"/>
      <c r="P652" s="43"/>
      <c r="Q652" s="43"/>
      <c r="R652" s="43"/>
      <c r="S652" s="43"/>
      <c r="T652" s="43"/>
      <c r="U652" s="43"/>
      <c r="V652" s="43"/>
      <c r="W652" s="43"/>
      <c r="X652" s="43"/>
      <c r="Y652" s="43"/>
      <c r="Z652" s="43"/>
    </row>
    <row r="653" spans="1:26">
      <c r="A653" s="44">
        <v>44518</v>
      </c>
      <c r="B653" s="45">
        <v>4704.54</v>
      </c>
      <c r="C653" s="45">
        <f t="shared" si="12"/>
        <v>3.379039774514253E-3</v>
      </c>
      <c r="D653" s="45">
        <v>1.95</v>
      </c>
      <c r="E653" s="45">
        <f t="shared" si="13"/>
        <v>1.95E-2</v>
      </c>
      <c r="F653" s="45">
        <f t="shared" si="14"/>
        <v>7.6639091515451341E-5</v>
      </c>
      <c r="G653" s="45">
        <f t="shared" si="15"/>
        <v>3.3024006829988017E-3</v>
      </c>
      <c r="H653" s="79">
        <v>5.9467425839999997E-2</v>
      </c>
      <c r="I653" s="79">
        <v>4.8773301280000004E-3</v>
      </c>
      <c r="J653" s="45">
        <f t="shared" si="16"/>
        <v>5.9390786748484546E-2</v>
      </c>
      <c r="K653" s="45">
        <f t="shared" si="17"/>
        <v>4.800691036484549E-3</v>
      </c>
      <c r="L653" s="43"/>
      <c r="M653" s="43"/>
      <c r="N653" s="43"/>
      <c r="O653" s="43"/>
      <c r="P653" s="43"/>
      <c r="Q653" s="43"/>
      <c r="R653" s="43"/>
      <c r="S653" s="43"/>
      <c r="T653" s="43"/>
      <c r="U653" s="43"/>
      <c r="V653" s="43"/>
      <c r="W653" s="43"/>
      <c r="X653" s="43"/>
      <c r="Y653" s="43"/>
      <c r="Z653" s="43"/>
    </row>
    <row r="654" spans="1:26">
      <c r="A654" s="44">
        <v>44517</v>
      </c>
      <c r="B654" s="45">
        <v>4688.67</v>
      </c>
      <c r="C654" s="45">
        <f t="shared" si="12"/>
        <v>-2.6050195943357248E-3</v>
      </c>
      <c r="D654" s="45">
        <v>1.98</v>
      </c>
      <c r="E654" s="45">
        <f t="shared" si="13"/>
        <v>1.9799999999999998E-2</v>
      </c>
      <c r="F654" s="45">
        <f t="shared" si="14"/>
        <v>7.7806715828909745E-5</v>
      </c>
      <c r="G654" s="45">
        <f t="shared" si="15"/>
        <v>-2.6828263101646346E-3</v>
      </c>
      <c r="H654" s="79">
        <v>-2.7761271050000002E-3</v>
      </c>
      <c r="I654" s="79">
        <v>7.7151718009999997E-3</v>
      </c>
      <c r="J654" s="45">
        <f t="shared" si="16"/>
        <v>-2.85393382082891E-3</v>
      </c>
      <c r="K654" s="45">
        <f t="shared" si="17"/>
        <v>7.6373650851710899E-3</v>
      </c>
      <c r="L654" s="43"/>
      <c r="M654" s="43"/>
      <c r="N654" s="43"/>
      <c r="O654" s="43"/>
      <c r="P654" s="43"/>
      <c r="Q654" s="43"/>
      <c r="R654" s="43"/>
      <c r="S654" s="43"/>
      <c r="T654" s="43"/>
      <c r="U654" s="43"/>
      <c r="V654" s="43"/>
      <c r="W654" s="43"/>
      <c r="X654" s="43"/>
      <c r="Y654" s="43"/>
      <c r="Z654" s="43"/>
    </row>
    <row r="655" spans="1:26">
      <c r="A655" s="44">
        <v>44516</v>
      </c>
      <c r="B655" s="45">
        <v>4700.8999999999996</v>
      </c>
      <c r="C655" s="45">
        <f t="shared" si="12"/>
        <v>3.8577581225869607E-3</v>
      </c>
      <c r="D655" s="45">
        <v>2</v>
      </c>
      <c r="E655" s="45">
        <f t="shared" si="13"/>
        <v>0.02</v>
      </c>
      <c r="F655" s="45">
        <f t="shared" si="14"/>
        <v>7.8584941984649603E-5</v>
      </c>
      <c r="G655" s="45">
        <f t="shared" si="15"/>
        <v>3.7791731806023111E-3</v>
      </c>
      <c r="H655" s="79">
        <v>-3.624954237E-3</v>
      </c>
      <c r="I655" s="79">
        <v>1.1997891280000001E-2</v>
      </c>
      <c r="J655" s="45">
        <f t="shared" si="16"/>
        <v>-3.7035391789846496E-3</v>
      </c>
      <c r="K655" s="45">
        <f t="shared" si="17"/>
        <v>1.1919306338015351E-2</v>
      </c>
      <c r="L655" s="43"/>
      <c r="M655" s="43"/>
      <c r="N655" s="43"/>
      <c r="O655" s="43"/>
      <c r="P655" s="43"/>
      <c r="Q655" s="43"/>
      <c r="R655" s="43"/>
      <c r="S655" s="43"/>
      <c r="T655" s="43"/>
      <c r="U655" s="43"/>
      <c r="V655" s="43"/>
      <c r="W655" s="43"/>
      <c r="X655" s="43"/>
      <c r="Y655" s="43"/>
      <c r="Z655" s="43"/>
    </row>
    <row r="656" spans="1:26">
      <c r="A656" s="44">
        <v>44515</v>
      </c>
      <c r="B656" s="45">
        <v>4682.8</v>
      </c>
      <c r="C656" s="45">
        <f t="shared" si="12"/>
        <v>-1.0677315509449458E-5</v>
      </c>
      <c r="D656" s="45">
        <v>1.98</v>
      </c>
      <c r="E656" s="45">
        <f t="shared" si="13"/>
        <v>1.9799999999999998E-2</v>
      </c>
      <c r="F656" s="45">
        <f t="shared" si="14"/>
        <v>7.7806715828909745E-5</v>
      </c>
      <c r="G656" s="45">
        <f t="shared" si="15"/>
        <v>-8.848403133835921E-5</v>
      </c>
      <c r="H656" s="79">
        <v>3.1774993360000003E-2</v>
      </c>
      <c r="I656" s="79">
        <v>1.103753278E-2</v>
      </c>
      <c r="J656" s="45">
        <f t="shared" si="16"/>
        <v>3.1697186644171094E-2</v>
      </c>
      <c r="K656" s="45">
        <f t="shared" si="17"/>
        <v>1.095972606417109E-2</v>
      </c>
      <c r="L656" s="43"/>
      <c r="M656" s="43"/>
      <c r="N656" s="43"/>
      <c r="O656" s="43"/>
      <c r="P656" s="43"/>
      <c r="Q656" s="43"/>
      <c r="R656" s="43"/>
      <c r="S656" s="43"/>
      <c r="T656" s="43"/>
      <c r="U656" s="43"/>
      <c r="V656" s="43"/>
      <c r="W656" s="43"/>
      <c r="X656" s="43"/>
      <c r="Y656" s="43"/>
      <c r="Z656" s="43"/>
    </row>
    <row r="657" spans="1:26">
      <c r="A657" s="44">
        <v>44512</v>
      </c>
      <c r="B657" s="45">
        <v>4682.8500000000004</v>
      </c>
      <c r="C657" s="45">
        <f t="shared" si="12"/>
        <v>7.7474566366135741E-3</v>
      </c>
      <c r="D657" s="45">
        <v>1.92</v>
      </c>
      <c r="E657" s="45">
        <f t="shared" si="13"/>
        <v>1.9199999999999998E-2</v>
      </c>
      <c r="F657" s="45">
        <f t="shared" si="14"/>
        <v>7.5471124928006006E-5</v>
      </c>
      <c r="G657" s="45">
        <f t="shared" si="15"/>
        <v>7.6719855116855681E-3</v>
      </c>
      <c r="H657" s="79">
        <v>-5.344295542E-2</v>
      </c>
      <c r="I657" s="79">
        <v>7.4824081650000001E-3</v>
      </c>
      <c r="J657" s="45">
        <f t="shared" si="16"/>
        <v>-5.3518426544928006E-2</v>
      </c>
      <c r="K657" s="45">
        <f t="shared" si="17"/>
        <v>7.4069370400719941E-3</v>
      </c>
      <c r="L657" s="43"/>
      <c r="M657" s="43"/>
      <c r="N657" s="43"/>
      <c r="O657" s="43"/>
      <c r="P657" s="43"/>
      <c r="Q657" s="43"/>
      <c r="R657" s="43"/>
      <c r="S657" s="43"/>
      <c r="T657" s="43"/>
      <c r="U657" s="43"/>
      <c r="V657" s="43"/>
      <c r="W657" s="43"/>
      <c r="X657" s="43"/>
      <c r="Y657" s="43"/>
      <c r="Z657" s="43"/>
    </row>
    <row r="658" spans="1:26">
      <c r="A658" s="44">
        <v>44510</v>
      </c>
      <c r="B658" s="45">
        <v>4646.71</v>
      </c>
      <c r="C658" s="45">
        <f t="shared" si="12"/>
        <v>-8.259833757375561E-3</v>
      </c>
      <c r="D658" s="45">
        <v>1.89</v>
      </c>
      <c r="E658" s="45">
        <f t="shared" si="13"/>
        <v>1.89E-2</v>
      </c>
      <c r="F658" s="45">
        <f t="shared" si="14"/>
        <v>7.4302815865623373E-5</v>
      </c>
      <c r="G658" s="45">
        <f t="shared" si="15"/>
        <v>-8.3341365732411844E-3</v>
      </c>
      <c r="H658" s="79">
        <v>-4.0193714479999998E-3</v>
      </c>
      <c r="I658" s="79">
        <v>-8.9595975070000007E-3</v>
      </c>
      <c r="J658" s="45">
        <f t="shared" si="16"/>
        <v>-4.0936742638656232E-3</v>
      </c>
      <c r="K658" s="45">
        <f t="shared" si="17"/>
        <v>-9.0339003228656241E-3</v>
      </c>
      <c r="L658" s="43"/>
      <c r="M658" s="43"/>
      <c r="N658" s="43"/>
      <c r="O658" s="43"/>
      <c r="P658" s="43"/>
      <c r="Q658" s="43"/>
      <c r="R658" s="43"/>
      <c r="S658" s="43"/>
      <c r="T658" s="43"/>
      <c r="U658" s="43"/>
      <c r="V658" s="43"/>
      <c r="W658" s="43"/>
      <c r="X658" s="43"/>
      <c r="Y658" s="43"/>
      <c r="Z658" s="43"/>
    </row>
    <row r="659" spans="1:26">
      <c r="A659" s="44">
        <v>44509</v>
      </c>
      <c r="B659" s="45">
        <v>4685.25</v>
      </c>
      <c r="C659" s="45">
        <f t="shared" si="12"/>
        <v>-3.504869385575243E-3</v>
      </c>
      <c r="D659" s="45">
        <v>1.8</v>
      </c>
      <c r="E659" s="45">
        <f t="shared" si="13"/>
        <v>1.8000000000000002E-2</v>
      </c>
      <c r="F659" s="45">
        <f t="shared" si="14"/>
        <v>7.0795831812686671E-5</v>
      </c>
      <c r="G659" s="45">
        <f t="shared" si="15"/>
        <v>-3.5756652173879297E-3</v>
      </c>
      <c r="H659" s="79">
        <v>1.0426008989999999E-2</v>
      </c>
      <c r="I659" s="79">
        <v>1.5079041E-2</v>
      </c>
      <c r="J659" s="45">
        <f t="shared" si="16"/>
        <v>1.0355213158187312E-2</v>
      </c>
      <c r="K659" s="45">
        <f t="shared" si="17"/>
        <v>1.5008245168187313E-2</v>
      </c>
      <c r="L659" s="43"/>
      <c r="M659" s="43"/>
      <c r="N659" s="43"/>
      <c r="O659" s="43"/>
      <c r="P659" s="43"/>
      <c r="Q659" s="43"/>
      <c r="R659" s="43"/>
      <c r="S659" s="43"/>
      <c r="T659" s="43"/>
      <c r="U659" s="43"/>
      <c r="V659" s="43"/>
      <c r="W659" s="43"/>
      <c r="X659" s="43"/>
      <c r="Y659" s="43"/>
      <c r="Z659" s="43"/>
    </row>
    <row r="660" spans="1:26">
      <c r="A660" s="44">
        <v>44508</v>
      </c>
      <c r="B660" s="45">
        <v>4701.7</v>
      </c>
      <c r="C660" s="45">
        <f t="shared" si="12"/>
        <v>8.8730678440489285E-4</v>
      </c>
      <c r="D660" s="45">
        <v>1.86</v>
      </c>
      <c r="E660" s="45">
        <f t="shared" si="13"/>
        <v>1.8600000000000002E-2</v>
      </c>
      <c r="F660" s="45">
        <f t="shared" si="14"/>
        <v>7.3134164126464896E-5</v>
      </c>
      <c r="G660" s="45">
        <f t="shared" si="15"/>
        <v>8.1417262027842796E-4</v>
      </c>
      <c r="H660" s="79">
        <v>8.5237397929999997E-3</v>
      </c>
      <c r="I660" s="79">
        <v>2.0941198210000001E-2</v>
      </c>
      <c r="J660" s="45">
        <f t="shared" si="16"/>
        <v>8.4506056288735348E-3</v>
      </c>
      <c r="K660" s="45">
        <f t="shared" si="17"/>
        <v>2.0868064045873536E-2</v>
      </c>
      <c r="L660" s="43"/>
      <c r="M660" s="43"/>
      <c r="N660" s="43"/>
      <c r="O660" s="43"/>
      <c r="P660" s="43"/>
      <c r="Q660" s="43"/>
      <c r="R660" s="43"/>
      <c r="S660" s="43"/>
      <c r="T660" s="43"/>
      <c r="U660" s="43"/>
      <c r="V660" s="43"/>
      <c r="W660" s="43"/>
      <c r="X660" s="43"/>
      <c r="Y660" s="43"/>
      <c r="Z660" s="43"/>
    </row>
    <row r="661" spans="1:26">
      <c r="A661" s="44">
        <v>44505</v>
      </c>
      <c r="B661" s="45">
        <v>4697.53</v>
      </c>
      <c r="C661" s="45">
        <f t="shared" si="12"/>
        <v>3.7259083006282606E-3</v>
      </c>
      <c r="D661" s="45">
        <v>1.83</v>
      </c>
      <c r="E661" s="45">
        <f t="shared" si="13"/>
        <v>1.83E-2</v>
      </c>
      <c r="F661" s="45">
        <f t="shared" si="14"/>
        <v>7.1965169509358162E-5</v>
      </c>
      <c r="G661" s="45">
        <f t="shared" si="15"/>
        <v>3.6539431311189024E-3</v>
      </c>
      <c r="H661" s="79">
        <v>7.9617542730000008E-3</v>
      </c>
      <c r="I661" s="79">
        <v>-3.9850082689999997E-2</v>
      </c>
      <c r="J661" s="45">
        <f t="shared" si="16"/>
        <v>7.8897891034906426E-3</v>
      </c>
      <c r="K661" s="45">
        <f t="shared" si="17"/>
        <v>-3.9922047859509355E-2</v>
      </c>
      <c r="L661" s="43"/>
      <c r="M661" s="43"/>
      <c r="N661" s="43"/>
      <c r="O661" s="43"/>
      <c r="P661" s="43"/>
      <c r="Q661" s="43"/>
      <c r="R661" s="43"/>
      <c r="S661" s="43"/>
      <c r="T661" s="43"/>
      <c r="U661" s="43"/>
      <c r="V661" s="43"/>
      <c r="W661" s="43"/>
      <c r="X661" s="43"/>
      <c r="Y661" s="43"/>
      <c r="Z661" s="43"/>
    </row>
    <row r="662" spans="1:26">
      <c r="A662" s="44">
        <v>44504</v>
      </c>
      <c r="B662" s="45">
        <v>4680.0600000000004</v>
      </c>
      <c r="C662" s="45">
        <f t="shared" si="12"/>
        <v>4.1731721062601788E-3</v>
      </c>
      <c r="D662" s="45">
        <v>1.92</v>
      </c>
      <c r="E662" s="45">
        <f t="shared" si="13"/>
        <v>1.9199999999999998E-2</v>
      </c>
      <c r="F662" s="45">
        <f t="shared" si="14"/>
        <v>7.5471124928006006E-5</v>
      </c>
      <c r="G662" s="45">
        <f t="shared" si="15"/>
        <v>4.0977009813321728E-3</v>
      </c>
      <c r="H662" s="79">
        <v>-5.2264516730000002E-2</v>
      </c>
      <c r="I662" s="79">
        <v>-1.118530723E-2</v>
      </c>
      <c r="J662" s="45">
        <f t="shared" si="16"/>
        <v>-5.2339987854928008E-2</v>
      </c>
      <c r="K662" s="45">
        <f t="shared" si="17"/>
        <v>-1.1260778354928006E-2</v>
      </c>
      <c r="L662" s="43"/>
      <c r="M662" s="43"/>
      <c r="N662" s="43"/>
      <c r="O662" s="43"/>
      <c r="P662" s="43"/>
      <c r="Q662" s="43"/>
      <c r="R662" s="43"/>
      <c r="S662" s="43"/>
      <c r="T662" s="43"/>
      <c r="U662" s="43"/>
      <c r="V662" s="43"/>
      <c r="W662" s="43"/>
      <c r="X662" s="43"/>
      <c r="Y662" s="43"/>
      <c r="Z662" s="43"/>
    </row>
    <row r="663" spans="1:26">
      <c r="A663" s="44">
        <v>44503</v>
      </c>
      <c r="B663" s="45">
        <v>4660.57</v>
      </c>
      <c r="C663" s="45">
        <f t="shared" si="12"/>
        <v>6.4405112404735685E-3</v>
      </c>
      <c r="D663" s="45">
        <v>1.96</v>
      </c>
      <c r="E663" s="45">
        <f t="shared" si="13"/>
        <v>1.9599999999999999E-2</v>
      </c>
      <c r="F663" s="45">
        <f t="shared" si="14"/>
        <v>7.7028337640561162E-5</v>
      </c>
      <c r="G663" s="45">
        <f t="shared" si="15"/>
        <v>6.3634829028330073E-3</v>
      </c>
      <c r="H663" s="79">
        <v>1.6416129010000001E-3</v>
      </c>
      <c r="I663" s="79">
        <v>-1.9649260760000001E-4</v>
      </c>
      <c r="J663" s="45">
        <f t="shared" si="16"/>
        <v>1.5645845633594389E-3</v>
      </c>
      <c r="K663" s="45">
        <f t="shared" si="17"/>
        <v>-2.7352094524056114E-4</v>
      </c>
      <c r="L663" s="43"/>
      <c r="M663" s="43"/>
      <c r="N663" s="43"/>
      <c r="O663" s="43"/>
      <c r="P663" s="43"/>
      <c r="Q663" s="43"/>
      <c r="R663" s="43"/>
      <c r="S663" s="43"/>
      <c r="T663" s="43"/>
      <c r="U663" s="43"/>
      <c r="V663" s="43"/>
      <c r="W663" s="43"/>
      <c r="X663" s="43"/>
      <c r="Y663" s="43"/>
      <c r="Z663" s="43"/>
    </row>
    <row r="664" spans="1:26">
      <c r="A664" s="44">
        <v>44502</v>
      </c>
      <c r="B664" s="45">
        <v>4630.6499999999996</v>
      </c>
      <c r="C664" s="45">
        <f t="shared" si="12"/>
        <v>3.673611276116367E-3</v>
      </c>
      <c r="D664" s="45">
        <v>1.93</v>
      </c>
      <c r="E664" s="45">
        <f t="shared" si="13"/>
        <v>1.9299999999999998E-2</v>
      </c>
      <c r="F664" s="45">
        <f t="shared" si="14"/>
        <v>7.5860485166723279E-5</v>
      </c>
      <c r="G664" s="45">
        <f t="shared" si="15"/>
        <v>3.5977507909496437E-3</v>
      </c>
      <c r="H664" s="79">
        <v>-2.8628436779999998E-3</v>
      </c>
      <c r="I664" s="79">
        <v>1.7386660490000001E-2</v>
      </c>
      <c r="J664" s="45">
        <f t="shared" si="16"/>
        <v>-2.9387041631667231E-3</v>
      </c>
      <c r="K664" s="45">
        <f t="shared" si="17"/>
        <v>1.7310800004833277E-2</v>
      </c>
      <c r="L664" s="43"/>
      <c r="M664" s="43"/>
      <c r="N664" s="43"/>
      <c r="O664" s="43"/>
      <c r="P664" s="43"/>
      <c r="Q664" s="43"/>
      <c r="R664" s="43"/>
      <c r="S664" s="43"/>
      <c r="T664" s="43"/>
      <c r="U664" s="43"/>
      <c r="V664" s="43"/>
      <c r="W664" s="43"/>
      <c r="X664" s="43"/>
      <c r="Y664" s="43"/>
      <c r="Z664" s="43"/>
    </row>
    <row r="665" spans="1:26">
      <c r="A665" s="44">
        <v>44501</v>
      </c>
      <c r="B665" s="45">
        <v>4613.67</v>
      </c>
      <c r="C665" s="45">
        <f t="shared" si="12"/>
        <v>1.7984504334932693E-3</v>
      </c>
      <c r="D665" s="45">
        <v>1.96</v>
      </c>
      <c r="E665" s="45">
        <f t="shared" si="13"/>
        <v>1.9599999999999999E-2</v>
      </c>
      <c r="F665" s="45">
        <f t="shared" si="14"/>
        <v>7.7028337640561162E-5</v>
      </c>
      <c r="G665" s="45">
        <f t="shared" si="15"/>
        <v>1.7214220958527082E-3</v>
      </c>
      <c r="H665" s="79">
        <v>8.4708591229999998E-3</v>
      </c>
      <c r="I665" s="79">
        <v>-8.4364136729999997E-3</v>
      </c>
      <c r="J665" s="45">
        <f t="shared" si="16"/>
        <v>8.3938307853594386E-3</v>
      </c>
      <c r="K665" s="45">
        <f t="shared" si="17"/>
        <v>-8.5134420106405609E-3</v>
      </c>
      <c r="L665" s="43"/>
      <c r="M665" s="43"/>
      <c r="N665" s="43"/>
      <c r="O665" s="43"/>
      <c r="P665" s="43"/>
      <c r="Q665" s="43"/>
      <c r="R665" s="43"/>
      <c r="S665" s="43"/>
      <c r="T665" s="43"/>
      <c r="U665" s="43"/>
      <c r="V665" s="43"/>
      <c r="W665" s="43"/>
      <c r="X665" s="43"/>
      <c r="Y665" s="43"/>
      <c r="Z665" s="43"/>
    </row>
    <row r="666" spans="1:26">
      <c r="A666" s="44">
        <v>44498</v>
      </c>
      <c r="B666" s="45">
        <v>4605.38</v>
      </c>
      <c r="C666" s="45">
        <f t="shared" si="12"/>
        <v>1.9474456805769699E-3</v>
      </c>
      <c r="D666" s="45">
        <v>1.91</v>
      </c>
      <c r="E666" s="45">
        <f t="shared" si="13"/>
        <v>1.9099999999999999E-2</v>
      </c>
      <c r="F666" s="45">
        <f t="shared" si="14"/>
        <v>7.5081726636616608E-5</v>
      </c>
      <c r="G666" s="45">
        <f t="shared" si="15"/>
        <v>1.8723639539403533E-3</v>
      </c>
      <c r="H666" s="79">
        <v>-3.5818918909999997E-2</v>
      </c>
      <c r="I666" s="79">
        <v>-6.69290952E-3</v>
      </c>
      <c r="J666" s="45">
        <f t="shared" si="16"/>
        <v>-3.5894000636636614E-2</v>
      </c>
      <c r="K666" s="45">
        <f t="shared" si="17"/>
        <v>-6.7679912466366166E-3</v>
      </c>
      <c r="L666" s="43"/>
      <c r="M666" s="43"/>
      <c r="N666" s="43"/>
      <c r="O666" s="43"/>
      <c r="P666" s="43"/>
      <c r="Q666" s="43"/>
      <c r="R666" s="43"/>
      <c r="S666" s="43"/>
      <c r="T666" s="43"/>
      <c r="U666" s="43"/>
      <c r="V666" s="43"/>
      <c r="W666" s="43"/>
      <c r="X666" s="43"/>
      <c r="Y666" s="43"/>
      <c r="Z666" s="43"/>
    </row>
    <row r="667" spans="1:26">
      <c r="A667" s="44">
        <v>44497</v>
      </c>
      <c r="B667" s="45">
        <v>4596.42</v>
      </c>
      <c r="C667" s="45">
        <f t="shared" si="12"/>
        <v>9.7813440400895506E-3</v>
      </c>
      <c r="D667" s="45">
        <v>1.92</v>
      </c>
      <c r="E667" s="45">
        <f t="shared" si="13"/>
        <v>1.9199999999999998E-2</v>
      </c>
      <c r="F667" s="45">
        <f t="shared" si="14"/>
        <v>7.5471124928006006E-5</v>
      </c>
      <c r="G667" s="45">
        <f t="shared" si="15"/>
        <v>9.7058729151615446E-3</v>
      </c>
      <c r="H667" s="79">
        <v>3.9529553980000003E-3</v>
      </c>
      <c r="I667" s="79">
        <v>3.9206077439999997E-4</v>
      </c>
      <c r="J667" s="45">
        <f t="shared" si="16"/>
        <v>3.8774842730719943E-3</v>
      </c>
      <c r="K667" s="45">
        <f t="shared" si="17"/>
        <v>3.1658964947199397E-4</v>
      </c>
      <c r="L667" s="43"/>
      <c r="M667" s="43"/>
      <c r="N667" s="43"/>
      <c r="O667" s="43"/>
      <c r="P667" s="43"/>
      <c r="Q667" s="43"/>
      <c r="R667" s="43"/>
      <c r="S667" s="43"/>
      <c r="T667" s="43"/>
      <c r="U667" s="43"/>
      <c r="V667" s="43"/>
      <c r="W667" s="43"/>
      <c r="X667" s="43"/>
      <c r="Y667" s="43"/>
      <c r="Z667" s="43"/>
    </row>
    <row r="668" spans="1:26">
      <c r="A668" s="44">
        <v>44496</v>
      </c>
      <c r="B668" s="45">
        <v>4551.68</v>
      </c>
      <c r="C668" s="45">
        <f t="shared" si="12"/>
        <v>-5.0644004514438486E-3</v>
      </c>
      <c r="D668" s="45">
        <v>1.89</v>
      </c>
      <c r="E668" s="45">
        <f t="shared" si="13"/>
        <v>1.89E-2</v>
      </c>
      <c r="F668" s="45">
        <f t="shared" si="14"/>
        <v>7.4302815865623373E-5</v>
      </c>
      <c r="G668" s="45">
        <f t="shared" si="15"/>
        <v>-5.138703267309472E-3</v>
      </c>
      <c r="H668" s="79">
        <v>-5.9837074740000003E-3</v>
      </c>
      <c r="I668" s="79">
        <v>-3.9783368350000001E-2</v>
      </c>
      <c r="J668" s="45">
        <f t="shared" si="16"/>
        <v>-6.0580102898656236E-3</v>
      </c>
      <c r="K668" s="45">
        <f t="shared" si="17"/>
        <v>-3.9857671165865624E-2</v>
      </c>
      <c r="L668" s="43"/>
      <c r="M668" s="43"/>
      <c r="N668" s="43"/>
      <c r="O668" s="43"/>
      <c r="P668" s="43"/>
      <c r="Q668" s="43"/>
      <c r="R668" s="43"/>
      <c r="S668" s="43"/>
      <c r="T668" s="43"/>
      <c r="U668" s="43"/>
      <c r="V668" s="43"/>
      <c r="W668" s="43"/>
      <c r="X668" s="43"/>
      <c r="Y668" s="43"/>
      <c r="Z668" s="43"/>
    </row>
    <row r="669" spans="1:26">
      <c r="A669" s="44">
        <v>44495</v>
      </c>
      <c r="B669" s="45">
        <v>4574.79</v>
      </c>
      <c r="C669" s="45">
        <f t="shared" si="12"/>
        <v>1.818128616510003E-3</v>
      </c>
      <c r="D669" s="45">
        <v>1.99</v>
      </c>
      <c r="E669" s="45">
        <f t="shared" si="13"/>
        <v>1.9900000000000001E-2</v>
      </c>
      <c r="F669" s="45">
        <f t="shared" si="14"/>
        <v>7.8195847907025495E-5</v>
      </c>
      <c r="G669" s="45">
        <f t="shared" si="15"/>
        <v>1.7399327686029775E-3</v>
      </c>
      <c r="H669" s="79">
        <v>1.5369401039999999E-2</v>
      </c>
      <c r="I669" s="79">
        <v>1.7738039930000001E-2</v>
      </c>
      <c r="J669" s="45">
        <f t="shared" si="16"/>
        <v>1.5291205192092974E-2</v>
      </c>
      <c r="K669" s="45">
        <f t="shared" si="17"/>
        <v>1.7659844082092976E-2</v>
      </c>
      <c r="L669" s="43"/>
      <c r="M669" s="43"/>
      <c r="N669" s="43"/>
      <c r="O669" s="43"/>
      <c r="P669" s="43"/>
      <c r="Q669" s="43"/>
      <c r="R669" s="43"/>
      <c r="S669" s="43"/>
      <c r="T669" s="43"/>
      <c r="U669" s="43"/>
      <c r="V669" s="43"/>
      <c r="W669" s="43"/>
      <c r="X669" s="43"/>
      <c r="Y669" s="43"/>
      <c r="Z669" s="43"/>
    </row>
    <row r="670" spans="1:26">
      <c r="A670" s="44">
        <v>44494</v>
      </c>
      <c r="B670" s="45">
        <v>4566.4799999999996</v>
      </c>
      <c r="C670" s="45">
        <f t="shared" si="12"/>
        <v>4.7369422309476855E-3</v>
      </c>
      <c r="D670" s="45">
        <v>2.0299999999999998</v>
      </c>
      <c r="E670" s="45">
        <f t="shared" si="13"/>
        <v>2.0299999999999999E-2</v>
      </c>
      <c r="F670" s="45">
        <f t="shared" si="14"/>
        <v>7.9751996287846794E-5</v>
      </c>
      <c r="G670" s="45">
        <f t="shared" si="15"/>
        <v>4.6571902346598387E-3</v>
      </c>
      <c r="H670" s="79">
        <v>1.447929148E-2</v>
      </c>
      <c r="I670" s="79">
        <v>1.279101675E-2</v>
      </c>
      <c r="J670" s="45">
        <f t="shared" si="16"/>
        <v>1.4399539483712153E-2</v>
      </c>
      <c r="K670" s="45">
        <f t="shared" si="17"/>
        <v>1.2711264753712153E-2</v>
      </c>
      <c r="L670" s="43"/>
      <c r="M670" s="43"/>
      <c r="N670" s="43"/>
      <c r="O670" s="43"/>
      <c r="P670" s="43"/>
      <c r="Q670" s="43"/>
      <c r="R670" s="43"/>
      <c r="S670" s="43"/>
      <c r="T670" s="43"/>
      <c r="U670" s="43"/>
      <c r="V670" s="43"/>
      <c r="W670" s="43"/>
      <c r="X670" s="43"/>
      <c r="Y670" s="43"/>
      <c r="Z670" s="43"/>
    </row>
    <row r="671" spans="1:26">
      <c r="A671" s="44">
        <v>44491</v>
      </c>
      <c r="B671" s="45">
        <v>4544.8999999999996</v>
      </c>
      <c r="C671" s="45">
        <f t="shared" si="12"/>
        <v>-1.0731549583585973E-3</v>
      </c>
      <c r="D671" s="45">
        <v>2.02</v>
      </c>
      <c r="E671" s="45">
        <f t="shared" si="13"/>
        <v>2.0199999999999999E-2</v>
      </c>
      <c r="F671" s="45">
        <f t="shared" si="14"/>
        <v>7.9363016167510736E-5</v>
      </c>
      <c r="G671" s="45">
        <f t="shared" si="15"/>
        <v>-1.1525179745261081E-3</v>
      </c>
      <c r="H671" s="79">
        <v>4.6965997479999998E-4</v>
      </c>
      <c r="I671" s="79">
        <v>-7.7446646349999997E-3</v>
      </c>
      <c r="J671" s="45">
        <f t="shared" si="16"/>
        <v>3.9029695863248924E-4</v>
      </c>
      <c r="K671" s="45">
        <f t="shared" si="17"/>
        <v>-7.8240276511675096E-3</v>
      </c>
      <c r="L671" s="43"/>
      <c r="M671" s="43"/>
      <c r="N671" s="43"/>
      <c r="O671" s="43"/>
      <c r="P671" s="43"/>
      <c r="Q671" s="43"/>
      <c r="R671" s="43"/>
      <c r="S671" s="43"/>
      <c r="T671" s="43"/>
      <c r="U671" s="43"/>
      <c r="V671" s="43"/>
      <c r="W671" s="43"/>
      <c r="X671" s="43"/>
      <c r="Y671" s="43"/>
      <c r="Z671" s="43"/>
    </row>
    <row r="672" spans="1:26">
      <c r="A672" s="44">
        <v>44490</v>
      </c>
      <c r="B672" s="45">
        <v>4549.78</v>
      </c>
      <c r="C672" s="45">
        <f t="shared" si="12"/>
        <v>2.9914274720985803E-3</v>
      </c>
      <c r="D672" s="45">
        <v>2.06</v>
      </c>
      <c r="E672" s="45">
        <f t="shared" si="13"/>
        <v>2.06E-2</v>
      </c>
      <c r="F672" s="45">
        <f t="shared" si="14"/>
        <v>8.0918708852184551E-5</v>
      </c>
      <c r="G672" s="45">
        <f t="shared" si="15"/>
        <v>2.9105087632463958E-3</v>
      </c>
      <c r="H672" s="79">
        <v>6.4122285649999998E-3</v>
      </c>
      <c r="I672" s="79">
        <v>7.3984299340000004E-3</v>
      </c>
      <c r="J672" s="45">
        <f t="shared" si="16"/>
        <v>6.3313098561478152E-3</v>
      </c>
      <c r="K672" s="45">
        <f t="shared" si="17"/>
        <v>7.3175112251478158E-3</v>
      </c>
      <c r="L672" s="43"/>
      <c r="M672" s="43"/>
      <c r="N672" s="43"/>
      <c r="O672" s="43"/>
      <c r="P672" s="43"/>
      <c r="Q672" s="43"/>
      <c r="R672" s="43"/>
      <c r="S672" s="43"/>
      <c r="T672" s="43"/>
      <c r="U672" s="43"/>
      <c r="V672" s="43"/>
      <c r="W672" s="43"/>
      <c r="X672" s="43"/>
      <c r="Y672" s="43"/>
      <c r="Z672" s="43"/>
    </row>
    <row r="673" spans="1:26">
      <c r="A673" s="44">
        <v>44489</v>
      </c>
      <c r="B673" s="45">
        <v>4536.1899999999996</v>
      </c>
      <c r="C673" s="45">
        <f t="shared" si="12"/>
        <v>3.6573205869523144E-3</v>
      </c>
      <c r="D673" s="45">
        <v>2.06</v>
      </c>
      <c r="E673" s="45">
        <f t="shared" si="13"/>
        <v>2.06E-2</v>
      </c>
      <c r="F673" s="45">
        <f t="shared" si="14"/>
        <v>8.0918708852184551E-5</v>
      </c>
      <c r="G673" s="45">
        <f t="shared" si="15"/>
        <v>3.5764018781001298E-3</v>
      </c>
      <c r="H673" s="79">
        <v>8.5015958849999993E-3</v>
      </c>
      <c r="I673" s="79">
        <v>1.0090406289999999E-2</v>
      </c>
      <c r="J673" s="45">
        <f t="shared" si="16"/>
        <v>8.4206771761478148E-3</v>
      </c>
      <c r="K673" s="45">
        <f t="shared" si="17"/>
        <v>1.0009487581147815E-2</v>
      </c>
      <c r="L673" s="43"/>
      <c r="M673" s="43"/>
      <c r="N673" s="43"/>
      <c r="O673" s="43"/>
      <c r="P673" s="43"/>
      <c r="Q673" s="43"/>
      <c r="R673" s="43"/>
      <c r="S673" s="43"/>
      <c r="T673" s="43"/>
      <c r="U673" s="43"/>
      <c r="V673" s="43"/>
      <c r="W673" s="43"/>
      <c r="X673" s="43"/>
      <c r="Y673" s="43"/>
      <c r="Z673" s="43"/>
    </row>
    <row r="674" spans="1:26">
      <c r="A674" s="44">
        <v>44488</v>
      </c>
      <c r="B674" s="45">
        <v>4519.63</v>
      </c>
      <c r="C674" s="45">
        <f t="shared" si="12"/>
        <v>7.366160006043284E-3</v>
      </c>
      <c r="D674" s="45">
        <v>2.0299999999999998</v>
      </c>
      <c r="E674" s="45">
        <f t="shared" si="13"/>
        <v>2.0299999999999999E-2</v>
      </c>
      <c r="F674" s="45">
        <f t="shared" si="14"/>
        <v>7.9751996287846794E-5</v>
      </c>
      <c r="G674" s="45">
        <f t="shared" si="15"/>
        <v>7.2864080097554372E-3</v>
      </c>
      <c r="H674" s="79">
        <v>-9.2562602060000004E-4</v>
      </c>
      <c r="I674" s="79">
        <v>-1.5049749919999999E-2</v>
      </c>
      <c r="J674" s="45">
        <f t="shared" si="16"/>
        <v>-1.0053780168878469E-3</v>
      </c>
      <c r="K674" s="45">
        <f t="shared" si="17"/>
        <v>-1.5129501916287846E-2</v>
      </c>
      <c r="L674" s="43"/>
      <c r="M674" s="43"/>
      <c r="N674" s="43"/>
      <c r="O674" s="43"/>
      <c r="P674" s="43"/>
      <c r="Q674" s="43"/>
      <c r="R674" s="43"/>
      <c r="S674" s="43"/>
      <c r="T674" s="43"/>
      <c r="U674" s="43"/>
      <c r="V674" s="43"/>
      <c r="W674" s="43"/>
      <c r="X674" s="43"/>
      <c r="Y674" s="43"/>
      <c r="Z674" s="43"/>
    </row>
    <row r="675" spans="1:26">
      <c r="A675" s="44">
        <v>44487</v>
      </c>
      <c r="B675" s="45">
        <v>4486.46</v>
      </c>
      <c r="C675" s="45">
        <f t="shared" si="12"/>
        <v>3.3691227169670899E-3</v>
      </c>
      <c r="D675" s="45">
        <v>1.95</v>
      </c>
      <c r="E675" s="45">
        <f t="shared" si="13"/>
        <v>1.95E-2</v>
      </c>
      <c r="F675" s="45">
        <f t="shared" si="14"/>
        <v>7.6639091515451341E-5</v>
      </c>
      <c r="G675" s="45">
        <f t="shared" si="15"/>
        <v>3.2924836254516385E-3</v>
      </c>
      <c r="H675" s="79">
        <v>4.6656742450000002E-3</v>
      </c>
      <c r="I675" s="79">
        <v>-1.4825474389999999E-2</v>
      </c>
      <c r="J675" s="45">
        <f t="shared" si="16"/>
        <v>4.5890351534845488E-3</v>
      </c>
      <c r="K675" s="45">
        <f t="shared" si="17"/>
        <v>-1.4902113481515451E-2</v>
      </c>
      <c r="L675" s="43"/>
      <c r="M675" s="43"/>
      <c r="N675" s="43"/>
      <c r="O675" s="43"/>
      <c r="P675" s="43"/>
      <c r="Q675" s="43"/>
      <c r="R675" s="43"/>
      <c r="S675" s="43"/>
      <c r="T675" s="43"/>
      <c r="U675" s="43"/>
      <c r="V675" s="43"/>
      <c r="W675" s="43"/>
      <c r="X675" s="43"/>
      <c r="Y675" s="43"/>
      <c r="Z675" s="43"/>
    </row>
    <row r="676" spans="1:26">
      <c r="A676" s="44">
        <v>44484</v>
      </c>
      <c r="B676" s="45">
        <v>4471.37</v>
      </c>
      <c r="C676" s="45">
        <f t="shared" si="12"/>
        <v>7.4324416209213713E-3</v>
      </c>
      <c r="D676" s="45">
        <v>1.98</v>
      </c>
      <c r="E676" s="45">
        <f t="shared" si="13"/>
        <v>1.9799999999999998E-2</v>
      </c>
      <c r="F676" s="45">
        <f t="shared" si="14"/>
        <v>7.7806715828909745E-5</v>
      </c>
      <c r="G676" s="45">
        <f t="shared" si="15"/>
        <v>7.3546349050924616E-3</v>
      </c>
      <c r="H676" s="79">
        <v>2.7648495640000001E-4</v>
      </c>
      <c r="I676" s="79">
        <v>4.2296135559999996E-3</v>
      </c>
      <c r="J676" s="45">
        <f t="shared" si="16"/>
        <v>1.9867824057109027E-4</v>
      </c>
      <c r="K676" s="45">
        <f t="shared" si="17"/>
        <v>4.1518068401710899E-3</v>
      </c>
      <c r="L676" s="43"/>
      <c r="M676" s="43"/>
      <c r="N676" s="43"/>
      <c r="O676" s="43"/>
      <c r="P676" s="43"/>
      <c r="Q676" s="43"/>
      <c r="R676" s="43"/>
      <c r="S676" s="43"/>
      <c r="T676" s="43"/>
      <c r="U676" s="43"/>
      <c r="V676" s="43"/>
      <c r="W676" s="43"/>
      <c r="X676" s="43"/>
      <c r="Y676" s="43"/>
      <c r="Z676" s="43"/>
    </row>
    <row r="677" spans="1:26">
      <c r="A677" s="44">
        <v>44483</v>
      </c>
      <c r="B677" s="45">
        <v>4438.26</v>
      </c>
      <c r="C677" s="45">
        <f t="shared" si="12"/>
        <v>1.6919170336133042E-2</v>
      </c>
      <c r="D677" s="45">
        <v>1.94</v>
      </c>
      <c r="E677" s="45">
        <f t="shared" si="13"/>
        <v>1.9400000000000001E-2</v>
      </c>
      <c r="F677" s="45">
        <f t="shared" si="14"/>
        <v>7.62498073600959E-5</v>
      </c>
      <c r="G677" s="45">
        <f t="shared" si="15"/>
        <v>1.6842920528772946E-2</v>
      </c>
      <c r="H677" s="79">
        <v>1.8412820520000001E-3</v>
      </c>
      <c r="I677" s="79">
        <v>-2.384757731E-2</v>
      </c>
      <c r="J677" s="45">
        <f t="shared" si="16"/>
        <v>1.7650322446399042E-3</v>
      </c>
      <c r="K677" s="45">
        <f t="shared" si="17"/>
        <v>-2.3923827117360096E-2</v>
      </c>
      <c r="L677" s="43"/>
      <c r="M677" s="43"/>
      <c r="N677" s="43"/>
      <c r="O677" s="43"/>
      <c r="P677" s="43"/>
      <c r="Q677" s="43"/>
      <c r="R677" s="43"/>
      <c r="S677" s="43"/>
      <c r="T677" s="43"/>
      <c r="U677" s="43"/>
      <c r="V677" s="43"/>
      <c r="W677" s="43"/>
      <c r="X677" s="43"/>
      <c r="Y677" s="43"/>
      <c r="Z677" s="43"/>
    </row>
    <row r="678" spans="1:26">
      <c r="A678" s="44">
        <v>44482</v>
      </c>
      <c r="B678" s="45">
        <v>4363.8</v>
      </c>
      <c r="C678" s="45">
        <f t="shared" si="12"/>
        <v>3.0179781813102643E-3</v>
      </c>
      <c r="D678" s="45">
        <v>1.97</v>
      </c>
      <c r="E678" s="45">
        <f t="shared" si="13"/>
        <v>1.9699999999999999E-2</v>
      </c>
      <c r="F678" s="45">
        <f t="shared" si="14"/>
        <v>7.7417545742530791E-5</v>
      </c>
      <c r="G678" s="45">
        <f t="shared" si="15"/>
        <v>2.9405606355677335E-3</v>
      </c>
      <c r="H678" s="79">
        <v>1.9762949120000001E-2</v>
      </c>
      <c r="I678" s="79">
        <v>-2.8128240539999998E-2</v>
      </c>
      <c r="J678" s="45">
        <f t="shared" si="16"/>
        <v>1.9685531574257471E-2</v>
      </c>
      <c r="K678" s="45">
        <f t="shared" si="17"/>
        <v>-2.8205658085742529E-2</v>
      </c>
      <c r="L678" s="43"/>
      <c r="M678" s="43"/>
      <c r="N678" s="43"/>
      <c r="O678" s="43"/>
      <c r="P678" s="43"/>
      <c r="Q678" s="43"/>
      <c r="R678" s="43"/>
      <c r="S678" s="43"/>
      <c r="T678" s="43"/>
      <c r="U678" s="43"/>
      <c r="V678" s="43"/>
      <c r="W678" s="43"/>
      <c r="X678" s="43"/>
      <c r="Y678" s="43"/>
      <c r="Z678" s="43"/>
    </row>
    <row r="679" spans="1:26">
      <c r="A679" s="44">
        <v>44481</v>
      </c>
      <c r="B679" s="45">
        <v>4350.6499999999996</v>
      </c>
      <c r="C679" s="45">
        <f t="shared" si="12"/>
        <v>-9.3091604659309365E-3</v>
      </c>
      <c r="D679" s="45">
        <v>2.02</v>
      </c>
      <c r="E679" s="45">
        <f t="shared" si="13"/>
        <v>2.0199999999999999E-2</v>
      </c>
      <c r="F679" s="45">
        <f t="shared" si="14"/>
        <v>7.9363016167510736E-5</v>
      </c>
      <c r="G679" s="45">
        <f t="shared" si="15"/>
        <v>-9.3885234820984473E-3</v>
      </c>
      <c r="H679" s="79">
        <v>8.0386645970000007E-3</v>
      </c>
      <c r="I679" s="79">
        <v>5.1734265199999997E-3</v>
      </c>
      <c r="J679" s="45">
        <f t="shared" si="16"/>
        <v>7.95930158083249E-3</v>
      </c>
      <c r="K679" s="45">
        <f t="shared" si="17"/>
        <v>5.094063503832489E-3</v>
      </c>
      <c r="L679" s="43"/>
      <c r="M679" s="43"/>
      <c r="N679" s="43"/>
      <c r="O679" s="43"/>
      <c r="P679" s="43"/>
      <c r="Q679" s="43"/>
      <c r="R679" s="43"/>
      <c r="S679" s="43"/>
      <c r="T679" s="43"/>
      <c r="U679" s="43"/>
      <c r="V679" s="43"/>
      <c r="W679" s="43"/>
      <c r="X679" s="43"/>
      <c r="Y679" s="43"/>
      <c r="Z679" s="43"/>
    </row>
    <row r="680" spans="1:26">
      <c r="A680" s="44">
        <v>44477</v>
      </c>
      <c r="B680" s="45">
        <v>4391.34</v>
      </c>
      <c r="C680" s="45">
        <f t="shared" si="12"/>
        <v>-1.9155742909790841E-3</v>
      </c>
      <c r="D680" s="45">
        <v>2.08</v>
      </c>
      <c r="E680" s="45">
        <f t="shared" si="13"/>
        <v>2.0799999999999999E-2</v>
      </c>
      <c r="F680" s="45">
        <f t="shared" si="14"/>
        <v>8.1696327472791097E-5</v>
      </c>
      <c r="G680" s="45">
        <f t="shared" si="15"/>
        <v>-1.9972706184518754E-3</v>
      </c>
      <c r="H680" s="79">
        <v>-2.6499426E-4</v>
      </c>
      <c r="I680" s="79">
        <v>1.1699656710000001E-2</v>
      </c>
      <c r="J680" s="45">
        <f t="shared" si="16"/>
        <v>-3.4669058747279109E-4</v>
      </c>
      <c r="K680" s="45">
        <f t="shared" si="17"/>
        <v>1.161796038252721E-2</v>
      </c>
      <c r="L680" s="43"/>
      <c r="M680" s="43"/>
      <c r="N680" s="43"/>
      <c r="O680" s="43"/>
      <c r="P680" s="43"/>
      <c r="Q680" s="43"/>
      <c r="R680" s="43"/>
      <c r="S680" s="43"/>
      <c r="T680" s="43"/>
      <c r="U680" s="43"/>
      <c r="V680" s="43"/>
      <c r="W680" s="43"/>
      <c r="X680" s="43"/>
      <c r="Y680" s="43"/>
      <c r="Z680" s="43"/>
    </row>
    <row r="681" spans="1:26">
      <c r="A681" s="44">
        <v>44476</v>
      </c>
      <c r="B681" s="45">
        <v>4399.76</v>
      </c>
      <c r="C681" s="45">
        <f t="shared" si="12"/>
        <v>8.2640477350165494E-3</v>
      </c>
      <c r="D681" s="45">
        <v>2.0499999999999998</v>
      </c>
      <c r="E681" s="45">
        <f t="shared" si="13"/>
        <v>2.0499999999999997E-2</v>
      </c>
      <c r="F681" s="45">
        <f t="shared" si="14"/>
        <v>8.0529842622523162E-5</v>
      </c>
      <c r="G681" s="45">
        <f t="shared" si="15"/>
        <v>8.1835178923940263E-3</v>
      </c>
      <c r="H681" s="79">
        <v>3.974650614E-4</v>
      </c>
      <c r="I681" s="79">
        <v>3.0185999230000001E-3</v>
      </c>
      <c r="J681" s="45">
        <f t="shared" si="16"/>
        <v>3.1693521877747683E-4</v>
      </c>
      <c r="K681" s="45">
        <f t="shared" si="17"/>
        <v>2.9380700803774769E-3</v>
      </c>
      <c r="L681" s="43"/>
      <c r="M681" s="43"/>
      <c r="N681" s="43"/>
      <c r="O681" s="43"/>
      <c r="P681" s="43"/>
      <c r="Q681" s="43"/>
      <c r="R681" s="43"/>
      <c r="S681" s="43"/>
      <c r="T681" s="43"/>
      <c r="U681" s="43"/>
      <c r="V681" s="43"/>
      <c r="W681" s="43"/>
      <c r="X681" s="43"/>
      <c r="Y681" s="43"/>
      <c r="Z681" s="43"/>
    </row>
    <row r="682" spans="1:26">
      <c r="A682" s="44">
        <v>44475</v>
      </c>
      <c r="B682" s="45">
        <v>4363.55</v>
      </c>
      <c r="C682" s="45">
        <f t="shared" si="12"/>
        <v>4.0944935476352412E-3</v>
      </c>
      <c r="D682" s="45">
        <v>1.99</v>
      </c>
      <c r="E682" s="45">
        <f t="shared" si="13"/>
        <v>1.9900000000000001E-2</v>
      </c>
      <c r="F682" s="45">
        <f t="shared" si="14"/>
        <v>7.8195847907025495E-5</v>
      </c>
      <c r="G682" s="45">
        <f t="shared" si="15"/>
        <v>4.0162976997282157E-3</v>
      </c>
      <c r="H682" s="79">
        <v>-6.6006840310000002E-3</v>
      </c>
      <c r="I682" s="79">
        <v>-2.0072395480000001E-2</v>
      </c>
      <c r="J682" s="45">
        <f t="shared" si="16"/>
        <v>-6.6788798789070257E-3</v>
      </c>
      <c r="K682" s="45">
        <f t="shared" si="17"/>
        <v>-2.0150591327907027E-2</v>
      </c>
      <c r="L682" s="43"/>
      <c r="M682" s="43"/>
      <c r="N682" s="43"/>
      <c r="O682" s="43"/>
      <c r="P682" s="43"/>
      <c r="Q682" s="43"/>
      <c r="R682" s="43"/>
      <c r="S682" s="43"/>
      <c r="T682" s="43"/>
      <c r="U682" s="43"/>
      <c r="V682" s="43"/>
      <c r="W682" s="43"/>
      <c r="X682" s="43"/>
      <c r="Y682" s="43"/>
      <c r="Z682" s="43"/>
    </row>
    <row r="683" spans="1:26">
      <c r="A683" s="44">
        <v>44474</v>
      </c>
      <c r="B683" s="45">
        <v>4345.72</v>
      </c>
      <c r="C683" s="45">
        <f t="shared" si="12"/>
        <v>1.0469458977261837E-2</v>
      </c>
      <c r="D683" s="45">
        <v>2.0099999999999998</v>
      </c>
      <c r="E683" s="45">
        <f t="shared" si="13"/>
        <v>2.0099999999999996E-2</v>
      </c>
      <c r="F683" s="45">
        <f t="shared" si="14"/>
        <v>7.8973998069109541E-5</v>
      </c>
      <c r="G683" s="45">
        <f t="shared" si="15"/>
        <v>1.0390484979192727E-2</v>
      </c>
      <c r="H683" s="79">
        <v>-2.5366605360000001E-3</v>
      </c>
      <c r="I683" s="79">
        <v>3.3302143380000001E-3</v>
      </c>
      <c r="J683" s="45">
        <f t="shared" si="16"/>
        <v>-2.6156345340691096E-3</v>
      </c>
      <c r="K683" s="45">
        <f t="shared" si="17"/>
        <v>3.2512403399308906E-3</v>
      </c>
      <c r="L683" s="43"/>
      <c r="M683" s="43"/>
      <c r="N683" s="43"/>
      <c r="O683" s="43"/>
      <c r="P683" s="43"/>
      <c r="Q683" s="43"/>
      <c r="R683" s="43"/>
      <c r="S683" s="43"/>
      <c r="T683" s="43"/>
      <c r="U683" s="43"/>
      <c r="V683" s="43"/>
      <c r="W683" s="43"/>
      <c r="X683" s="43"/>
      <c r="Y683" s="43"/>
      <c r="Z683" s="43"/>
    </row>
    <row r="684" spans="1:26">
      <c r="A684" s="44">
        <v>44473</v>
      </c>
      <c r="B684" s="45">
        <v>4300.46</v>
      </c>
      <c r="C684" s="45">
        <f t="shared" si="12"/>
        <v>-1.3070933999937525E-2</v>
      </c>
      <c r="D684" s="45">
        <v>1.96</v>
      </c>
      <c r="E684" s="45">
        <f t="shared" si="13"/>
        <v>1.9599999999999999E-2</v>
      </c>
      <c r="F684" s="45">
        <f t="shared" si="14"/>
        <v>7.7028337640561162E-5</v>
      </c>
      <c r="G684" s="45">
        <f t="shared" si="15"/>
        <v>-1.3147962337578086E-2</v>
      </c>
      <c r="H684" s="79">
        <v>-2.81118411E-3</v>
      </c>
      <c r="I684" s="79">
        <v>3.2673835569999999E-3</v>
      </c>
      <c r="J684" s="45">
        <f t="shared" si="16"/>
        <v>-2.8882124476405611E-3</v>
      </c>
      <c r="K684" s="45">
        <f t="shared" si="17"/>
        <v>3.1903552193594388E-3</v>
      </c>
      <c r="L684" s="43"/>
      <c r="M684" s="43"/>
      <c r="N684" s="43"/>
      <c r="O684" s="43"/>
      <c r="P684" s="43"/>
      <c r="Q684" s="43"/>
      <c r="R684" s="43"/>
      <c r="S684" s="43"/>
      <c r="T684" s="43"/>
      <c r="U684" s="43"/>
      <c r="V684" s="43"/>
      <c r="W684" s="43"/>
      <c r="X684" s="43"/>
      <c r="Y684" s="43"/>
      <c r="Z684" s="43"/>
    </row>
    <row r="685" spans="1:26">
      <c r="A685" s="44">
        <v>44470</v>
      </c>
      <c r="B685" s="45">
        <v>4357.04</v>
      </c>
      <c r="C685" s="45">
        <f t="shared" si="12"/>
        <v>1.1425952216359555E-2</v>
      </c>
      <c r="D685" s="45">
        <v>1.96</v>
      </c>
      <c r="E685" s="45">
        <f t="shared" si="13"/>
        <v>1.9599999999999999E-2</v>
      </c>
      <c r="F685" s="45">
        <f t="shared" si="14"/>
        <v>7.7028337640561162E-5</v>
      </c>
      <c r="G685" s="45">
        <f t="shared" si="15"/>
        <v>1.1348923878718994E-2</v>
      </c>
      <c r="H685" s="79">
        <v>9.8268871449999993E-3</v>
      </c>
      <c r="I685" s="79">
        <v>6.1942075920000004E-3</v>
      </c>
      <c r="J685" s="45">
        <f t="shared" si="16"/>
        <v>9.7498588073594381E-3</v>
      </c>
      <c r="K685" s="45">
        <f t="shared" si="17"/>
        <v>6.1171792543594393E-3</v>
      </c>
      <c r="L685" s="43"/>
      <c r="M685" s="43"/>
      <c r="N685" s="43"/>
      <c r="O685" s="43"/>
      <c r="P685" s="43"/>
      <c r="Q685" s="43"/>
      <c r="R685" s="43"/>
      <c r="S685" s="43"/>
      <c r="T685" s="43"/>
      <c r="U685" s="43"/>
      <c r="V685" s="43"/>
      <c r="W685" s="43"/>
      <c r="X685" s="43"/>
      <c r="Y685" s="43"/>
      <c r="Z685" s="43"/>
    </row>
    <row r="686" spans="1:26">
      <c r="A686" s="44">
        <v>44469</v>
      </c>
      <c r="B686" s="45">
        <v>4307.54</v>
      </c>
      <c r="C686" s="45">
        <f t="shared" si="12"/>
        <v>-1.1981220973814677E-2</v>
      </c>
      <c r="D686" s="45">
        <v>1.99</v>
      </c>
      <c r="E686" s="45">
        <f t="shared" si="13"/>
        <v>1.9900000000000001E-2</v>
      </c>
      <c r="F686" s="45">
        <f t="shared" si="14"/>
        <v>7.8195847907025495E-5</v>
      </c>
      <c r="G686" s="45">
        <f t="shared" si="15"/>
        <v>-1.2059416821721703E-2</v>
      </c>
      <c r="H686" s="79">
        <v>-2.7180217390000001E-2</v>
      </c>
      <c r="I686" s="79">
        <v>-1.221863506E-2</v>
      </c>
      <c r="J686" s="45">
        <f t="shared" si="16"/>
        <v>-2.7258413237907026E-2</v>
      </c>
      <c r="K686" s="45">
        <f t="shared" si="17"/>
        <v>-1.2296830907907026E-2</v>
      </c>
      <c r="L686" s="43"/>
      <c r="M686" s="43"/>
      <c r="N686" s="43"/>
      <c r="O686" s="43"/>
      <c r="P686" s="43"/>
      <c r="Q686" s="43"/>
      <c r="R686" s="43"/>
      <c r="S686" s="43"/>
      <c r="T686" s="43"/>
      <c r="U686" s="43"/>
      <c r="V686" s="43"/>
      <c r="W686" s="43"/>
      <c r="X686" s="43"/>
      <c r="Y686" s="43"/>
      <c r="Z686" s="43"/>
    </row>
    <row r="687" spans="1:26">
      <c r="A687" s="44">
        <v>44468</v>
      </c>
      <c r="B687" s="45">
        <v>4359.46</v>
      </c>
      <c r="C687" s="45">
        <f t="shared" si="12"/>
        <v>1.5679363733049781E-3</v>
      </c>
      <c r="D687" s="45">
        <v>2</v>
      </c>
      <c r="E687" s="45">
        <f t="shared" si="13"/>
        <v>0.02</v>
      </c>
      <c r="F687" s="45">
        <f t="shared" si="14"/>
        <v>7.8584941984649603E-5</v>
      </c>
      <c r="G687" s="45">
        <f t="shared" si="15"/>
        <v>1.4893514313203285E-3</v>
      </c>
      <c r="H687" s="79">
        <v>2.434434169E-2</v>
      </c>
      <c r="I687" s="79">
        <v>3.0271139579999998E-2</v>
      </c>
      <c r="J687" s="45">
        <f t="shared" si="16"/>
        <v>2.426575674801535E-2</v>
      </c>
      <c r="K687" s="45">
        <f t="shared" si="17"/>
        <v>3.0192554638015349E-2</v>
      </c>
      <c r="L687" s="43"/>
      <c r="M687" s="43"/>
      <c r="N687" s="43"/>
      <c r="O687" s="43"/>
      <c r="P687" s="43"/>
      <c r="Q687" s="43"/>
      <c r="R687" s="43"/>
      <c r="S687" s="43"/>
      <c r="T687" s="43"/>
      <c r="U687" s="43"/>
      <c r="V687" s="43"/>
      <c r="W687" s="43"/>
      <c r="X687" s="43"/>
      <c r="Y687" s="43"/>
      <c r="Z687" s="43"/>
    </row>
    <row r="688" spans="1:26">
      <c r="A688" s="44">
        <v>44467</v>
      </c>
      <c r="B688" s="45">
        <v>4352.63</v>
      </c>
      <c r="C688" s="45">
        <f t="shared" si="12"/>
        <v>-2.0574321587474437E-2</v>
      </c>
      <c r="D688" s="45">
        <v>1.99</v>
      </c>
      <c r="E688" s="45">
        <f t="shared" si="13"/>
        <v>1.9900000000000001E-2</v>
      </c>
      <c r="F688" s="45">
        <f t="shared" si="14"/>
        <v>7.8195847907025495E-5</v>
      </c>
      <c r="G688" s="45">
        <f t="shared" si="15"/>
        <v>-2.0652517435381462E-2</v>
      </c>
      <c r="H688" s="79">
        <v>-3.1325093200000001E-2</v>
      </c>
      <c r="I688" s="79">
        <v>1.3453342809999999E-2</v>
      </c>
      <c r="J688" s="45">
        <f t="shared" si="16"/>
        <v>-3.1403289047907026E-2</v>
      </c>
      <c r="K688" s="45">
        <f t="shared" si="17"/>
        <v>1.3375146962092974E-2</v>
      </c>
      <c r="L688" s="43"/>
      <c r="M688" s="43"/>
      <c r="N688" s="43"/>
      <c r="O688" s="43"/>
      <c r="P688" s="43"/>
      <c r="Q688" s="43"/>
      <c r="R688" s="43"/>
      <c r="S688" s="43"/>
      <c r="T688" s="43"/>
      <c r="U688" s="43"/>
      <c r="V688" s="43"/>
      <c r="W688" s="43"/>
      <c r="X688" s="43"/>
      <c r="Y688" s="43"/>
      <c r="Z688" s="43"/>
    </row>
    <row r="689" spans="1:26">
      <c r="A689" s="44">
        <v>44466</v>
      </c>
      <c r="B689" s="45">
        <v>4443.1099999999997</v>
      </c>
      <c r="C689" s="45">
        <f t="shared" si="12"/>
        <v>-2.7802175328761427E-3</v>
      </c>
      <c r="D689" s="45">
        <v>1.91</v>
      </c>
      <c r="E689" s="45">
        <f t="shared" si="13"/>
        <v>1.9099999999999999E-2</v>
      </c>
      <c r="F689" s="45">
        <f t="shared" si="14"/>
        <v>7.5081726636616608E-5</v>
      </c>
      <c r="G689" s="45">
        <f t="shared" si="15"/>
        <v>-2.8552992595127593E-3</v>
      </c>
      <c r="H689" s="79">
        <v>2.598605222E-2</v>
      </c>
      <c r="I689" s="79">
        <v>-2.7462256680000001E-3</v>
      </c>
      <c r="J689" s="45">
        <f t="shared" si="16"/>
        <v>2.5910970493363383E-2</v>
      </c>
      <c r="K689" s="45">
        <f t="shared" si="17"/>
        <v>-2.8213073946366167E-3</v>
      </c>
      <c r="L689" s="43"/>
      <c r="M689" s="43"/>
      <c r="N689" s="43"/>
      <c r="O689" s="43"/>
      <c r="P689" s="43"/>
      <c r="Q689" s="43"/>
      <c r="R689" s="43"/>
      <c r="S689" s="43"/>
      <c r="T689" s="43"/>
      <c r="U689" s="43"/>
      <c r="V689" s="43"/>
      <c r="W689" s="43"/>
      <c r="X689" s="43"/>
      <c r="Y689" s="43"/>
      <c r="Z689" s="43"/>
    </row>
    <row r="690" spans="1:26">
      <c r="A690" s="44">
        <v>44463</v>
      </c>
      <c r="B690" s="45">
        <v>4455.4799999999996</v>
      </c>
      <c r="C690" s="45">
        <f t="shared" si="12"/>
        <v>1.4599428049598621E-3</v>
      </c>
      <c r="D690" s="45">
        <v>1.91</v>
      </c>
      <c r="E690" s="45">
        <f t="shared" si="13"/>
        <v>1.9099999999999999E-2</v>
      </c>
      <c r="F690" s="45">
        <f t="shared" si="14"/>
        <v>7.5081726636616608E-5</v>
      </c>
      <c r="G690" s="45">
        <f t="shared" si="15"/>
        <v>1.3848610783232455E-3</v>
      </c>
      <c r="H690" s="79">
        <v>-1.243423045E-2</v>
      </c>
      <c r="I690" s="79">
        <v>-1.6027761080000001E-2</v>
      </c>
      <c r="J690" s="45">
        <f t="shared" si="16"/>
        <v>-1.2509312176636617E-2</v>
      </c>
      <c r="K690" s="45">
        <f t="shared" si="17"/>
        <v>-1.6102842806636618E-2</v>
      </c>
      <c r="L690" s="43"/>
      <c r="M690" s="43"/>
      <c r="N690" s="43"/>
      <c r="O690" s="43"/>
      <c r="P690" s="43"/>
      <c r="Q690" s="43"/>
      <c r="R690" s="43"/>
      <c r="S690" s="43"/>
      <c r="T690" s="43"/>
      <c r="U690" s="43"/>
      <c r="V690" s="43"/>
      <c r="W690" s="43"/>
      <c r="X690" s="43"/>
      <c r="Y690" s="43"/>
      <c r="Z690" s="43"/>
    </row>
    <row r="691" spans="1:26">
      <c r="A691" s="44">
        <v>44462</v>
      </c>
      <c r="B691" s="45">
        <v>4448.9799999999996</v>
      </c>
      <c r="C691" s="45">
        <f t="shared" si="12"/>
        <v>1.2061715863250257E-2</v>
      </c>
      <c r="D691" s="45">
        <v>1.84</v>
      </c>
      <c r="E691" s="45">
        <f t="shared" si="13"/>
        <v>1.84E-2</v>
      </c>
      <c r="F691" s="45">
        <f t="shared" si="14"/>
        <v>7.2354872491686706E-5</v>
      </c>
      <c r="G691" s="45">
        <f t="shared" si="15"/>
        <v>1.198936099075857E-2</v>
      </c>
      <c r="H691" s="79">
        <v>-1.3107642730000001E-3</v>
      </c>
      <c r="I691" s="79">
        <v>-1.0166735320000001E-3</v>
      </c>
      <c r="J691" s="45">
        <f t="shared" si="16"/>
        <v>-1.3831191454916868E-3</v>
      </c>
      <c r="K691" s="45">
        <f t="shared" si="17"/>
        <v>-1.0890284044916868E-3</v>
      </c>
      <c r="L691" s="43"/>
      <c r="M691" s="43"/>
      <c r="N691" s="43"/>
      <c r="O691" s="43"/>
      <c r="P691" s="43"/>
      <c r="Q691" s="43"/>
      <c r="R691" s="43"/>
      <c r="S691" s="43"/>
      <c r="T691" s="43"/>
      <c r="U691" s="43"/>
      <c r="V691" s="43"/>
      <c r="W691" s="43"/>
      <c r="X691" s="43"/>
      <c r="Y691" s="43"/>
      <c r="Z691" s="43"/>
    </row>
    <row r="692" spans="1:26">
      <c r="A692" s="44">
        <v>44461</v>
      </c>
      <c r="B692" s="45">
        <v>4395.6400000000003</v>
      </c>
      <c r="C692" s="45">
        <f t="shared" si="12"/>
        <v>9.4745406640912491E-3</v>
      </c>
      <c r="D692" s="45">
        <v>1.75</v>
      </c>
      <c r="E692" s="45">
        <f t="shared" si="13"/>
        <v>1.7500000000000002E-2</v>
      </c>
      <c r="F692" s="45">
        <f t="shared" si="14"/>
        <v>6.8846172704084552E-5</v>
      </c>
      <c r="G692" s="45">
        <f t="shared" si="15"/>
        <v>9.4056944913871645E-3</v>
      </c>
      <c r="H692" s="79">
        <v>-1.880990447E-2</v>
      </c>
      <c r="I692" s="79">
        <v>-2.7168720069999999E-2</v>
      </c>
      <c r="J692" s="45">
        <f t="shared" si="16"/>
        <v>-1.8878750642704084E-2</v>
      </c>
      <c r="K692" s="45">
        <f t="shared" si="17"/>
        <v>-2.7237566242704084E-2</v>
      </c>
      <c r="L692" s="43"/>
      <c r="M692" s="43"/>
      <c r="N692" s="43"/>
      <c r="O692" s="43"/>
      <c r="P692" s="43"/>
      <c r="Q692" s="43"/>
      <c r="R692" s="43"/>
      <c r="S692" s="43"/>
      <c r="T692" s="43"/>
      <c r="U692" s="43"/>
      <c r="V692" s="43"/>
      <c r="W692" s="43"/>
      <c r="X692" s="43"/>
      <c r="Y692" s="43"/>
      <c r="Z692" s="43"/>
    </row>
    <row r="693" spans="1:26">
      <c r="A693" s="44">
        <v>44460</v>
      </c>
      <c r="B693" s="45">
        <v>4354.1899999999996</v>
      </c>
      <c r="C693" s="45">
        <f t="shared" si="12"/>
        <v>-8.1267968365917188E-4</v>
      </c>
      <c r="D693" s="45">
        <v>1.77</v>
      </c>
      <c r="E693" s="45">
        <f t="shared" si="13"/>
        <v>1.77E-2</v>
      </c>
      <c r="F693" s="45">
        <f t="shared" si="14"/>
        <v>6.9626150834611877E-5</v>
      </c>
      <c r="G693" s="45">
        <f t="shared" si="15"/>
        <v>-8.8230583449378376E-4</v>
      </c>
      <c r="H693" s="79">
        <v>-3.9818181670000001E-2</v>
      </c>
      <c r="I693" s="79">
        <v>-7.9225997439999994E-3</v>
      </c>
      <c r="J693" s="45">
        <f t="shared" si="16"/>
        <v>-3.9887807820834613E-2</v>
      </c>
      <c r="K693" s="45">
        <f t="shared" si="17"/>
        <v>-7.9922258948346113E-3</v>
      </c>
      <c r="L693" s="43"/>
      <c r="M693" s="43"/>
      <c r="N693" s="43"/>
      <c r="O693" s="43"/>
      <c r="P693" s="43"/>
      <c r="Q693" s="43"/>
      <c r="R693" s="43"/>
      <c r="S693" s="43"/>
      <c r="T693" s="43"/>
      <c r="U693" s="43"/>
      <c r="V693" s="43"/>
      <c r="W693" s="43"/>
      <c r="X693" s="43"/>
      <c r="Y693" s="43"/>
      <c r="Z693" s="43"/>
    </row>
    <row r="694" spans="1:26">
      <c r="A694" s="44">
        <v>44459</v>
      </c>
      <c r="B694" s="45">
        <v>4357.7299999999996</v>
      </c>
      <c r="C694" s="45">
        <f t="shared" si="12"/>
        <v>-1.7123020373769459E-2</v>
      </c>
      <c r="D694" s="45">
        <v>1.76</v>
      </c>
      <c r="E694" s="45">
        <f t="shared" si="13"/>
        <v>1.7600000000000001E-2</v>
      </c>
      <c r="F694" s="45">
        <f t="shared" si="14"/>
        <v>6.9236180855414275E-5</v>
      </c>
      <c r="G694" s="45">
        <f t="shared" si="15"/>
        <v>-1.7192256554624873E-2</v>
      </c>
      <c r="H694" s="79">
        <v>4.736737643E-3</v>
      </c>
      <c r="I694" s="79">
        <v>5.1489631960000004E-3</v>
      </c>
      <c r="J694" s="45">
        <f t="shared" si="16"/>
        <v>4.6675014621445857E-3</v>
      </c>
      <c r="K694" s="45">
        <f t="shared" si="17"/>
        <v>5.0797270151445861E-3</v>
      </c>
      <c r="L694" s="43"/>
      <c r="M694" s="43"/>
      <c r="N694" s="43"/>
      <c r="O694" s="43"/>
      <c r="P694" s="43"/>
      <c r="Q694" s="43"/>
      <c r="R694" s="43"/>
      <c r="S694" s="43"/>
      <c r="T694" s="43"/>
      <c r="U694" s="43"/>
      <c r="V694" s="43"/>
      <c r="W694" s="43"/>
      <c r="X694" s="43"/>
      <c r="Y694" s="43"/>
      <c r="Z694" s="43"/>
    </row>
    <row r="695" spans="1:26">
      <c r="A695" s="44">
        <v>44456</v>
      </c>
      <c r="B695" s="45">
        <v>4432.99</v>
      </c>
      <c r="C695" s="45">
        <f t="shared" si="12"/>
        <v>-9.1526831464338165E-3</v>
      </c>
      <c r="D695" s="45">
        <v>1.82</v>
      </c>
      <c r="E695" s="45">
        <f t="shared" si="13"/>
        <v>1.8200000000000001E-2</v>
      </c>
      <c r="F695" s="45">
        <f t="shared" si="14"/>
        <v>7.1575428407077979E-5</v>
      </c>
      <c r="G695" s="45">
        <f t="shared" si="15"/>
        <v>-9.2242585748408944E-3</v>
      </c>
      <c r="H695" s="79">
        <v>1.8257140509999999E-2</v>
      </c>
      <c r="I695" s="79">
        <v>4.573600932E-2</v>
      </c>
      <c r="J695" s="45">
        <f t="shared" si="16"/>
        <v>1.8185565081592921E-2</v>
      </c>
      <c r="K695" s="45">
        <f t="shared" si="17"/>
        <v>4.5664433891592922E-2</v>
      </c>
      <c r="L695" s="43"/>
      <c r="M695" s="43"/>
      <c r="N695" s="43"/>
      <c r="O695" s="43"/>
      <c r="P695" s="43"/>
      <c r="Q695" s="43"/>
      <c r="R695" s="43"/>
      <c r="S695" s="43"/>
      <c r="T695" s="43"/>
      <c r="U695" s="43"/>
      <c r="V695" s="43"/>
      <c r="W695" s="43"/>
      <c r="X695" s="43"/>
      <c r="Y695" s="43"/>
      <c r="Z695" s="43"/>
    </row>
    <row r="696" spans="1:26">
      <c r="A696" s="44">
        <v>44455</v>
      </c>
      <c r="B696" s="45">
        <v>4473.75</v>
      </c>
      <c r="C696" s="45">
        <f t="shared" si="12"/>
        <v>-1.5523011230354105E-3</v>
      </c>
      <c r="D696" s="45">
        <v>1.79</v>
      </c>
      <c r="E696" s="45">
        <f t="shared" si="13"/>
        <v>1.7899999999999999E-2</v>
      </c>
      <c r="F696" s="45">
        <f t="shared" si="14"/>
        <v>7.0405976305698559E-5</v>
      </c>
      <c r="G696" s="45">
        <f t="shared" si="15"/>
        <v>-1.622707099341109E-3</v>
      </c>
      <c r="H696" s="79">
        <v>0</v>
      </c>
      <c r="I696" s="79">
        <v>1.9090700030000001E-2</v>
      </c>
      <c r="J696" s="45">
        <f t="shared" si="16"/>
        <v>-7.0405976305698559E-5</v>
      </c>
      <c r="K696" s="45">
        <f t="shared" si="17"/>
        <v>1.9020294053694303E-2</v>
      </c>
      <c r="L696" s="43"/>
      <c r="M696" s="43"/>
      <c r="N696" s="43"/>
      <c r="O696" s="43"/>
      <c r="P696" s="43"/>
      <c r="Q696" s="43"/>
      <c r="R696" s="43"/>
      <c r="S696" s="43"/>
      <c r="T696" s="43"/>
      <c r="U696" s="43"/>
      <c r="V696" s="43"/>
      <c r="W696" s="43"/>
      <c r="X696" s="43"/>
      <c r="Y696" s="43"/>
      <c r="Z696" s="43"/>
    </row>
    <row r="697" spans="1:26">
      <c r="A697" s="44">
        <v>44454</v>
      </c>
      <c r="B697" s="45">
        <v>4480.7</v>
      </c>
      <c r="C697" s="45">
        <f t="shared" si="12"/>
        <v>8.4382066732456781E-3</v>
      </c>
      <c r="D697" s="45">
        <v>1.77</v>
      </c>
      <c r="E697" s="45">
        <f t="shared" si="13"/>
        <v>1.77E-2</v>
      </c>
      <c r="F697" s="45">
        <f t="shared" si="14"/>
        <v>6.9626150834611877E-5</v>
      </c>
      <c r="G697" s="45">
        <f t="shared" si="15"/>
        <v>8.3685805224110663E-3</v>
      </c>
      <c r="H697" s="79">
        <v>4.022644463E-3</v>
      </c>
      <c r="I697" s="79">
        <v>1.040734481E-2</v>
      </c>
      <c r="J697" s="45">
        <f t="shared" si="16"/>
        <v>3.9530183121653881E-3</v>
      </c>
      <c r="K697" s="45">
        <f t="shared" si="17"/>
        <v>1.0337718659165388E-2</v>
      </c>
      <c r="L697" s="43"/>
      <c r="M697" s="43"/>
      <c r="N697" s="43"/>
      <c r="O697" s="43"/>
      <c r="P697" s="43"/>
      <c r="Q697" s="43"/>
      <c r="R697" s="43"/>
      <c r="S697" s="43"/>
      <c r="T697" s="43"/>
      <c r="U697" s="43"/>
      <c r="V697" s="43"/>
      <c r="W697" s="43"/>
      <c r="X697" s="43"/>
      <c r="Y697" s="43"/>
      <c r="Z697" s="43"/>
    </row>
    <row r="698" spans="1:26">
      <c r="A698" s="44">
        <v>44453</v>
      </c>
      <c r="B698" s="45">
        <v>4443.05</v>
      </c>
      <c r="C698" s="45">
        <f t="shared" si="12"/>
        <v>-5.7631743778016721E-3</v>
      </c>
      <c r="D698" s="45">
        <v>1.75</v>
      </c>
      <c r="E698" s="45">
        <f t="shared" si="13"/>
        <v>1.7500000000000002E-2</v>
      </c>
      <c r="F698" s="45">
        <f t="shared" si="14"/>
        <v>6.8846172704084552E-5</v>
      </c>
      <c r="G698" s="45">
        <f t="shared" si="15"/>
        <v>-5.8320205505057567E-3</v>
      </c>
      <c r="H698" s="79">
        <v>-1.2447611339999999E-2</v>
      </c>
      <c r="I698" s="79">
        <v>-1.66646017E-2</v>
      </c>
      <c r="J698" s="45">
        <f t="shared" si="16"/>
        <v>-1.2516457512704084E-2</v>
      </c>
      <c r="K698" s="45">
        <f t="shared" si="17"/>
        <v>-1.6733447872704085E-2</v>
      </c>
      <c r="L698" s="43"/>
      <c r="M698" s="43"/>
      <c r="N698" s="43"/>
      <c r="O698" s="43"/>
      <c r="P698" s="43"/>
      <c r="Q698" s="43"/>
      <c r="R698" s="43"/>
      <c r="S698" s="43"/>
      <c r="T698" s="43"/>
      <c r="U698" s="43"/>
      <c r="V698" s="43"/>
      <c r="W698" s="43"/>
      <c r="X698" s="43"/>
      <c r="Y698" s="43"/>
      <c r="Z698" s="43"/>
    </row>
    <row r="699" spans="1:26">
      <c r="A699" s="44">
        <v>44452</v>
      </c>
      <c r="B699" s="45">
        <v>4468.7299999999996</v>
      </c>
      <c r="C699" s="45">
        <f t="shared" si="12"/>
        <v>2.273922239413449E-3</v>
      </c>
      <c r="D699" s="45">
        <v>1.8</v>
      </c>
      <c r="E699" s="45">
        <f t="shared" si="13"/>
        <v>1.8000000000000002E-2</v>
      </c>
      <c r="F699" s="45">
        <f t="shared" si="14"/>
        <v>7.0795831812686671E-5</v>
      </c>
      <c r="G699" s="45">
        <f t="shared" si="15"/>
        <v>2.2031264076007623E-3</v>
      </c>
      <c r="H699" s="79">
        <v>1.3660580929999999E-2</v>
      </c>
      <c r="I699" s="79">
        <v>1.8946543789999999E-2</v>
      </c>
      <c r="J699" s="45">
        <f t="shared" si="16"/>
        <v>1.3589785098187313E-2</v>
      </c>
      <c r="K699" s="45">
        <f t="shared" si="17"/>
        <v>1.8875747958187312E-2</v>
      </c>
      <c r="L699" s="43"/>
      <c r="M699" s="43"/>
      <c r="N699" s="43"/>
      <c r="O699" s="43"/>
      <c r="P699" s="43"/>
      <c r="Q699" s="43"/>
      <c r="R699" s="43"/>
      <c r="S699" s="43"/>
      <c r="T699" s="43"/>
      <c r="U699" s="43"/>
      <c r="V699" s="43"/>
      <c r="W699" s="43"/>
      <c r="X699" s="43"/>
      <c r="Y699" s="43"/>
      <c r="Z699" s="43"/>
    </row>
    <row r="700" spans="1:26">
      <c r="A700" s="44">
        <v>44449</v>
      </c>
      <c r="B700" s="45">
        <v>4458.58</v>
      </c>
      <c r="C700" s="45">
        <f t="shared" si="12"/>
        <v>-7.7526176231305427E-3</v>
      </c>
      <c r="D700" s="45">
        <v>1.83</v>
      </c>
      <c r="E700" s="45">
        <f t="shared" si="13"/>
        <v>1.83E-2</v>
      </c>
      <c r="F700" s="45">
        <f t="shared" si="14"/>
        <v>7.1965169509358162E-5</v>
      </c>
      <c r="G700" s="45">
        <f t="shared" si="15"/>
        <v>-7.8245827926399017E-3</v>
      </c>
      <c r="H700" s="79">
        <v>-1.968141122E-2</v>
      </c>
      <c r="I700" s="79">
        <v>-5.7878131459999996E-3</v>
      </c>
      <c r="J700" s="45">
        <f t="shared" si="16"/>
        <v>-1.9753376389509358E-2</v>
      </c>
      <c r="K700" s="45">
        <f t="shared" si="17"/>
        <v>-5.8597783155093577E-3</v>
      </c>
      <c r="L700" s="43"/>
      <c r="M700" s="43"/>
      <c r="N700" s="43"/>
      <c r="O700" s="43"/>
      <c r="P700" s="43"/>
      <c r="Q700" s="43"/>
      <c r="R700" s="43"/>
      <c r="S700" s="43"/>
      <c r="T700" s="43"/>
      <c r="U700" s="43"/>
      <c r="V700" s="43"/>
      <c r="W700" s="43"/>
      <c r="X700" s="43"/>
      <c r="Y700" s="43"/>
      <c r="Z700" s="43"/>
    </row>
    <row r="701" spans="1:26">
      <c r="A701" s="44">
        <v>44448</v>
      </c>
      <c r="B701" s="45">
        <v>4493.28</v>
      </c>
      <c r="C701" s="45">
        <f t="shared" si="12"/>
        <v>-4.6162382762889205E-3</v>
      </c>
      <c r="D701" s="45">
        <v>1.8</v>
      </c>
      <c r="E701" s="45">
        <f t="shared" si="13"/>
        <v>1.8000000000000002E-2</v>
      </c>
      <c r="F701" s="45">
        <f t="shared" si="14"/>
        <v>7.0795831812686671E-5</v>
      </c>
      <c r="G701" s="45">
        <f t="shared" si="15"/>
        <v>-4.6870341081016072E-3</v>
      </c>
      <c r="H701" s="79">
        <v>1.7160519169999999E-2</v>
      </c>
      <c r="I701" s="79">
        <v>1.997905301E-3</v>
      </c>
      <c r="J701" s="45">
        <f t="shared" si="16"/>
        <v>1.7089723338187313E-2</v>
      </c>
      <c r="K701" s="45">
        <f t="shared" si="17"/>
        <v>1.9271094691873133E-3</v>
      </c>
      <c r="L701" s="43"/>
      <c r="M701" s="43"/>
      <c r="N701" s="43"/>
      <c r="O701" s="43"/>
      <c r="P701" s="43"/>
      <c r="Q701" s="43"/>
      <c r="R701" s="43"/>
      <c r="S701" s="43"/>
      <c r="T701" s="43"/>
      <c r="U701" s="43"/>
      <c r="V701" s="43"/>
      <c r="W701" s="43"/>
      <c r="X701" s="43"/>
      <c r="Y701" s="43"/>
      <c r="Z701" s="43"/>
    </row>
    <row r="702" spans="1:26">
      <c r="A702" s="44">
        <v>44447</v>
      </c>
      <c r="B702" s="45">
        <v>4514.07</v>
      </c>
      <c r="C702" s="45">
        <f t="shared" si="12"/>
        <v>-1.3194454045593487E-3</v>
      </c>
      <c r="D702" s="45">
        <v>1.85</v>
      </c>
      <c r="E702" s="45">
        <f t="shared" si="13"/>
        <v>1.8500000000000003E-2</v>
      </c>
      <c r="F702" s="45">
        <f t="shared" si="14"/>
        <v>7.2744537361613126E-5</v>
      </c>
      <c r="G702" s="45">
        <f t="shared" si="15"/>
        <v>-1.3921899419209619E-3</v>
      </c>
      <c r="H702" s="79">
        <v>-1.20381403E-2</v>
      </c>
      <c r="I702" s="79">
        <v>6.550400675E-3</v>
      </c>
      <c r="J702" s="45">
        <f t="shared" si="16"/>
        <v>-1.2110884837361613E-2</v>
      </c>
      <c r="K702" s="45">
        <f t="shared" si="17"/>
        <v>6.4776561376383868E-3</v>
      </c>
      <c r="L702" s="43"/>
      <c r="M702" s="43"/>
      <c r="N702" s="43"/>
      <c r="O702" s="43"/>
      <c r="P702" s="43"/>
      <c r="Q702" s="43"/>
      <c r="R702" s="43"/>
      <c r="S702" s="43"/>
      <c r="T702" s="43"/>
      <c r="U702" s="43"/>
      <c r="V702" s="43"/>
      <c r="W702" s="43"/>
      <c r="X702" s="43"/>
      <c r="Y702" s="43"/>
      <c r="Z702" s="43"/>
    </row>
    <row r="703" spans="1:26">
      <c r="A703" s="44">
        <v>44446</v>
      </c>
      <c r="B703" s="45">
        <v>4520.03</v>
      </c>
      <c r="C703" s="45">
        <f t="shared" si="12"/>
        <v>-3.401266163481994E-3</v>
      </c>
      <c r="D703" s="45">
        <v>1.88</v>
      </c>
      <c r="E703" s="45">
        <f t="shared" si="13"/>
        <v>1.8799999999999997E-2</v>
      </c>
      <c r="F703" s="45">
        <f t="shared" si="14"/>
        <v>7.3913303370920502E-5</v>
      </c>
      <c r="G703" s="45">
        <f t="shared" si="15"/>
        <v>-3.4751794668529145E-3</v>
      </c>
      <c r="H703" s="79">
        <v>1.3439420360000001E-2</v>
      </c>
      <c r="I703" s="79">
        <v>7.0361736070000003E-3</v>
      </c>
      <c r="J703" s="45">
        <f t="shared" si="16"/>
        <v>1.336550705662908E-2</v>
      </c>
      <c r="K703" s="45">
        <f t="shared" si="17"/>
        <v>6.9622603036290798E-3</v>
      </c>
      <c r="L703" s="43"/>
      <c r="M703" s="43"/>
      <c r="N703" s="43"/>
      <c r="O703" s="43"/>
      <c r="P703" s="43"/>
      <c r="Q703" s="43"/>
      <c r="R703" s="43"/>
      <c r="S703" s="43"/>
      <c r="T703" s="43"/>
      <c r="U703" s="43"/>
      <c r="V703" s="43"/>
      <c r="W703" s="43"/>
      <c r="X703" s="43"/>
      <c r="Y703" s="43"/>
      <c r="Z703" s="43"/>
    </row>
    <row r="704" spans="1:26">
      <c r="A704" s="44">
        <v>44442</v>
      </c>
      <c r="B704" s="45">
        <v>4535.43</v>
      </c>
      <c r="C704" s="45">
        <f t="shared" si="12"/>
        <v>-3.3508296923669389E-4</v>
      </c>
      <c r="D704" s="45">
        <v>1.84</v>
      </c>
      <c r="E704" s="45">
        <f t="shared" si="13"/>
        <v>1.84E-2</v>
      </c>
      <c r="F704" s="45">
        <f t="shared" si="14"/>
        <v>7.2354872491686706E-5</v>
      </c>
      <c r="G704" s="45">
        <f t="shared" si="15"/>
        <v>-4.074378417283806E-4</v>
      </c>
      <c r="H704" s="79">
        <v>1.8177693460000002E-2</v>
      </c>
      <c r="I704" s="79">
        <v>1.022464713E-2</v>
      </c>
      <c r="J704" s="45">
        <f t="shared" si="16"/>
        <v>1.8105338587508315E-2</v>
      </c>
      <c r="K704" s="45">
        <f t="shared" si="17"/>
        <v>1.0152292257508314E-2</v>
      </c>
      <c r="L704" s="43"/>
      <c r="M704" s="43"/>
      <c r="N704" s="43"/>
      <c r="O704" s="43"/>
      <c r="P704" s="43"/>
      <c r="Q704" s="43"/>
      <c r="R704" s="43"/>
      <c r="S704" s="43"/>
      <c r="T704" s="43"/>
      <c r="U704" s="43"/>
      <c r="V704" s="43"/>
      <c r="W704" s="43"/>
      <c r="X704" s="43"/>
      <c r="Y704" s="43"/>
      <c r="Z704" s="43"/>
    </row>
    <row r="705" spans="1:26">
      <c r="A705" s="44">
        <v>44441</v>
      </c>
      <c r="B705" s="45">
        <v>4536.95</v>
      </c>
      <c r="C705" s="45">
        <f t="shared" si="12"/>
        <v>2.8385281677768184E-3</v>
      </c>
      <c r="D705" s="45">
        <v>1.8</v>
      </c>
      <c r="E705" s="45">
        <f t="shared" si="13"/>
        <v>1.8000000000000002E-2</v>
      </c>
      <c r="F705" s="45">
        <f t="shared" si="14"/>
        <v>7.0795831812686671E-5</v>
      </c>
      <c r="G705" s="45">
        <f t="shared" si="15"/>
        <v>2.7677323359641317E-3</v>
      </c>
      <c r="H705" s="79">
        <v>1.211859933E-2</v>
      </c>
      <c r="I705" s="79">
        <v>6.6801148560000001E-3</v>
      </c>
      <c r="J705" s="45">
        <f t="shared" si="16"/>
        <v>1.2047803498187314E-2</v>
      </c>
      <c r="K705" s="45">
        <f t="shared" si="17"/>
        <v>6.6093190241873134E-3</v>
      </c>
      <c r="L705" s="43"/>
      <c r="M705" s="43"/>
      <c r="N705" s="43"/>
      <c r="O705" s="43"/>
      <c r="P705" s="43"/>
      <c r="Q705" s="43"/>
      <c r="R705" s="43"/>
      <c r="S705" s="43"/>
      <c r="T705" s="43"/>
      <c r="U705" s="43"/>
      <c r="V705" s="43"/>
      <c r="W705" s="43"/>
      <c r="X705" s="43"/>
      <c r="Y705" s="43"/>
      <c r="Z705" s="43"/>
    </row>
    <row r="706" spans="1:26">
      <c r="A706" s="44">
        <v>44440</v>
      </c>
      <c r="B706" s="45">
        <v>4524.09</v>
      </c>
      <c r="C706" s="45">
        <f t="shared" si="12"/>
        <v>3.1171346489786849E-4</v>
      </c>
      <c r="D706" s="45">
        <v>1.81</v>
      </c>
      <c r="E706" s="45">
        <f t="shared" si="13"/>
        <v>1.8100000000000002E-2</v>
      </c>
      <c r="F706" s="45">
        <f t="shared" si="14"/>
        <v>7.1185649177296639E-5</v>
      </c>
      <c r="G706" s="45">
        <f t="shared" si="15"/>
        <v>2.4052781572057186E-4</v>
      </c>
      <c r="H706" s="79">
        <v>-1.2347804679999999E-2</v>
      </c>
      <c r="I706" s="79">
        <v>-1.8202246490000001E-2</v>
      </c>
      <c r="J706" s="45">
        <f t="shared" si="16"/>
        <v>-1.2418990329177296E-2</v>
      </c>
      <c r="K706" s="45">
        <f t="shared" si="17"/>
        <v>-1.8273432139177297E-2</v>
      </c>
      <c r="L706" s="43"/>
      <c r="M706" s="43"/>
      <c r="N706" s="43"/>
      <c r="O706" s="43"/>
      <c r="P706" s="43"/>
      <c r="Q706" s="43"/>
      <c r="R706" s="43"/>
      <c r="S706" s="43"/>
      <c r="T706" s="43"/>
      <c r="U706" s="43"/>
      <c r="V706" s="43"/>
      <c r="W706" s="43"/>
      <c r="X706" s="43"/>
      <c r="Y706" s="43"/>
      <c r="Z706" s="43"/>
    </row>
    <row r="707" spans="1:26">
      <c r="A707" s="44">
        <v>44439</v>
      </c>
      <c r="B707" s="45">
        <v>4522.68</v>
      </c>
      <c r="C707" s="45">
        <f t="shared" si="12"/>
        <v>-1.3500571571324227E-3</v>
      </c>
      <c r="D707" s="45">
        <v>1.82</v>
      </c>
      <c r="E707" s="45">
        <f t="shared" si="13"/>
        <v>1.8200000000000001E-2</v>
      </c>
      <c r="F707" s="45">
        <f t="shared" si="14"/>
        <v>7.1575428407077979E-5</v>
      </c>
      <c r="G707" s="45">
        <f t="shared" si="15"/>
        <v>-1.4216325855395007E-3</v>
      </c>
      <c r="H707" s="79">
        <v>6.3068624570000002E-3</v>
      </c>
      <c r="I707" s="79">
        <v>1.3896076340000001E-2</v>
      </c>
      <c r="J707" s="45">
        <f t="shared" si="16"/>
        <v>6.2352870285929222E-3</v>
      </c>
      <c r="K707" s="45">
        <f t="shared" si="17"/>
        <v>1.3824500911592923E-2</v>
      </c>
      <c r="L707" s="43"/>
      <c r="M707" s="43"/>
      <c r="N707" s="43"/>
      <c r="O707" s="43"/>
      <c r="P707" s="43"/>
      <c r="Q707" s="43"/>
      <c r="R707" s="43"/>
      <c r="S707" s="43"/>
      <c r="T707" s="43"/>
      <c r="U707" s="43"/>
      <c r="V707" s="43"/>
      <c r="W707" s="43"/>
      <c r="X707" s="43"/>
      <c r="Y707" s="43"/>
      <c r="Z707" s="43"/>
    </row>
    <row r="708" spans="1:26">
      <c r="A708" s="44">
        <v>44438</v>
      </c>
      <c r="B708" s="45">
        <v>4528.79</v>
      </c>
      <c r="C708" s="45">
        <f t="shared" si="12"/>
        <v>4.2973414690568616E-3</v>
      </c>
      <c r="D708" s="45">
        <v>1.79</v>
      </c>
      <c r="E708" s="45">
        <f t="shared" si="13"/>
        <v>1.7899999999999999E-2</v>
      </c>
      <c r="F708" s="45">
        <f t="shared" si="14"/>
        <v>7.0405976305698559E-5</v>
      </c>
      <c r="G708" s="45">
        <f t="shared" si="15"/>
        <v>4.226935492751163E-3</v>
      </c>
      <c r="H708" s="79">
        <v>-8.4180202470000003E-3</v>
      </c>
      <c r="I708" s="79">
        <v>2.746734063E-3</v>
      </c>
      <c r="J708" s="45">
        <f t="shared" si="16"/>
        <v>-8.4884262233056989E-3</v>
      </c>
      <c r="K708" s="45">
        <f t="shared" si="17"/>
        <v>2.6763280866943014E-3</v>
      </c>
      <c r="L708" s="43"/>
      <c r="M708" s="43"/>
      <c r="N708" s="43"/>
      <c r="O708" s="43"/>
      <c r="P708" s="43"/>
      <c r="Q708" s="43"/>
      <c r="R708" s="43"/>
      <c r="S708" s="43"/>
      <c r="T708" s="43"/>
      <c r="U708" s="43"/>
      <c r="V708" s="43"/>
      <c r="W708" s="43"/>
      <c r="X708" s="43"/>
      <c r="Y708" s="43"/>
      <c r="Z708" s="43"/>
    </row>
    <row r="709" spans="1:26">
      <c r="A709" s="44">
        <v>44435</v>
      </c>
      <c r="B709" s="45">
        <v>4509.37</v>
      </c>
      <c r="C709" s="45">
        <f t="shared" si="12"/>
        <v>8.7690455528976891E-3</v>
      </c>
      <c r="D709" s="45">
        <v>1.81</v>
      </c>
      <c r="E709" s="45">
        <f t="shared" si="13"/>
        <v>1.8100000000000002E-2</v>
      </c>
      <c r="F709" s="45">
        <f t="shared" si="14"/>
        <v>7.1185649177296639E-5</v>
      </c>
      <c r="G709" s="45">
        <f t="shared" si="15"/>
        <v>8.6978599037203924E-3</v>
      </c>
      <c r="H709" s="79">
        <v>1.8616408920000001E-2</v>
      </c>
      <c r="I709" s="79">
        <v>6.5051610560000004E-3</v>
      </c>
      <c r="J709" s="45">
        <f t="shared" si="16"/>
        <v>1.8545223270822704E-2</v>
      </c>
      <c r="K709" s="45">
        <f t="shared" si="17"/>
        <v>6.4339754068227038E-3</v>
      </c>
      <c r="L709" s="43"/>
      <c r="M709" s="43"/>
      <c r="N709" s="43"/>
      <c r="O709" s="43"/>
      <c r="P709" s="43"/>
      <c r="Q709" s="43"/>
      <c r="R709" s="43"/>
      <c r="S709" s="43"/>
      <c r="T709" s="43"/>
      <c r="U709" s="43"/>
      <c r="V709" s="43"/>
      <c r="W709" s="43"/>
      <c r="X709" s="43"/>
      <c r="Y709" s="43"/>
      <c r="Z709" s="43"/>
    </row>
    <row r="710" spans="1:26">
      <c r="A710" s="44">
        <v>44434</v>
      </c>
      <c r="B710" s="45">
        <v>4470</v>
      </c>
      <c r="C710" s="45">
        <f t="shared" si="12"/>
        <v>-5.8419628594696153E-3</v>
      </c>
      <c r="D710" s="45">
        <v>1.84</v>
      </c>
      <c r="E710" s="45">
        <f t="shared" si="13"/>
        <v>1.84E-2</v>
      </c>
      <c r="F710" s="45">
        <f t="shared" si="14"/>
        <v>7.2354872491686706E-5</v>
      </c>
      <c r="G710" s="45">
        <f t="shared" si="15"/>
        <v>-5.914317731961302E-3</v>
      </c>
      <c r="H710" s="79">
        <v>-2.3960073750000001E-2</v>
      </c>
      <c r="I710" s="79">
        <v>-7.4987971360000001E-3</v>
      </c>
      <c r="J710" s="45">
        <f t="shared" si="16"/>
        <v>-2.4032428622491688E-2</v>
      </c>
      <c r="K710" s="45">
        <f t="shared" si="17"/>
        <v>-7.5711520084916868E-3</v>
      </c>
      <c r="L710" s="43"/>
      <c r="M710" s="43"/>
      <c r="N710" s="43"/>
      <c r="O710" s="43"/>
      <c r="P710" s="43"/>
      <c r="Q710" s="43"/>
      <c r="R710" s="43"/>
      <c r="S710" s="43"/>
      <c r="T710" s="43"/>
      <c r="U710" s="43"/>
      <c r="V710" s="43"/>
      <c r="W710" s="43"/>
      <c r="X710" s="43"/>
      <c r="Y710" s="43"/>
      <c r="Z710" s="43"/>
    </row>
    <row r="711" spans="1:26">
      <c r="A711" s="44">
        <v>44433</v>
      </c>
      <c r="B711" s="45">
        <v>4496.1899999999996</v>
      </c>
      <c r="C711" s="45">
        <f t="shared" si="12"/>
        <v>2.2176660815180892E-3</v>
      </c>
      <c r="D711" s="45">
        <v>1.85</v>
      </c>
      <c r="E711" s="45">
        <f t="shared" si="13"/>
        <v>1.8500000000000003E-2</v>
      </c>
      <c r="F711" s="45">
        <f t="shared" si="14"/>
        <v>7.2744537361613126E-5</v>
      </c>
      <c r="G711" s="45">
        <f t="shared" si="15"/>
        <v>2.1449215441564761E-3</v>
      </c>
      <c r="H711" s="79">
        <v>2.070789147E-2</v>
      </c>
      <c r="I711" s="79">
        <v>1.652619772E-2</v>
      </c>
      <c r="J711" s="45">
        <f t="shared" si="16"/>
        <v>2.0635146932638387E-2</v>
      </c>
      <c r="K711" s="45">
        <f t="shared" si="17"/>
        <v>1.6453453182638387E-2</v>
      </c>
      <c r="L711" s="43"/>
      <c r="M711" s="43"/>
      <c r="N711" s="43"/>
      <c r="O711" s="43"/>
      <c r="P711" s="43"/>
      <c r="Q711" s="43"/>
      <c r="R711" s="43"/>
      <c r="S711" s="43"/>
      <c r="T711" s="43"/>
      <c r="U711" s="43"/>
      <c r="V711" s="43"/>
      <c r="W711" s="43"/>
      <c r="X711" s="43"/>
      <c r="Y711" s="43"/>
      <c r="Z711" s="43"/>
    </row>
    <row r="712" spans="1:26">
      <c r="A712" s="44">
        <v>44432</v>
      </c>
      <c r="B712" s="45">
        <v>4486.2299999999996</v>
      </c>
      <c r="C712" s="45">
        <f t="shared" si="12"/>
        <v>1.4945751943348515E-3</v>
      </c>
      <c r="D712" s="45">
        <v>1.8</v>
      </c>
      <c r="E712" s="45">
        <f t="shared" si="13"/>
        <v>1.8000000000000002E-2</v>
      </c>
      <c r="F712" s="45">
        <f t="shared" si="14"/>
        <v>7.0795831812686671E-5</v>
      </c>
      <c r="G712" s="45">
        <f t="shared" si="15"/>
        <v>1.4237793625221649E-3</v>
      </c>
      <c r="H712" s="79">
        <v>1.8080735389999999E-3</v>
      </c>
      <c r="I712" s="79">
        <v>-1.015569744E-2</v>
      </c>
      <c r="J712" s="45">
        <f t="shared" si="16"/>
        <v>1.7372777071873132E-3</v>
      </c>
      <c r="K712" s="45">
        <f t="shared" si="17"/>
        <v>-1.0226493271812687E-2</v>
      </c>
      <c r="L712" s="43"/>
      <c r="M712" s="43"/>
      <c r="N712" s="43"/>
      <c r="O712" s="43"/>
      <c r="P712" s="43"/>
      <c r="Q712" s="43"/>
      <c r="R712" s="43"/>
      <c r="S712" s="43"/>
      <c r="T712" s="43"/>
      <c r="U712" s="43"/>
      <c r="V712" s="43"/>
      <c r="W712" s="43"/>
      <c r="X712" s="43"/>
      <c r="Y712" s="43"/>
      <c r="Z712" s="43"/>
    </row>
    <row r="713" spans="1:26">
      <c r="A713" s="44">
        <v>44431</v>
      </c>
      <c r="B713" s="45">
        <v>4479.53</v>
      </c>
      <c r="C713" s="45">
        <f t="shared" si="12"/>
        <v>8.487698356534068E-3</v>
      </c>
      <c r="D713" s="45">
        <v>1.76</v>
      </c>
      <c r="E713" s="45">
        <f t="shared" si="13"/>
        <v>1.7600000000000001E-2</v>
      </c>
      <c r="F713" s="45">
        <f t="shared" si="14"/>
        <v>6.9236180855414275E-5</v>
      </c>
      <c r="G713" s="45">
        <f t="shared" si="15"/>
        <v>8.4184621756786537E-3</v>
      </c>
      <c r="H713" s="79">
        <v>-9.2099646090000008E-3</v>
      </c>
      <c r="I713" s="79">
        <v>-1.6361543940000001E-2</v>
      </c>
      <c r="J713" s="45">
        <f t="shared" si="16"/>
        <v>-9.279200789855415E-3</v>
      </c>
      <c r="K713" s="45">
        <f t="shared" si="17"/>
        <v>-1.6430780120855415E-2</v>
      </c>
      <c r="L713" s="43"/>
      <c r="M713" s="43"/>
      <c r="N713" s="43"/>
      <c r="O713" s="43"/>
      <c r="P713" s="43"/>
      <c r="Q713" s="43"/>
      <c r="R713" s="43"/>
      <c r="S713" s="43"/>
      <c r="T713" s="43"/>
      <c r="U713" s="43"/>
      <c r="V713" s="43"/>
      <c r="W713" s="43"/>
      <c r="X713" s="43"/>
      <c r="Y713" s="43"/>
      <c r="Z713" s="43"/>
    </row>
    <row r="714" spans="1:26">
      <c r="A714" s="44">
        <v>44428</v>
      </c>
      <c r="B714" s="45">
        <v>4441.67</v>
      </c>
      <c r="C714" s="45">
        <f t="shared" si="12"/>
        <v>8.1085771490773013E-3</v>
      </c>
      <c r="D714" s="45">
        <v>1.77</v>
      </c>
      <c r="E714" s="45">
        <f t="shared" si="13"/>
        <v>1.77E-2</v>
      </c>
      <c r="F714" s="45">
        <f t="shared" si="14"/>
        <v>6.9626150834611877E-5</v>
      </c>
      <c r="G714" s="45">
        <f t="shared" si="15"/>
        <v>8.0389509982426895E-3</v>
      </c>
      <c r="H714" s="79">
        <v>-3.1154879310000001E-2</v>
      </c>
      <c r="I714" s="79">
        <v>-2.02866308E-2</v>
      </c>
      <c r="J714" s="45">
        <f t="shared" si="16"/>
        <v>-3.1224505460834613E-2</v>
      </c>
      <c r="K714" s="45">
        <f t="shared" si="17"/>
        <v>-2.0356256950834612E-2</v>
      </c>
      <c r="L714" s="43"/>
      <c r="M714" s="43"/>
      <c r="N714" s="43"/>
      <c r="O714" s="43"/>
      <c r="P714" s="43"/>
      <c r="Q714" s="43"/>
      <c r="R714" s="43"/>
      <c r="S714" s="43"/>
      <c r="T714" s="43"/>
      <c r="U714" s="43"/>
      <c r="V714" s="43"/>
      <c r="W714" s="43"/>
      <c r="X714" s="43"/>
      <c r="Y714" s="43"/>
      <c r="Z714" s="43"/>
    </row>
    <row r="715" spans="1:26">
      <c r="A715" s="44">
        <v>44427</v>
      </c>
      <c r="B715" s="45">
        <v>4405.8</v>
      </c>
      <c r="C715" s="45">
        <f t="shared" si="12"/>
        <v>1.2559520255743905E-3</v>
      </c>
      <c r="D715" s="45">
        <v>1.77</v>
      </c>
      <c r="E715" s="45">
        <f t="shared" si="13"/>
        <v>1.77E-2</v>
      </c>
      <c r="F715" s="45">
        <f t="shared" si="14"/>
        <v>6.9626150834611877E-5</v>
      </c>
      <c r="G715" s="45">
        <f t="shared" si="15"/>
        <v>1.1863258747397787E-3</v>
      </c>
      <c r="H715" s="79">
        <v>-2.4009615380000001E-3</v>
      </c>
      <c r="I715" s="79">
        <v>-2.393806561E-3</v>
      </c>
      <c r="J715" s="45">
        <f t="shared" si="16"/>
        <v>-2.470587688834612E-3</v>
      </c>
      <c r="K715" s="45">
        <f t="shared" si="17"/>
        <v>-2.4634327118346119E-3</v>
      </c>
      <c r="L715" s="43"/>
      <c r="M715" s="43"/>
      <c r="N715" s="43"/>
      <c r="O715" s="43"/>
      <c r="P715" s="43"/>
      <c r="Q715" s="43"/>
      <c r="R715" s="43"/>
      <c r="S715" s="43"/>
      <c r="T715" s="43"/>
      <c r="U715" s="43"/>
      <c r="V715" s="43"/>
      <c r="W715" s="43"/>
      <c r="X715" s="43"/>
      <c r="Y715" s="43"/>
      <c r="Z715" s="43"/>
    </row>
    <row r="716" spans="1:26">
      <c r="A716" s="44">
        <v>44426</v>
      </c>
      <c r="B716" s="45">
        <v>4400.2700000000004</v>
      </c>
      <c r="C716" s="45">
        <f t="shared" si="12"/>
        <v>-1.0806639720144598E-2</v>
      </c>
      <c r="D716" s="45">
        <v>1.8</v>
      </c>
      <c r="E716" s="45">
        <f t="shared" si="13"/>
        <v>1.8000000000000002E-2</v>
      </c>
      <c r="F716" s="45">
        <f t="shared" si="14"/>
        <v>7.0795831812686671E-5</v>
      </c>
      <c r="G716" s="45">
        <f t="shared" si="15"/>
        <v>-1.0877435551957285E-2</v>
      </c>
      <c r="H716" s="79">
        <v>3.1731022820000003E-2</v>
      </c>
      <c r="I716" s="79">
        <v>2.587891246E-2</v>
      </c>
      <c r="J716" s="45">
        <f t="shared" si="16"/>
        <v>3.1660226988187316E-2</v>
      </c>
      <c r="K716" s="45">
        <f t="shared" si="17"/>
        <v>2.5808116628187314E-2</v>
      </c>
      <c r="L716" s="43"/>
      <c r="M716" s="43"/>
      <c r="N716" s="43"/>
      <c r="O716" s="43"/>
      <c r="P716" s="43"/>
      <c r="Q716" s="43"/>
      <c r="R716" s="43"/>
      <c r="S716" s="43"/>
      <c r="T716" s="43"/>
      <c r="U716" s="43"/>
      <c r="V716" s="43"/>
      <c r="W716" s="43"/>
      <c r="X716" s="43"/>
      <c r="Y716" s="43"/>
      <c r="Z716" s="43"/>
    </row>
    <row r="717" spans="1:26">
      <c r="A717" s="44">
        <v>44425</v>
      </c>
      <c r="B717" s="45">
        <v>4448.08</v>
      </c>
      <c r="C717" s="45">
        <f t="shared" si="12"/>
        <v>-7.0857697907681849E-3</v>
      </c>
      <c r="D717" s="45">
        <v>1.81</v>
      </c>
      <c r="E717" s="45">
        <f t="shared" si="13"/>
        <v>1.8100000000000002E-2</v>
      </c>
      <c r="F717" s="45">
        <f t="shared" si="14"/>
        <v>7.1185649177296639E-5</v>
      </c>
      <c r="G717" s="45">
        <f t="shared" si="15"/>
        <v>-7.1569554399454815E-3</v>
      </c>
      <c r="H717" s="79">
        <v>1.459615234E-2</v>
      </c>
      <c r="I717" s="79">
        <v>1.7153403460000001E-2</v>
      </c>
      <c r="J717" s="45">
        <f t="shared" si="16"/>
        <v>1.4524966690822703E-2</v>
      </c>
      <c r="K717" s="45">
        <f t="shared" si="17"/>
        <v>1.7082217810822704E-2</v>
      </c>
      <c r="L717" s="43"/>
      <c r="M717" s="43"/>
      <c r="N717" s="43"/>
      <c r="O717" s="43"/>
      <c r="P717" s="43"/>
      <c r="Q717" s="43"/>
      <c r="R717" s="43"/>
      <c r="S717" s="43"/>
      <c r="T717" s="43"/>
      <c r="U717" s="43"/>
      <c r="V717" s="43"/>
      <c r="W717" s="43"/>
      <c r="X717" s="43"/>
      <c r="Y717" s="43"/>
      <c r="Z717" s="43"/>
    </row>
    <row r="718" spans="1:26">
      <c r="A718" s="44">
        <v>44424</v>
      </c>
      <c r="B718" s="45">
        <v>4479.71</v>
      </c>
      <c r="C718" s="45">
        <f t="shared" si="12"/>
        <v>2.6174309818667143E-3</v>
      </c>
      <c r="D718" s="45">
        <v>1.81</v>
      </c>
      <c r="E718" s="45">
        <f t="shared" si="13"/>
        <v>1.8100000000000002E-2</v>
      </c>
      <c r="F718" s="45">
        <f t="shared" si="14"/>
        <v>7.1185649177296639E-5</v>
      </c>
      <c r="G718" s="45">
        <f t="shared" si="15"/>
        <v>2.5462453326894176E-3</v>
      </c>
      <c r="H718" s="79">
        <v>3.0316095809999999E-2</v>
      </c>
      <c r="I718" s="79">
        <v>1.9808139230000001E-2</v>
      </c>
      <c r="J718" s="45">
        <f t="shared" si="16"/>
        <v>3.0244910160822702E-2</v>
      </c>
      <c r="K718" s="45">
        <f t="shared" si="17"/>
        <v>1.9736953580822704E-2</v>
      </c>
      <c r="L718" s="43"/>
      <c r="M718" s="43"/>
      <c r="N718" s="43"/>
      <c r="O718" s="43"/>
      <c r="P718" s="43"/>
      <c r="Q718" s="43"/>
      <c r="R718" s="43"/>
      <c r="S718" s="43"/>
      <c r="T718" s="43"/>
      <c r="U718" s="43"/>
      <c r="V718" s="43"/>
      <c r="W718" s="43"/>
      <c r="X718" s="43"/>
      <c r="Y718" s="43"/>
      <c r="Z718" s="43"/>
    </row>
    <row r="719" spans="1:26">
      <c r="A719" s="44">
        <v>44421</v>
      </c>
      <c r="B719" s="45">
        <v>4468</v>
      </c>
      <c r="C719" s="45">
        <f t="shared" si="12"/>
        <v>1.6060338344795659E-3</v>
      </c>
      <c r="D719" s="45">
        <v>1.83</v>
      </c>
      <c r="E719" s="45">
        <f t="shared" si="13"/>
        <v>1.83E-2</v>
      </c>
      <c r="F719" s="45">
        <f t="shared" si="14"/>
        <v>7.1965169509358162E-5</v>
      </c>
      <c r="G719" s="45">
        <f t="shared" si="15"/>
        <v>1.5340686649702078E-3</v>
      </c>
      <c r="H719" s="79">
        <v>2.3301019669999999E-2</v>
      </c>
      <c r="I719" s="79">
        <v>3.9424274040000002E-3</v>
      </c>
      <c r="J719" s="45">
        <f t="shared" si="16"/>
        <v>2.3229054500490641E-2</v>
      </c>
      <c r="K719" s="45">
        <f t="shared" si="17"/>
        <v>3.870462234490642E-3</v>
      </c>
      <c r="L719" s="43"/>
      <c r="M719" s="43"/>
      <c r="N719" s="43"/>
      <c r="O719" s="43"/>
      <c r="P719" s="43"/>
      <c r="Q719" s="43"/>
      <c r="R719" s="43"/>
      <c r="S719" s="43"/>
      <c r="T719" s="43"/>
      <c r="U719" s="43"/>
      <c r="V719" s="43"/>
      <c r="W719" s="43"/>
      <c r="X719" s="43"/>
      <c r="Y719" s="43"/>
      <c r="Z719" s="43"/>
    </row>
    <row r="720" spans="1:26">
      <c r="A720" s="44">
        <v>44420</v>
      </c>
      <c r="B720" s="45">
        <v>4460.83</v>
      </c>
      <c r="C720" s="45">
        <f t="shared" si="12"/>
        <v>2.9477387419454388E-3</v>
      </c>
      <c r="D720" s="45">
        <v>1.91</v>
      </c>
      <c r="E720" s="45">
        <f t="shared" si="13"/>
        <v>1.9099999999999999E-2</v>
      </c>
      <c r="F720" s="45">
        <f t="shared" si="14"/>
        <v>7.5081726636616608E-5</v>
      </c>
      <c r="G720" s="45">
        <f t="shared" si="15"/>
        <v>2.8726570153088222E-3</v>
      </c>
      <c r="H720" s="79">
        <v>1.5741692700000001E-2</v>
      </c>
      <c r="I720" s="79">
        <v>7.6115314720000002E-3</v>
      </c>
      <c r="J720" s="45">
        <f t="shared" si="16"/>
        <v>1.5666610973363384E-2</v>
      </c>
      <c r="K720" s="45">
        <f t="shared" si="17"/>
        <v>7.5364497453633836E-3</v>
      </c>
      <c r="L720" s="43"/>
      <c r="M720" s="43"/>
      <c r="N720" s="43"/>
      <c r="O720" s="43"/>
      <c r="P720" s="43"/>
      <c r="Q720" s="43"/>
      <c r="R720" s="43"/>
      <c r="S720" s="43"/>
      <c r="T720" s="43"/>
      <c r="U720" s="43"/>
      <c r="V720" s="43"/>
      <c r="W720" s="43"/>
      <c r="X720" s="43"/>
      <c r="Y720" s="43"/>
      <c r="Z720" s="43"/>
    </row>
    <row r="721" spans="1:26">
      <c r="A721" s="44">
        <v>44419</v>
      </c>
      <c r="B721" s="45">
        <v>4447.7</v>
      </c>
      <c r="C721" s="45">
        <f t="shared" si="12"/>
        <v>2.4649821979919732E-3</v>
      </c>
      <c r="D721" s="45">
        <v>1.89</v>
      </c>
      <c r="E721" s="45">
        <f t="shared" si="13"/>
        <v>1.89E-2</v>
      </c>
      <c r="F721" s="45">
        <f t="shared" si="14"/>
        <v>7.4302815865623373E-5</v>
      </c>
      <c r="G721" s="45">
        <f t="shared" si="15"/>
        <v>2.3906793821263498E-3</v>
      </c>
      <c r="H721" s="79">
        <v>5.4849719860000003E-3</v>
      </c>
      <c r="I721" s="79">
        <v>6.4268155129999999E-3</v>
      </c>
      <c r="J721" s="45">
        <f t="shared" si="16"/>
        <v>5.410669170134377E-3</v>
      </c>
      <c r="K721" s="45">
        <f t="shared" si="17"/>
        <v>6.3525126971343765E-3</v>
      </c>
      <c r="L721" s="43"/>
      <c r="M721" s="43"/>
      <c r="N721" s="43"/>
      <c r="O721" s="43"/>
      <c r="P721" s="43"/>
      <c r="Q721" s="43"/>
      <c r="R721" s="43"/>
      <c r="S721" s="43"/>
      <c r="T721" s="43"/>
      <c r="U721" s="43"/>
      <c r="V721" s="43"/>
      <c r="W721" s="43"/>
      <c r="X721" s="43"/>
      <c r="Y721" s="43"/>
      <c r="Z721" s="43"/>
    </row>
    <row r="722" spans="1:26">
      <c r="A722" s="44">
        <v>44418</v>
      </c>
      <c r="B722" s="45">
        <v>4436.75</v>
      </c>
      <c r="C722" s="45">
        <f t="shared" si="12"/>
        <v>9.922089864754615E-4</v>
      </c>
      <c r="D722" s="45">
        <v>1.89</v>
      </c>
      <c r="E722" s="45">
        <f t="shared" si="13"/>
        <v>1.89E-2</v>
      </c>
      <c r="F722" s="45">
        <f t="shared" si="14"/>
        <v>7.4302815865623373E-5</v>
      </c>
      <c r="G722" s="45">
        <f t="shared" si="15"/>
        <v>9.1790617060983812E-4</v>
      </c>
      <c r="H722" s="79">
        <v>-1.561249546E-2</v>
      </c>
      <c r="I722" s="79">
        <v>-3.4841612010000002E-2</v>
      </c>
      <c r="J722" s="45">
        <f t="shared" si="16"/>
        <v>-1.5686798275865624E-2</v>
      </c>
      <c r="K722" s="45">
        <f t="shared" si="17"/>
        <v>-3.4915914825865625E-2</v>
      </c>
      <c r="L722" s="43"/>
      <c r="M722" s="43"/>
      <c r="N722" s="43"/>
      <c r="O722" s="43"/>
      <c r="P722" s="43"/>
      <c r="Q722" s="43"/>
      <c r="R722" s="43"/>
      <c r="S722" s="43"/>
      <c r="T722" s="43"/>
      <c r="U722" s="43"/>
      <c r="V722" s="43"/>
      <c r="W722" s="43"/>
      <c r="X722" s="43"/>
      <c r="Y722" s="43"/>
      <c r="Z722" s="43"/>
    </row>
    <row r="723" spans="1:26">
      <c r="A723" s="44">
        <v>44417</v>
      </c>
      <c r="B723" s="45">
        <v>4432.3500000000004</v>
      </c>
      <c r="C723" s="45">
        <f t="shared" si="12"/>
        <v>-9.4036789518653135E-4</v>
      </c>
      <c r="D723" s="45">
        <v>1.86</v>
      </c>
      <c r="E723" s="45">
        <f t="shared" si="13"/>
        <v>1.8600000000000002E-2</v>
      </c>
      <c r="F723" s="45">
        <f t="shared" si="14"/>
        <v>7.3134164126464896E-5</v>
      </c>
      <c r="G723" s="45">
        <f t="shared" si="15"/>
        <v>-1.0135020593129962E-3</v>
      </c>
      <c r="H723" s="79">
        <v>-1.499867878E-2</v>
      </c>
      <c r="I723" s="79">
        <v>-2.4495266719999999E-2</v>
      </c>
      <c r="J723" s="45">
        <f t="shared" si="16"/>
        <v>-1.5071812944126465E-2</v>
      </c>
      <c r="K723" s="45">
        <f t="shared" si="17"/>
        <v>-2.4568400884126464E-2</v>
      </c>
      <c r="L723" s="43"/>
      <c r="M723" s="43"/>
      <c r="N723" s="43"/>
      <c r="O723" s="43"/>
      <c r="P723" s="43"/>
      <c r="Q723" s="43"/>
      <c r="R723" s="43"/>
      <c r="S723" s="43"/>
      <c r="T723" s="43"/>
      <c r="U723" s="43"/>
      <c r="V723" s="43"/>
      <c r="W723" s="43"/>
      <c r="X723" s="43"/>
      <c r="Y723" s="43"/>
      <c r="Z723" s="43"/>
    </row>
    <row r="724" spans="1:26">
      <c r="A724" s="44">
        <v>44414</v>
      </c>
      <c r="B724" s="45">
        <v>4436.5200000000004</v>
      </c>
      <c r="C724" s="45">
        <f t="shared" si="12"/>
        <v>1.6738821949274498E-3</v>
      </c>
      <c r="D724" s="45">
        <v>1.84</v>
      </c>
      <c r="E724" s="45">
        <f t="shared" si="13"/>
        <v>1.84E-2</v>
      </c>
      <c r="F724" s="45">
        <f t="shared" si="14"/>
        <v>7.2354872491686706E-5</v>
      </c>
      <c r="G724" s="45">
        <f t="shared" si="15"/>
        <v>1.6015273224357631E-3</v>
      </c>
      <c r="H724" s="79">
        <v>-4.0552255749999998E-3</v>
      </c>
      <c r="I724" s="79">
        <v>-2.5884397540000001E-3</v>
      </c>
      <c r="J724" s="45">
        <f t="shared" si="16"/>
        <v>-4.1275804474916866E-3</v>
      </c>
      <c r="K724" s="45">
        <f t="shared" si="17"/>
        <v>-2.6607946264916868E-3</v>
      </c>
      <c r="L724" s="43"/>
      <c r="M724" s="43"/>
      <c r="N724" s="43"/>
      <c r="O724" s="43"/>
      <c r="P724" s="43"/>
      <c r="Q724" s="43"/>
      <c r="R724" s="43"/>
      <c r="S724" s="43"/>
      <c r="T724" s="43"/>
      <c r="U724" s="43"/>
      <c r="V724" s="43"/>
      <c r="W724" s="43"/>
      <c r="X724" s="43"/>
      <c r="Y724" s="43"/>
      <c r="Z724" s="43"/>
    </row>
    <row r="725" spans="1:26">
      <c r="A725" s="44">
        <v>44413</v>
      </c>
      <c r="B725" s="45">
        <v>4429.1000000000004</v>
      </c>
      <c r="C725" s="45">
        <f t="shared" si="12"/>
        <v>5.9874994315475697E-3</v>
      </c>
      <c r="D725" s="45">
        <v>1.76</v>
      </c>
      <c r="E725" s="45">
        <f t="shared" si="13"/>
        <v>1.7600000000000001E-2</v>
      </c>
      <c r="F725" s="45">
        <f t="shared" si="14"/>
        <v>6.9236180855414275E-5</v>
      </c>
      <c r="G725" s="45">
        <f t="shared" si="15"/>
        <v>5.9182632506921554E-3</v>
      </c>
      <c r="H725" s="79">
        <v>-6.0268571869999997E-3</v>
      </c>
      <c r="I725" s="79">
        <v>-5.5831111960000001E-3</v>
      </c>
      <c r="J725" s="45">
        <f t="shared" si="16"/>
        <v>-6.096093367855414E-3</v>
      </c>
      <c r="K725" s="45">
        <f t="shared" si="17"/>
        <v>-5.6523473768554143E-3</v>
      </c>
      <c r="L725" s="43"/>
      <c r="M725" s="43"/>
      <c r="N725" s="43"/>
      <c r="O725" s="43"/>
      <c r="P725" s="43"/>
      <c r="Q725" s="43"/>
      <c r="R725" s="43"/>
      <c r="S725" s="43"/>
      <c r="T725" s="43"/>
      <c r="U725" s="43"/>
      <c r="V725" s="43"/>
      <c r="W725" s="43"/>
      <c r="X725" s="43"/>
      <c r="Y725" s="43"/>
      <c r="Z725" s="43"/>
    </row>
    <row r="726" spans="1:26">
      <c r="A726" s="44">
        <v>44412</v>
      </c>
      <c r="B726" s="45">
        <v>4402.66</v>
      </c>
      <c r="C726" s="45">
        <f t="shared" si="12"/>
        <v>-4.6432082296428796E-3</v>
      </c>
      <c r="D726" s="45">
        <v>1.73</v>
      </c>
      <c r="E726" s="45">
        <f t="shared" si="13"/>
        <v>1.7299999999999999E-2</v>
      </c>
      <c r="F726" s="45">
        <f t="shared" si="14"/>
        <v>6.8066041854386583E-5</v>
      </c>
      <c r="G726" s="45">
        <f t="shared" si="15"/>
        <v>-4.7112742714972662E-3</v>
      </c>
      <c r="H726" s="79">
        <v>-1.449967361E-2</v>
      </c>
      <c r="I726" s="79">
        <v>-1.297047646E-2</v>
      </c>
      <c r="J726" s="45">
        <f t="shared" si="16"/>
        <v>-1.4567739651854386E-2</v>
      </c>
      <c r="K726" s="45">
        <f t="shared" si="17"/>
        <v>-1.3038542501854386E-2</v>
      </c>
      <c r="L726" s="43"/>
      <c r="M726" s="43"/>
      <c r="N726" s="43"/>
      <c r="O726" s="43"/>
      <c r="P726" s="43"/>
      <c r="Q726" s="43"/>
      <c r="R726" s="43"/>
      <c r="S726" s="43"/>
      <c r="T726" s="43"/>
      <c r="U726" s="43"/>
      <c r="V726" s="43"/>
      <c r="W726" s="43"/>
      <c r="X726" s="43"/>
      <c r="Y726" s="43"/>
      <c r="Z726" s="43"/>
    </row>
    <row r="727" spans="1:26">
      <c r="A727" s="44">
        <v>44411</v>
      </c>
      <c r="B727" s="45">
        <v>4423.1499999999996</v>
      </c>
      <c r="C727" s="45">
        <f t="shared" si="12"/>
        <v>8.170019032652822E-3</v>
      </c>
      <c r="D727" s="45">
        <v>1.74</v>
      </c>
      <c r="E727" s="45">
        <f t="shared" si="13"/>
        <v>1.7399999999999999E-2</v>
      </c>
      <c r="F727" s="45">
        <f t="shared" si="14"/>
        <v>6.8456126372851145E-5</v>
      </c>
      <c r="G727" s="45">
        <f t="shared" si="15"/>
        <v>8.1015629062799709E-3</v>
      </c>
      <c r="H727" s="79">
        <v>1.079620773E-2</v>
      </c>
      <c r="I727" s="79">
        <v>1.9273271030000001E-2</v>
      </c>
      <c r="J727" s="45">
        <f t="shared" si="16"/>
        <v>1.0727751603627149E-2</v>
      </c>
      <c r="K727" s="45">
        <f t="shared" si="17"/>
        <v>1.9204814903627149E-2</v>
      </c>
      <c r="L727" s="43"/>
      <c r="M727" s="43"/>
      <c r="N727" s="43"/>
      <c r="O727" s="43"/>
      <c r="P727" s="43"/>
      <c r="Q727" s="43"/>
      <c r="R727" s="43"/>
      <c r="S727" s="43"/>
      <c r="T727" s="43"/>
      <c r="U727" s="43"/>
      <c r="V727" s="43"/>
      <c r="W727" s="43"/>
      <c r="X727" s="43"/>
      <c r="Y727" s="43"/>
      <c r="Z727" s="43"/>
    </row>
    <row r="728" spans="1:26">
      <c r="A728" s="44">
        <v>44410</v>
      </c>
      <c r="B728" s="45">
        <v>4387.16</v>
      </c>
      <c r="C728" s="45">
        <f t="shared" si="12"/>
        <v>-1.8445946098472469E-3</v>
      </c>
      <c r="D728" s="45">
        <v>1.76</v>
      </c>
      <c r="E728" s="45">
        <f t="shared" si="13"/>
        <v>1.7600000000000001E-2</v>
      </c>
      <c r="F728" s="45">
        <f t="shared" si="14"/>
        <v>6.9236180855414275E-5</v>
      </c>
      <c r="G728" s="45">
        <f t="shared" si="15"/>
        <v>-1.9138307907026612E-3</v>
      </c>
      <c r="H728" s="79">
        <v>-1.6504566710000002E-2</v>
      </c>
      <c r="I728" s="79">
        <v>-1.6148878719999999E-2</v>
      </c>
      <c r="J728" s="45">
        <f t="shared" si="16"/>
        <v>-1.6573802890855416E-2</v>
      </c>
      <c r="K728" s="45">
        <f t="shared" si="17"/>
        <v>-1.6218114900855413E-2</v>
      </c>
      <c r="L728" s="43"/>
      <c r="M728" s="43"/>
      <c r="N728" s="43"/>
      <c r="O728" s="43"/>
      <c r="P728" s="43"/>
      <c r="Q728" s="43"/>
      <c r="R728" s="43"/>
      <c r="S728" s="43"/>
      <c r="T728" s="43"/>
      <c r="U728" s="43"/>
      <c r="V728" s="43"/>
      <c r="W728" s="43"/>
      <c r="X728" s="43"/>
      <c r="Y728" s="43"/>
      <c r="Z728" s="43"/>
    </row>
    <row r="729" spans="1:26">
      <c r="A729" s="44">
        <v>44407</v>
      </c>
      <c r="B729" s="45">
        <v>4395.26</v>
      </c>
      <c r="C729" s="45">
        <f t="shared" si="12"/>
        <v>-5.4206823821932627E-3</v>
      </c>
      <c r="D729" s="45">
        <v>1.79</v>
      </c>
      <c r="E729" s="45">
        <f t="shared" si="13"/>
        <v>1.7899999999999999E-2</v>
      </c>
      <c r="F729" s="45">
        <f t="shared" si="14"/>
        <v>7.0405976305698559E-5</v>
      </c>
      <c r="G729" s="45">
        <f t="shared" si="15"/>
        <v>-5.4910883584989613E-3</v>
      </c>
      <c r="H729" s="79">
        <v>5.0462680680000002E-3</v>
      </c>
      <c r="I729" s="79">
        <v>7.7201713830000003E-3</v>
      </c>
      <c r="J729" s="45">
        <f t="shared" si="16"/>
        <v>4.9758620916943016E-3</v>
      </c>
      <c r="K729" s="45">
        <f t="shared" si="17"/>
        <v>7.6497654066943017E-3</v>
      </c>
      <c r="L729" s="43"/>
      <c r="M729" s="43"/>
      <c r="N729" s="43"/>
      <c r="O729" s="43"/>
      <c r="P729" s="43"/>
      <c r="Q729" s="43"/>
      <c r="R729" s="43"/>
      <c r="S729" s="43"/>
      <c r="T729" s="43"/>
      <c r="U729" s="43"/>
      <c r="V729" s="43"/>
      <c r="W729" s="43"/>
      <c r="X729" s="43"/>
      <c r="Y729" s="43"/>
      <c r="Z729" s="43"/>
    </row>
    <row r="730" spans="1:26">
      <c r="A730" s="44">
        <v>44406</v>
      </c>
      <c r="B730" s="45">
        <v>4419.1499999999996</v>
      </c>
      <c r="C730" s="45">
        <f t="shared" si="12"/>
        <v>4.1973850116203163E-3</v>
      </c>
      <c r="D730" s="45">
        <v>1.82</v>
      </c>
      <c r="E730" s="45">
        <f t="shared" si="13"/>
        <v>1.8200000000000001E-2</v>
      </c>
      <c r="F730" s="45">
        <f t="shared" si="14"/>
        <v>7.1575428407077979E-5</v>
      </c>
      <c r="G730" s="45">
        <f t="shared" si="15"/>
        <v>4.1258095832132384E-3</v>
      </c>
      <c r="H730" s="79">
        <v>2.248463019E-2</v>
      </c>
      <c r="I730" s="79">
        <v>2.7713967549999999E-2</v>
      </c>
      <c r="J730" s="45">
        <f t="shared" si="16"/>
        <v>2.2413054761592922E-2</v>
      </c>
      <c r="K730" s="45">
        <f t="shared" si="17"/>
        <v>2.7642392121592922E-2</v>
      </c>
      <c r="L730" s="43"/>
      <c r="M730" s="43"/>
      <c r="N730" s="43"/>
      <c r="O730" s="43"/>
      <c r="P730" s="43"/>
      <c r="Q730" s="43"/>
      <c r="R730" s="43"/>
      <c r="S730" s="43"/>
      <c r="T730" s="43"/>
      <c r="U730" s="43"/>
      <c r="V730" s="43"/>
      <c r="W730" s="43"/>
      <c r="X730" s="43"/>
      <c r="Y730" s="43"/>
      <c r="Z730" s="43"/>
    </row>
    <row r="731" spans="1:26">
      <c r="A731" s="44">
        <v>44405</v>
      </c>
      <c r="B731" s="45">
        <v>4400.6400000000003</v>
      </c>
      <c r="C731" s="45">
        <f t="shared" si="12"/>
        <v>-1.8631917437244311E-4</v>
      </c>
      <c r="D731" s="45">
        <v>1.81</v>
      </c>
      <c r="E731" s="45">
        <f t="shared" si="13"/>
        <v>1.8100000000000002E-2</v>
      </c>
      <c r="F731" s="45">
        <f t="shared" si="14"/>
        <v>7.1185649177296639E-5</v>
      </c>
      <c r="G731" s="45">
        <f t="shared" si="15"/>
        <v>-2.5750482354973978E-4</v>
      </c>
      <c r="H731" s="79">
        <v>-2.5906735900000001E-4</v>
      </c>
      <c r="I731" s="79">
        <v>-5.2830311559999999E-3</v>
      </c>
      <c r="J731" s="45">
        <f t="shared" si="16"/>
        <v>-3.3025300817729665E-4</v>
      </c>
      <c r="K731" s="45">
        <f t="shared" si="17"/>
        <v>-5.3542168051772965E-3</v>
      </c>
      <c r="L731" s="43"/>
      <c r="M731" s="43"/>
      <c r="N731" s="43"/>
      <c r="O731" s="43"/>
      <c r="P731" s="43"/>
      <c r="Q731" s="43"/>
      <c r="R731" s="43"/>
      <c r="S731" s="43"/>
      <c r="T731" s="43"/>
      <c r="U731" s="43"/>
      <c r="V731" s="43"/>
      <c r="W731" s="43"/>
      <c r="X731" s="43"/>
      <c r="Y731" s="43"/>
      <c r="Z731" s="43"/>
    </row>
    <row r="732" spans="1:26">
      <c r="A732" s="44">
        <v>44404</v>
      </c>
      <c r="B732" s="45">
        <v>4401.46</v>
      </c>
      <c r="C732" s="45">
        <f t="shared" si="12"/>
        <v>-4.7236186726493743E-3</v>
      </c>
      <c r="D732" s="45">
        <v>1.8</v>
      </c>
      <c r="E732" s="45">
        <f t="shared" si="13"/>
        <v>1.8000000000000002E-2</v>
      </c>
      <c r="F732" s="45">
        <f t="shared" si="14"/>
        <v>7.0795831812686671E-5</v>
      </c>
      <c r="G732" s="45">
        <f t="shared" si="15"/>
        <v>-4.794414504462061E-3</v>
      </c>
      <c r="H732" s="79">
        <v>-4.0989344529999999E-2</v>
      </c>
      <c r="I732" s="79">
        <v>-7.3100434689999999E-3</v>
      </c>
      <c r="J732" s="45">
        <f t="shared" si="16"/>
        <v>-4.1060140361812686E-2</v>
      </c>
      <c r="K732" s="45">
        <f t="shared" si="17"/>
        <v>-7.3808393008126865E-3</v>
      </c>
      <c r="L732" s="43"/>
      <c r="M732" s="43"/>
      <c r="N732" s="43"/>
      <c r="O732" s="43"/>
      <c r="P732" s="43"/>
      <c r="Q732" s="43"/>
      <c r="R732" s="43"/>
      <c r="S732" s="43"/>
      <c r="T732" s="43"/>
      <c r="U732" s="43"/>
      <c r="V732" s="43"/>
      <c r="W732" s="43"/>
      <c r="X732" s="43"/>
      <c r="Y732" s="43"/>
      <c r="Z732" s="43"/>
    </row>
    <row r="733" spans="1:26">
      <c r="A733" s="44">
        <v>44403</v>
      </c>
      <c r="B733" s="45">
        <v>4422.3</v>
      </c>
      <c r="C733" s="45">
        <f t="shared" si="12"/>
        <v>2.3794199422129485E-3</v>
      </c>
      <c r="D733" s="45">
        <v>1.83</v>
      </c>
      <c r="E733" s="45">
        <f t="shared" si="13"/>
        <v>1.83E-2</v>
      </c>
      <c r="F733" s="45">
        <f t="shared" si="14"/>
        <v>7.1965169509358162E-5</v>
      </c>
      <c r="G733" s="45">
        <f t="shared" si="15"/>
        <v>2.3074547727035904E-3</v>
      </c>
      <c r="H733" s="79">
        <v>1.5978203E-2</v>
      </c>
      <c r="I733" s="79">
        <v>5.3690766379999996E-3</v>
      </c>
      <c r="J733" s="45">
        <f t="shared" si="16"/>
        <v>1.5906237830490642E-2</v>
      </c>
      <c r="K733" s="45">
        <f t="shared" si="17"/>
        <v>5.2971114684906414E-3</v>
      </c>
      <c r="L733" s="43"/>
      <c r="M733" s="43"/>
      <c r="N733" s="43"/>
      <c r="O733" s="43"/>
      <c r="P733" s="43"/>
      <c r="Q733" s="43"/>
      <c r="R733" s="43"/>
      <c r="S733" s="43"/>
      <c r="T733" s="43"/>
      <c r="U733" s="43"/>
      <c r="V733" s="43"/>
      <c r="W733" s="43"/>
      <c r="X733" s="43"/>
      <c r="Y733" s="43"/>
      <c r="Z733" s="43"/>
    </row>
    <row r="734" spans="1:26">
      <c r="A734" s="44">
        <v>44400</v>
      </c>
      <c r="B734" s="45">
        <v>4411.79</v>
      </c>
      <c r="C734" s="45">
        <f t="shared" si="12"/>
        <v>1.0094319060166316E-2</v>
      </c>
      <c r="D734" s="45">
        <v>1.83</v>
      </c>
      <c r="E734" s="45">
        <f t="shared" si="13"/>
        <v>1.83E-2</v>
      </c>
      <c r="F734" s="45">
        <f t="shared" si="14"/>
        <v>7.1965169509358162E-5</v>
      </c>
      <c r="G734" s="45">
        <f t="shared" si="15"/>
        <v>1.0022353890656957E-2</v>
      </c>
      <c r="H734" s="79">
        <v>-1.935818324E-2</v>
      </c>
      <c r="I734" s="79">
        <v>-7.1333762629999997E-3</v>
      </c>
      <c r="J734" s="45">
        <f t="shared" si="16"/>
        <v>-1.9430148409509358E-2</v>
      </c>
      <c r="K734" s="45">
        <f t="shared" si="17"/>
        <v>-7.2053414325093578E-3</v>
      </c>
      <c r="L734" s="43"/>
      <c r="M734" s="43"/>
      <c r="N734" s="43"/>
      <c r="O734" s="43"/>
      <c r="P734" s="43"/>
      <c r="Q734" s="43"/>
      <c r="R734" s="43"/>
      <c r="S734" s="43"/>
      <c r="T734" s="43"/>
      <c r="U734" s="43"/>
      <c r="V734" s="43"/>
      <c r="W734" s="43"/>
      <c r="X734" s="43"/>
      <c r="Y734" s="43"/>
      <c r="Z734" s="43"/>
    </row>
    <row r="735" spans="1:26">
      <c r="A735" s="44">
        <v>44399</v>
      </c>
      <c r="B735" s="45">
        <v>4367.4799999999996</v>
      </c>
      <c r="C735" s="45">
        <f t="shared" si="12"/>
        <v>2.0146302382427882E-3</v>
      </c>
      <c r="D735" s="45">
        <v>1.8</v>
      </c>
      <c r="E735" s="45">
        <f t="shared" si="13"/>
        <v>1.8000000000000002E-2</v>
      </c>
      <c r="F735" s="45">
        <f t="shared" si="14"/>
        <v>7.0795831812686671E-5</v>
      </c>
      <c r="G735" s="45">
        <f t="shared" si="15"/>
        <v>1.9438344064301016E-3</v>
      </c>
      <c r="H735" s="79">
        <v>-2.9385857169999998E-3</v>
      </c>
      <c r="I735" s="79">
        <v>-1.767417881E-3</v>
      </c>
      <c r="J735" s="45">
        <f t="shared" si="16"/>
        <v>-3.0093815488126865E-3</v>
      </c>
      <c r="K735" s="45">
        <f t="shared" si="17"/>
        <v>-1.8382137128126867E-3</v>
      </c>
      <c r="L735" s="43"/>
      <c r="M735" s="43"/>
      <c r="N735" s="43"/>
      <c r="O735" s="43"/>
      <c r="P735" s="43"/>
      <c r="Q735" s="43"/>
      <c r="R735" s="43"/>
      <c r="S735" s="43"/>
      <c r="T735" s="43"/>
      <c r="U735" s="43"/>
      <c r="V735" s="43"/>
      <c r="W735" s="43"/>
      <c r="X735" s="43"/>
      <c r="Y735" s="43"/>
      <c r="Z735" s="43"/>
    </row>
    <row r="736" spans="1:26">
      <c r="A736" s="44">
        <v>44398</v>
      </c>
      <c r="B736" s="45">
        <v>4358.6899999999996</v>
      </c>
      <c r="C736" s="45">
        <f t="shared" si="12"/>
        <v>8.2080686588838214E-3</v>
      </c>
      <c r="D736" s="45">
        <v>1.84</v>
      </c>
      <c r="E736" s="45">
        <f t="shared" si="13"/>
        <v>1.84E-2</v>
      </c>
      <c r="F736" s="45">
        <f t="shared" si="14"/>
        <v>7.2354872491686706E-5</v>
      </c>
      <c r="G736" s="45">
        <f t="shared" si="15"/>
        <v>8.1357137863921347E-3</v>
      </c>
      <c r="H736" s="79">
        <v>7.5325675839999998E-3</v>
      </c>
      <c r="I736" s="79">
        <v>7.4781838889999997E-3</v>
      </c>
      <c r="J736" s="45">
        <f t="shared" si="16"/>
        <v>7.4602127115083131E-3</v>
      </c>
      <c r="K736" s="45">
        <f t="shared" si="17"/>
        <v>7.405829016508313E-3</v>
      </c>
      <c r="L736" s="43"/>
      <c r="M736" s="43"/>
      <c r="N736" s="43"/>
      <c r="O736" s="43"/>
      <c r="P736" s="43"/>
      <c r="Q736" s="43"/>
      <c r="R736" s="43"/>
      <c r="S736" s="43"/>
      <c r="T736" s="43"/>
      <c r="U736" s="43"/>
      <c r="V736" s="43"/>
      <c r="W736" s="43"/>
      <c r="X736" s="43"/>
      <c r="Y736" s="43"/>
      <c r="Z736" s="43"/>
    </row>
    <row r="737" spans="1:26">
      <c r="A737" s="44">
        <v>44397</v>
      </c>
      <c r="B737" s="45">
        <v>4323.0600000000004</v>
      </c>
      <c r="C737" s="45">
        <f t="shared" si="12"/>
        <v>1.5048847488145101E-2</v>
      </c>
      <c r="D737" s="45">
        <v>1.78</v>
      </c>
      <c r="E737" s="45">
        <f t="shared" si="13"/>
        <v>1.78E-2</v>
      </c>
      <c r="F737" s="45">
        <f t="shared" si="14"/>
        <v>7.0016082648782785E-5</v>
      </c>
      <c r="G737" s="45">
        <f t="shared" si="15"/>
        <v>1.4978831405496319E-2</v>
      </c>
      <c r="H737" s="79">
        <v>-2.4518501750000001E-2</v>
      </c>
      <c r="I737" s="79">
        <v>-1.323193969E-2</v>
      </c>
      <c r="J737" s="45">
        <f t="shared" si="16"/>
        <v>-2.4588517832648784E-2</v>
      </c>
      <c r="K737" s="45">
        <f t="shared" si="17"/>
        <v>-1.3301955772648782E-2</v>
      </c>
      <c r="L737" s="43"/>
      <c r="M737" s="43"/>
      <c r="N737" s="43"/>
      <c r="O737" s="43"/>
      <c r="P737" s="43"/>
      <c r="Q737" s="43"/>
      <c r="R737" s="43"/>
      <c r="S737" s="43"/>
      <c r="T737" s="43"/>
      <c r="U737" s="43"/>
      <c r="V737" s="43"/>
      <c r="W737" s="43"/>
      <c r="X737" s="43"/>
      <c r="Y737" s="43"/>
      <c r="Z737" s="43"/>
    </row>
    <row r="738" spans="1:26">
      <c r="A738" s="44">
        <v>44396</v>
      </c>
      <c r="B738" s="45">
        <v>4258.49</v>
      </c>
      <c r="C738" s="45">
        <f t="shared" si="12"/>
        <v>-1.5996800327963308E-2</v>
      </c>
      <c r="D738" s="45">
        <v>1.72</v>
      </c>
      <c r="E738" s="45">
        <f t="shared" si="13"/>
        <v>1.72E-2</v>
      </c>
      <c r="F738" s="45">
        <f t="shared" si="14"/>
        <v>6.767591914114135E-5</v>
      </c>
      <c r="G738" s="45">
        <f t="shared" si="15"/>
        <v>-1.6064476247104449E-2</v>
      </c>
      <c r="H738" s="79">
        <v>-4.7917876060000003E-2</v>
      </c>
      <c r="I738" s="79">
        <v>-2.3745763440000001E-2</v>
      </c>
      <c r="J738" s="45">
        <f t="shared" si="16"/>
        <v>-4.7985551979141144E-2</v>
      </c>
      <c r="K738" s="45">
        <f t="shared" si="17"/>
        <v>-2.3813439359141143E-2</v>
      </c>
      <c r="L738" s="43"/>
      <c r="M738" s="43"/>
      <c r="N738" s="43"/>
      <c r="O738" s="43"/>
      <c r="P738" s="43"/>
      <c r="Q738" s="43"/>
      <c r="R738" s="43"/>
      <c r="S738" s="43"/>
      <c r="T738" s="43"/>
      <c r="U738" s="43"/>
      <c r="V738" s="43"/>
      <c r="W738" s="43"/>
      <c r="X738" s="43"/>
      <c r="Y738" s="43"/>
      <c r="Z738" s="43"/>
    </row>
    <row r="739" spans="1:26">
      <c r="A739" s="44">
        <v>44393</v>
      </c>
      <c r="B739" s="45">
        <v>4327.16</v>
      </c>
      <c r="C739" s="45">
        <f t="shared" si="12"/>
        <v>-7.5675003916981084E-3</v>
      </c>
      <c r="D739" s="45">
        <v>1.84</v>
      </c>
      <c r="E739" s="45">
        <f t="shared" si="13"/>
        <v>1.84E-2</v>
      </c>
      <c r="F739" s="45">
        <f t="shared" si="14"/>
        <v>7.2354872491686706E-5</v>
      </c>
      <c r="G739" s="45">
        <f t="shared" si="15"/>
        <v>-7.6398552641897951E-3</v>
      </c>
      <c r="H739" s="79">
        <v>5.063120753E-2</v>
      </c>
      <c r="I739" s="79">
        <v>2.369767611E-2</v>
      </c>
      <c r="J739" s="45">
        <f t="shared" si="16"/>
        <v>5.0558852657508313E-2</v>
      </c>
      <c r="K739" s="45">
        <f t="shared" si="17"/>
        <v>2.3625321237508313E-2</v>
      </c>
      <c r="L739" s="43"/>
      <c r="M739" s="43"/>
      <c r="N739" s="43"/>
      <c r="O739" s="43"/>
      <c r="P739" s="43"/>
      <c r="Q739" s="43"/>
      <c r="R739" s="43"/>
      <c r="S739" s="43"/>
      <c r="T739" s="43"/>
      <c r="U739" s="43"/>
      <c r="V739" s="43"/>
      <c r="W739" s="43"/>
      <c r="X739" s="43"/>
      <c r="Y739" s="43"/>
      <c r="Z739" s="43"/>
    </row>
    <row r="740" spans="1:26">
      <c r="A740" s="44">
        <v>44392</v>
      </c>
      <c r="B740" s="45">
        <v>4360.03</v>
      </c>
      <c r="C740" s="45">
        <f t="shared" si="12"/>
        <v>-3.267568936996537E-3</v>
      </c>
      <c r="D740" s="45">
        <v>1.83</v>
      </c>
      <c r="E740" s="45">
        <f t="shared" si="13"/>
        <v>1.83E-2</v>
      </c>
      <c r="F740" s="45">
        <f t="shared" si="14"/>
        <v>7.1965169509358162E-5</v>
      </c>
      <c r="G740" s="45">
        <f t="shared" si="15"/>
        <v>-3.3395341065058952E-3</v>
      </c>
      <c r="H740" s="79">
        <v>2.279326827E-2</v>
      </c>
      <c r="I740" s="79">
        <v>1.6501709819999998E-2</v>
      </c>
      <c r="J740" s="45">
        <f t="shared" si="16"/>
        <v>2.2721303100490642E-2</v>
      </c>
      <c r="K740" s="45">
        <f t="shared" si="17"/>
        <v>1.642974465049064E-2</v>
      </c>
      <c r="L740" s="43"/>
      <c r="M740" s="43"/>
      <c r="N740" s="43"/>
      <c r="O740" s="43"/>
      <c r="P740" s="43"/>
      <c r="Q740" s="43"/>
      <c r="R740" s="43"/>
      <c r="S740" s="43"/>
      <c r="T740" s="43"/>
      <c r="U740" s="43"/>
      <c r="V740" s="43"/>
      <c r="W740" s="43"/>
      <c r="X740" s="43"/>
      <c r="Y740" s="43"/>
      <c r="Z740" s="43"/>
    </row>
    <row r="741" spans="1:26">
      <c r="A741" s="44">
        <v>44391</v>
      </c>
      <c r="B741" s="45">
        <v>4374.3</v>
      </c>
      <c r="C741" s="45">
        <f t="shared" si="12"/>
        <v>1.1642922750682311E-3</v>
      </c>
      <c r="D741" s="45">
        <v>1.9</v>
      </c>
      <c r="E741" s="45">
        <f t="shared" si="13"/>
        <v>1.9E-2</v>
      </c>
      <c r="F741" s="45">
        <f t="shared" si="14"/>
        <v>7.4692290285005569E-5</v>
      </c>
      <c r="G741" s="45">
        <f t="shared" si="15"/>
        <v>1.0895999847832256E-3</v>
      </c>
      <c r="H741" s="79">
        <v>7.5580065059999996E-3</v>
      </c>
      <c r="I741" s="79">
        <v>1.0873420289999999E-3</v>
      </c>
      <c r="J741" s="45">
        <f t="shared" si="16"/>
        <v>7.4833142157149941E-3</v>
      </c>
      <c r="K741" s="45">
        <f t="shared" si="17"/>
        <v>1.0126497387149944E-3</v>
      </c>
      <c r="L741" s="43"/>
      <c r="M741" s="43"/>
      <c r="N741" s="43"/>
      <c r="O741" s="43"/>
      <c r="P741" s="43"/>
      <c r="Q741" s="43"/>
      <c r="R741" s="43"/>
      <c r="S741" s="43"/>
      <c r="T741" s="43"/>
      <c r="U741" s="43"/>
      <c r="V741" s="43"/>
      <c r="W741" s="43"/>
      <c r="X741" s="43"/>
      <c r="Y741" s="43"/>
      <c r="Z741" s="43"/>
    </row>
    <row r="742" spans="1:26">
      <c r="A742" s="44">
        <v>44390</v>
      </c>
      <c r="B742" s="45">
        <v>4369.21</v>
      </c>
      <c r="C742" s="45">
        <f t="shared" si="12"/>
        <v>-3.5230289676471218E-3</v>
      </c>
      <c r="D742" s="45">
        <v>1.94</v>
      </c>
      <c r="E742" s="45">
        <f t="shared" si="13"/>
        <v>1.9400000000000001E-2</v>
      </c>
      <c r="F742" s="45">
        <f t="shared" si="14"/>
        <v>7.62498073600959E-5</v>
      </c>
      <c r="G742" s="45">
        <f t="shared" si="15"/>
        <v>-3.5992787750072177E-3</v>
      </c>
      <c r="H742" s="79">
        <v>1.6569472200000001E-2</v>
      </c>
      <c r="I742" s="79">
        <v>1.663464077E-2</v>
      </c>
      <c r="J742" s="45">
        <f t="shared" si="16"/>
        <v>1.6493222392639905E-2</v>
      </c>
      <c r="K742" s="45">
        <f t="shared" si="17"/>
        <v>1.6558390962639905E-2</v>
      </c>
      <c r="L742" s="43"/>
      <c r="M742" s="43"/>
      <c r="N742" s="43"/>
      <c r="O742" s="43"/>
      <c r="P742" s="43"/>
      <c r="Q742" s="43"/>
      <c r="R742" s="43"/>
      <c r="S742" s="43"/>
      <c r="T742" s="43"/>
      <c r="U742" s="43"/>
      <c r="V742" s="43"/>
      <c r="W742" s="43"/>
      <c r="X742" s="43"/>
      <c r="Y742" s="43"/>
      <c r="Z742" s="43"/>
    </row>
    <row r="743" spans="1:26">
      <c r="A743" s="44">
        <v>44389</v>
      </c>
      <c r="B743" s="45">
        <v>4384.63</v>
      </c>
      <c r="C743" s="45">
        <f t="shared" si="12"/>
        <v>3.4452147239393167E-3</v>
      </c>
      <c r="D743" s="45">
        <v>1.91</v>
      </c>
      <c r="E743" s="45">
        <f t="shared" si="13"/>
        <v>1.9099999999999999E-2</v>
      </c>
      <c r="F743" s="45">
        <f t="shared" si="14"/>
        <v>7.5081726636616608E-5</v>
      </c>
      <c r="G743" s="45">
        <f t="shared" si="15"/>
        <v>3.3701329973027001E-3</v>
      </c>
      <c r="H743" s="79">
        <v>4.3265981889999999E-2</v>
      </c>
      <c r="I743" s="79">
        <v>1.5630721439999998E-2</v>
      </c>
      <c r="J743" s="45">
        <f t="shared" si="16"/>
        <v>4.3190900163363383E-2</v>
      </c>
      <c r="K743" s="45">
        <f t="shared" si="17"/>
        <v>1.5555639713363382E-2</v>
      </c>
      <c r="L743" s="43"/>
      <c r="M743" s="43"/>
      <c r="N743" s="43"/>
      <c r="O743" s="43"/>
      <c r="P743" s="43"/>
      <c r="Q743" s="43"/>
      <c r="R743" s="43"/>
      <c r="S743" s="43"/>
      <c r="T743" s="43"/>
      <c r="U743" s="43"/>
      <c r="V743" s="43"/>
      <c r="W743" s="43"/>
      <c r="X743" s="43"/>
      <c r="Y743" s="43"/>
      <c r="Z743" s="43"/>
    </row>
    <row r="744" spans="1:26">
      <c r="A744" s="44">
        <v>44386</v>
      </c>
      <c r="B744" s="45">
        <v>4369.55</v>
      </c>
      <c r="C744" s="45">
        <f t="shared" si="12"/>
        <v>1.1214829918570923E-2</v>
      </c>
      <c r="D744" s="45">
        <v>1.9</v>
      </c>
      <c r="E744" s="45">
        <f t="shared" si="13"/>
        <v>1.9E-2</v>
      </c>
      <c r="F744" s="45">
        <f t="shared" si="14"/>
        <v>7.4692290285005569E-5</v>
      </c>
      <c r="G744" s="45">
        <f t="shared" si="15"/>
        <v>1.1140137628285918E-2</v>
      </c>
      <c r="H744" s="79">
        <v>5.4407098300000003E-3</v>
      </c>
      <c r="I744" s="79">
        <v>-5.321113473E-3</v>
      </c>
      <c r="J744" s="45">
        <f t="shared" si="16"/>
        <v>5.3660175397149948E-3</v>
      </c>
      <c r="K744" s="45">
        <f t="shared" si="17"/>
        <v>-5.3958057632850056E-3</v>
      </c>
      <c r="L744" s="43"/>
      <c r="M744" s="43"/>
      <c r="N744" s="43"/>
      <c r="O744" s="43"/>
      <c r="P744" s="43"/>
      <c r="Q744" s="43"/>
      <c r="R744" s="43"/>
      <c r="S744" s="43"/>
      <c r="T744" s="43"/>
      <c r="U744" s="43"/>
      <c r="V744" s="43"/>
      <c r="W744" s="43"/>
      <c r="X744" s="43"/>
      <c r="Y744" s="43"/>
      <c r="Z744" s="43"/>
    </row>
    <row r="745" spans="1:26">
      <c r="A745" s="44">
        <v>44385</v>
      </c>
      <c r="B745" s="45">
        <v>4320.82</v>
      </c>
      <c r="C745" s="45">
        <f t="shared" si="12"/>
        <v>-8.5978672165738772E-3</v>
      </c>
      <c r="D745" s="45">
        <v>1.82</v>
      </c>
      <c r="E745" s="45">
        <f t="shared" si="13"/>
        <v>1.8200000000000001E-2</v>
      </c>
      <c r="F745" s="45">
        <f t="shared" si="14"/>
        <v>7.1575428407077979E-5</v>
      </c>
      <c r="G745" s="45">
        <f t="shared" si="15"/>
        <v>-8.6694426449809552E-3</v>
      </c>
      <c r="H745" s="79">
        <v>-1.183992335E-2</v>
      </c>
      <c r="I745" s="79">
        <v>-2.4725958740000002E-2</v>
      </c>
      <c r="J745" s="45">
        <f t="shared" si="16"/>
        <v>-1.1911498778407078E-2</v>
      </c>
      <c r="K745" s="45">
        <f t="shared" si="17"/>
        <v>-2.4797534168407079E-2</v>
      </c>
      <c r="L745" s="43"/>
      <c r="M745" s="43"/>
      <c r="N745" s="43"/>
      <c r="O745" s="43"/>
      <c r="P745" s="43"/>
      <c r="Q745" s="43"/>
      <c r="R745" s="43"/>
      <c r="S745" s="43"/>
      <c r="T745" s="43"/>
      <c r="U745" s="43"/>
      <c r="V745" s="43"/>
      <c r="W745" s="43"/>
      <c r="X745" s="43"/>
      <c r="Y745" s="43"/>
      <c r="Z745" s="43"/>
    </row>
    <row r="746" spans="1:26">
      <c r="A746" s="44">
        <v>44384</v>
      </c>
      <c r="B746" s="45">
        <v>4358.13</v>
      </c>
      <c r="C746" s="45">
        <f t="shared" si="12"/>
        <v>3.3533824363036076E-3</v>
      </c>
      <c r="D746" s="45">
        <v>1.85</v>
      </c>
      <c r="E746" s="45">
        <f t="shared" si="13"/>
        <v>1.8500000000000003E-2</v>
      </c>
      <c r="F746" s="45">
        <f t="shared" si="14"/>
        <v>7.2744537361613126E-5</v>
      </c>
      <c r="G746" s="45">
        <f t="shared" si="15"/>
        <v>3.2806378989419945E-3</v>
      </c>
      <c r="H746" s="79">
        <v>-2.1300559890000001E-2</v>
      </c>
      <c r="I746" s="79">
        <v>1.209011915E-2</v>
      </c>
      <c r="J746" s="45">
        <f t="shared" si="16"/>
        <v>-2.1373304427361614E-2</v>
      </c>
      <c r="K746" s="45">
        <f t="shared" si="17"/>
        <v>1.2017374612638387E-2</v>
      </c>
      <c r="L746" s="43"/>
      <c r="M746" s="43"/>
      <c r="N746" s="43"/>
      <c r="O746" s="43"/>
      <c r="P746" s="43"/>
      <c r="Q746" s="43"/>
      <c r="R746" s="43"/>
      <c r="S746" s="43"/>
      <c r="T746" s="43"/>
      <c r="U746" s="43"/>
      <c r="V746" s="43"/>
      <c r="W746" s="43"/>
      <c r="X746" s="43"/>
      <c r="Y746" s="43"/>
      <c r="Z746" s="43"/>
    </row>
    <row r="747" spans="1:26">
      <c r="A747" s="44">
        <v>44383</v>
      </c>
      <c r="B747" s="45">
        <v>4343.54</v>
      </c>
      <c r="C747" s="45">
        <f t="shared" si="12"/>
        <v>-2.0239476634912454E-3</v>
      </c>
      <c r="D747" s="45">
        <v>1.91</v>
      </c>
      <c r="E747" s="45">
        <f t="shared" si="13"/>
        <v>1.9099999999999999E-2</v>
      </c>
      <c r="F747" s="45">
        <f t="shared" si="14"/>
        <v>7.5081726636616608E-5</v>
      </c>
      <c r="G747" s="45">
        <f t="shared" si="15"/>
        <v>-2.099029390127862E-3</v>
      </c>
      <c r="H747" s="79">
        <v>1.8636203569999999E-2</v>
      </c>
      <c r="I747" s="79">
        <v>-5.4646220849999998E-3</v>
      </c>
      <c r="J747" s="45">
        <f t="shared" si="16"/>
        <v>1.8561121843363382E-2</v>
      </c>
      <c r="K747" s="45">
        <f t="shared" si="17"/>
        <v>-5.5397038116366164E-3</v>
      </c>
      <c r="L747" s="43"/>
      <c r="M747" s="43"/>
      <c r="N747" s="43"/>
      <c r="O747" s="43"/>
      <c r="P747" s="43"/>
      <c r="Q747" s="43"/>
      <c r="R747" s="43"/>
      <c r="S747" s="43"/>
      <c r="T747" s="43"/>
      <c r="U747" s="43"/>
      <c r="V747" s="43"/>
      <c r="W747" s="43"/>
      <c r="X747" s="43"/>
      <c r="Y747" s="43"/>
      <c r="Z747" s="43"/>
    </row>
    <row r="748" spans="1:26">
      <c r="A748" s="44">
        <v>44379</v>
      </c>
      <c r="B748" s="45">
        <v>4352.34</v>
      </c>
      <c r="C748" s="45">
        <f t="shared" si="12"/>
        <v>7.4721182313641664E-3</v>
      </c>
      <c r="D748" s="45">
        <v>1.96</v>
      </c>
      <c r="E748" s="45">
        <f t="shared" si="13"/>
        <v>1.9599999999999999E-2</v>
      </c>
      <c r="F748" s="45">
        <f t="shared" si="14"/>
        <v>7.7028337640561162E-5</v>
      </c>
      <c r="G748" s="45">
        <f t="shared" si="15"/>
        <v>7.3950898937236052E-3</v>
      </c>
      <c r="H748" s="79">
        <v>2.28416833E-3</v>
      </c>
      <c r="I748" s="79">
        <v>1.9663033810000001E-2</v>
      </c>
      <c r="J748" s="45">
        <f t="shared" si="16"/>
        <v>2.2071399923594389E-3</v>
      </c>
      <c r="K748" s="45">
        <f t="shared" si="17"/>
        <v>1.958600547235944E-2</v>
      </c>
      <c r="L748" s="43"/>
      <c r="M748" s="43"/>
      <c r="N748" s="43"/>
      <c r="O748" s="43"/>
      <c r="P748" s="43"/>
      <c r="Q748" s="43"/>
      <c r="R748" s="43"/>
      <c r="S748" s="43"/>
      <c r="T748" s="43"/>
      <c r="U748" s="43"/>
      <c r="V748" s="43"/>
      <c r="W748" s="43"/>
      <c r="X748" s="43"/>
      <c r="Y748" s="43"/>
      <c r="Z748" s="43"/>
    </row>
    <row r="749" spans="1:26">
      <c r="A749" s="44">
        <v>44378</v>
      </c>
      <c r="B749" s="45">
        <v>4319.9399999999996</v>
      </c>
      <c r="C749" s="45">
        <f t="shared" si="12"/>
        <v>5.2080549958111134E-3</v>
      </c>
      <c r="D749" s="45">
        <v>1.99</v>
      </c>
      <c r="E749" s="45">
        <f t="shared" si="13"/>
        <v>1.9900000000000001E-2</v>
      </c>
      <c r="F749" s="45">
        <f t="shared" si="14"/>
        <v>7.8195847907025495E-5</v>
      </c>
      <c r="G749" s="45">
        <f t="shared" si="15"/>
        <v>5.1298591479040879E-3</v>
      </c>
      <c r="H749" s="79">
        <v>1.280427225E-2</v>
      </c>
      <c r="I749" s="79">
        <v>-4.8334846790000002E-3</v>
      </c>
      <c r="J749" s="45">
        <f t="shared" si="16"/>
        <v>1.2726076402092975E-2</v>
      </c>
      <c r="K749" s="45">
        <f t="shared" si="17"/>
        <v>-4.9116805269070257E-3</v>
      </c>
      <c r="L749" s="43"/>
      <c r="M749" s="43"/>
      <c r="N749" s="43"/>
      <c r="O749" s="43"/>
      <c r="P749" s="43"/>
      <c r="Q749" s="43"/>
      <c r="R749" s="43"/>
      <c r="S749" s="43"/>
      <c r="T749" s="43"/>
      <c r="U749" s="43"/>
      <c r="V749" s="43"/>
      <c r="W749" s="43"/>
      <c r="X749" s="43"/>
      <c r="Y749" s="43"/>
      <c r="Z749" s="43"/>
    </row>
    <row r="750" spans="1:26">
      <c r="A750" s="44">
        <v>44377</v>
      </c>
      <c r="B750" s="45">
        <v>4297.5</v>
      </c>
      <c r="C750" s="45">
        <f t="shared" si="12"/>
        <v>1.3272329146112091E-3</v>
      </c>
      <c r="D750" s="45">
        <v>1.98</v>
      </c>
      <c r="E750" s="45">
        <f t="shared" si="13"/>
        <v>1.9799999999999998E-2</v>
      </c>
      <c r="F750" s="45">
        <f t="shared" si="14"/>
        <v>7.7806715828909745E-5</v>
      </c>
      <c r="G750" s="45">
        <f t="shared" si="15"/>
        <v>1.2494261987822993E-3</v>
      </c>
      <c r="H750" s="79">
        <v>-7.0938265819999998E-4</v>
      </c>
      <c r="I750" s="79">
        <v>4.2363189020000001E-3</v>
      </c>
      <c r="J750" s="45">
        <f t="shared" si="16"/>
        <v>-7.8718937402890972E-4</v>
      </c>
      <c r="K750" s="45">
        <f t="shared" si="17"/>
        <v>4.1585121861710903E-3</v>
      </c>
      <c r="L750" s="43"/>
      <c r="M750" s="43"/>
      <c r="N750" s="43"/>
      <c r="O750" s="43"/>
      <c r="P750" s="43"/>
      <c r="Q750" s="43"/>
      <c r="R750" s="43"/>
      <c r="S750" s="43"/>
      <c r="T750" s="43"/>
      <c r="U750" s="43"/>
      <c r="V750" s="43"/>
      <c r="W750" s="43"/>
      <c r="X750" s="43"/>
      <c r="Y750" s="43"/>
      <c r="Z750" s="43"/>
    </row>
    <row r="751" spans="1:26">
      <c r="A751" s="44">
        <v>44376</v>
      </c>
      <c r="B751" s="45">
        <v>4291.8</v>
      </c>
      <c r="C751" s="45">
        <f t="shared" si="12"/>
        <v>2.7731138634168957E-4</v>
      </c>
      <c r="D751" s="45">
        <v>2.02</v>
      </c>
      <c r="E751" s="45">
        <f t="shared" si="13"/>
        <v>2.0199999999999999E-2</v>
      </c>
      <c r="F751" s="45">
        <f t="shared" si="14"/>
        <v>7.9363016167510736E-5</v>
      </c>
      <c r="G751" s="45">
        <f t="shared" si="15"/>
        <v>1.9794837017417884E-4</v>
      </c>
      <c r="H751" s="79">
        <v>-1.598956897E-2</v>
      </c>
      <c r="I751" s="79">
        <v>-1.169333685E-2</v>
      </c>
      <c r="J751" s="45">
        <f t="shared" si="16"/>
        <v>-1.606893198616751E-2</v>
      </c>
      <c r="K751" s="45">
        <f t="shared" si="17"/>
        <v>-1.177269986616751E-2</v>
      </c>
      <c r="L751" s="43"/>
      <c r="M751" s="43"/>
      <c r="N751" s="43"/>
      <c r="O751" s="43"/>
      <c r="P751" s="43"/>
      <c r="Q751" s="43"/>
      <c r="R751" s="43"/>
      <c r="S751" s="43"/>
      <c r="T751" s="43"/>
      <c r="U751" s="43"/>
      <c r="V751" s="43"/>
      <c r="W751" s="43"/>
      <c r="X751" s="43"/>
      <c r="Y751" s="43"/>
      <c r="Z751" s="43"/>
    </row>
    <row r="752" spans="1:26">
      <c r="A752" s="44">
        <v>44375</v>
      </c>
      <c r="B752" s="45">
        <v>4290.6099999999997</v>
      </c>
      <c r="C752" s="45">
        <f t="shared" si="12"/>
        <v>2.3123663514123699E-3</v>
      </c>
      <c r="D752" s="45">
        <v>2.02</v>
      </c>
      <c r="E752" s="45">
        <f t="shared" si="13"/>
        <v>2.0199999999999999E-2</v>
      </c>
      <c r="F752" s="45">
        <f t="shared" si="14"/>
        <v>7.9363016167510736E-5</v>
      </c>
      <c r="G752" s="45">
        <f t="shared" si="15"/>
        <v>2.2330033352448591E-3</v>
      </c>
      <c r="H752" s="79">
        <v>1.7657904360000001E-2</v>
      </c>
      <c r="I752" s="79">
        <v>5.4245908109999998E-3</v>
      </c>
      <c r="J752" s="45">
        <f t="shared" si="16"/>
        <v>1.757854134383249E-2</v>
      </c>
      <c r="K752" s="45">
        <f t="shared" si="17"/>
        <v>5.345227794832489E-3</v>
      </c>
      <c r="L752" s="43"/>
      <c r="M752" s="43"/>
      <c r="N752" s="43"/>
      <c r="O752" s="43"/>
      <c r="P752" s="43"/>
      <c r="Q752" s="43"/>
      <c r="R752" s="43"/>
      <c r="S752" s="43"/>
      <c r="T752" s="43"/>
      <c r="U752" s="43"/>
      <c r="V752" s="43"/>
      <c r="W752" s="43"/>
      <c r="X752" s="43"/>
      <c r="Y752" s="43"/>
      <c r="Z752" s="43"/>
    </row>
    <row r="753" spans="1:26">
      <c r="A753" s="44">
        <v>44372</v>
      </c>
      <c r="B753" s="45">
        <v>4280.7</v>
      </c>
      <c r="C753" s="45">
        <f t="shared" si="12"/>
        <v>3.3250724723028176E-3</v>
      </c>
      <c r="D753" s="45">
        <v>2.08</v>
      </c>
      <c r="E753" s="45">
        <f t="shared" si="13"/>
        <v>2.0799999999999999E-2</v>
      </c>
      <c r="F753" s="45">
        <f t="shared" si="14"/>
        <v>8.1696327472791097E-5</v>
      </c>
      <c r="G753" s="45">
        <f t="shared" si="15"/>
        <v>3.2433761448300265E-3</v>
      </c>
      <c r="H753" s="79">
        <v>3.4487588729999998E-2</v>
      </c>
      <c r="I753" s="79">
        <v>1.849368908E-4</v>
      </c>
      <c r="J753" s="45">
        <f t="shared" si="16"/>
        <v>3.4405892402527206E-2</v>
      </c>
      <c r="K753" s="45">
        <f t="shared" si="17"/>
        <v>1.032405633272089E-4</v>
      </c>
      <c r="L753" s="43"/>
      <c r="M753" s="43"/>
      <c r="N753" s="43"/>
      <c r="O753" s="43"/>
      <c r="P753" s="43"/>
      <c r="Q753" s="43"/>
      <c r="R753" s="43"/>
      <c r="S753" s="43"/>
      <c r="T753" s="43"/>
      <c r="U753" s="43"/>
      <c r="V753" s="43"/>
      <c r="W753" s="43"/>
      <c r="X753" s="43"/>
      <c r="Y753" s="43"/>
      <c r="Z753" s="43"/>
    </row>
    <row r="754" spans="1:26">
      <c r="A754" s="44">
        <v>44371</v>
      </c>
      <c r="B754" s="45">
        <v>4266.49</v>
      </c>
      <c r="C754" s="45">
        <f t="shared" si="12"/>
        <v>5.7943377765723673E-3</v>
      </c>
      <c r="D754" s="45">
        <v>2.02</v>
      </c>
      <c r="E754" s="45">
        <f t="shared" si="13"/>
        <v>2.0199999999999999E-2</v>
      </c>
      <c r="F754" s="45">
        <f t="shared" si="14"/>
        <v>7.9363016167510736E-5</v>
      </c>
      <c r="G754" s="45">
        <f t="shared" si="15"/>
        <v>5.7149747604048565E-3</v>
      </c>
      <c r="H754" s="79">
        <v>8.7784910859999999E-3</v>
      </c>
      <c r="I754" s="79">
        <v>1.391047336E-2</v>
      </c>
      <c r="J754" s="45">
        <f t="shared" si="16"/>
        <v>8.6991280698324892E-3</v>
      </c>
      <c r="K754" s="45">
        <f t="shared" si="17"/>
        <v>1.3831110343832489E-2</v>
      </c>
      <c r="L754" s="43"/>
      <c r="M754" s="43"/>
      <c r="N754" s="43"/>
      <c r="O754" s="43"/>
      <c r="P754" s="43"/>
      <c r="Q754" s="43"/>
      <c r="R754" s="43"/>
      <c r="S754" s="43"/>
      <c r="T754" s="43"/>
      <c r="U754" s="43"/>
      <c r="V754" s="43"/>
      <c r="W754" s="43"/>
      <c r="X754" s="43"/>
      <c r="Y754" s="43"/>
      <c r="Z754" s="43"/>
    </row>
    <row r="755" spans="1:26">
      <c r="A755" s="44">
        <v>44370</v>
      </c>
      <c r="B755" s="45">
        <v>4241.84</v>
      </c>
      <c r="C755" s="45">
        <f t="shared" si="12"/>
        <v>-1.0838474815418405E-3</v>
      </c>
      <c r="D755" s="45">
        <v>2.0299999999999998</v>
      </c>
      <c r="E755" s="45">
        <f t="shared" si="13"/>
        <v>2.0299999999999999E-2</v>
      </c>
      <c r="F755" s="45">
        <f t="shared" si="14"/>
        <v>7.9751996287846794E-5</v>
      </c>
      <c r="G755" s="45">
        <f t="shared" si="15"/>
        <v>-1.1635994778296872E-3</v>
      </c>
      <c r="H755" s="79">
        <v>-2.833394706E-2</v>
      </c>
      <c r="I755" s="79">
        <v>-2.5628812519999999E-2</v>
      </c>
      <c r="J755" s="45">
        <f t="shared" si="16"/>
        <v>-2.8413699056287847E-2</v>
      </c>
      <c r="K755" s="45">
        <f t="shared" si="17"/>
        <v>-2.5708564516287846E-2</v>
      </c>
      <c r="L755" s="43"/>
      <c r="M755" s="43"/>
      <c r="N755" s="43"/>
      <c r="O755" s="43"/>
      <c r="P755" s="43"/>
      <c r="Q755" s="43"/>
      <c r="R755" s="43"/>
      <c r="S755" s="43"/>
      <c r="T755" s="43"/>
      <c r="U755" s="43"/>
      <c r="V755" s="43"/>
      <c r="W755" s="43"/>
      <c r="X755" s="43"/>
      <c r="Y755" s="43"/>
      <c r="Z755" s="43"/>
    </row>
    <row r="756" spans="1:26">
      <c r="A756" s="44">
        <v>44369</v>
      </c>
      <c r="B756" s="45">
        <v>4246.4399999999996</v>
      </c>
      <c r="C756" s="45">
        <f t="shared" si="12"/>
        <v>5.1114294233350907E-3</v>
      </c>
      <c r="D756" s="45">
        <v>2.02</v>
      </c>
      <c r="E756" s="45">
        <f t="shared" si="13"/>
        <v>2.0199999999999999E-2</v>
      </c>
      <c r="F756" s="45">
        <f t="shared" si="14"/>
        <v>7.9363016167510736E-5</v>
      </c>
      <c r="G756" s="45">
        <f t="shared" si="15"/>
        <v>5.03206640716758E-3</v>
      </c>
      <c r="H756" s="79">
        <v>8.618036852E-4</v>
      </c>
      <c r="I756" s="79">
        <v>-3.0919166390000002E-3</v>
      </c>
      <c r="J756" s="45">
        <f t="shared" si="16"/>
        <v>7.8244066903248926E-4</v>
      </c>
      <c r="K756" s="45">
        <f t="shared" si="17"/>
        <v>-3.1712796551675109E-3</v>
      </c>
      <c r="L756" s="43"/>
      <c r="M756" s="43"/>
      <c r="N756" s="43"/>
      <c r="O756" s="43"/>
      <c r="P756" s="43"/>
      <c r="Q756" s="43"/>
      <c r="R756" s="43"/>
      <c r="S756" s="43"/>
      <c r="T756" s="43"/>
      <c r="U756" s="43"/>
      <c r="V756" s="43"/>
      <c r="W756" s="43"/>
      <c r="X756" s="43"/>
      <c r="Y756" s="43"/>
      <c r="Z756" s="43"/>
    </row>
    <row r="757" spans="1:26">
      <c r="A757" s="44">
        <v>44368</v>
      </c>
      <c r="B757" s="45">
        <v>4224.79</v>
      </c>
      <c r="C757" s="45">
        <f t="shared" si="12"/>
        <v>1.3905201143734752E-2</v>
      </c>
      <c r="D757" s="45">
        <v>2.0299999999999998</v>
      </c>
      <c r="E757" s="45">
        <f t="shared" si="13"/>
        <v>2.0299999999999999E-2</v>
      </c>
      <c r="F757" s="45">
        <f t="shared" si="14"/>
        <v>7.9751996287846794E-5</v>
      </c>
      <c r="G757" s="45">
        <f t="shared" si="15"/>
        <v>1.3825449147446905E-2</v>
      </c>
      <c r="H757" s="79">
        <v>6.1342358959999999E-3</v>
      </c>
      <c r="I757" s="79">
        <v>3.7528733379999998E-4</v>
      </c>
      <c r="J757" s="45">
        <f t="shared" si="16"/>
        <v>6.0544838997121531E-3</v>
      </c>
      <c r="K757" s="45">
        <f t="shared" si="17"/>
        <v>2.9553533751215319E-4</v>
      </c>
      <c r="L757" s="43"/>
      <c r="M757" s="43"/>
      <c r="N757" s="43"/>
      <c r="O757" s="43"/>
      <c r="P757" s="43"/>
      <c r="Q757" s="43"/>
      <c r="R757" s="43"/>
      <c r="S757" s="43"/>
      <c r="T757" s="43"/>
      <c r="U757" s="43"/>
      <c r="V757" s="43"/>
      <c r="W757" s="43"/>
      <c r="X757" s="43"/>
      <c r="Y757" s="43"/>
      <c r="Z757" s="43"/>
    </row>
    <row r="758" spans="1:26">
      <c r="A758" s="44">
        <v>44365</v>
      </c>
      <c r="B758" s="45">
        <v>4166.45</v>
      </c>
      <c r="C758" s="45">
        <f t="shared" si="12"/>
        <v>-1.3211434948255869E-2</v>
      </c>
      <c r="D758" s="45">
        <v>1.94</v>
      </c>
      <c r="E758" s="45">
        <f t="shared" si="13"/>
        <v>1.9400000000000001E-2</v>
      </c>
      <c r="F758" s="45">
        <f t="shared" si="14"/>
        <v>7.62498073600959E-5</v>
      </c>
      <c r="G758" s="45">
        <f t="shared" si="15"/>
        <v>-1.3287684755615965E-2</v>
      </c>
      <c r="H758" s="79">
        <v>-3.286457013E-2</v>
      </c>
      <c r="I758" s="79">
        <v>-2.0613424460000002E-2</v>
      </c>
      <c r="J758" s="45">
        <f t="shared" si="16"/>
        <v>-3.2940819937360095E-2</v>
      </c>
      <c r="K758" s="45">
        <f t="shared" si="17"/>
        <v>-2.0689674267360098E-2</v>
      </c>
      <c r="L758" s="43"/>
      <c r="M758" s="43"/>
      <c r="N758" s="43"/>
      <c r="O758" s="43"/>
      <c r="P758" s="43"/>
      <c r="Q758" s="43"/>
      <c r="R758" s="43"/>
      <c r="S758" s="43"/>
      <c r="T758" s="43"/>
      <c r="U758" s="43"/>
      <c r="V758" s="43"/>
      <c r="W758" s="43"/>
      <c r="X758" s="43"/>
      <c r="Y758" s="43"/>
      <c r="Z758" s="43"/>
    </row>
    <row r="759" spans="1:26">
      <c r="A759" s="44">
        <v>44364</v>
      </c>
      <c r="B759" s="45">
        <v>4221.8599999999997</v>
      </c>
      <c r="C759" s="45">
        <f t="shared" si="12"/>
        <v>-4.3573191809956221E-4</v>
      </c>
      <c r="D759" s="45">
        <v>2.0299999999999998</v>
      </c>
      <c r="E759" s="45">
        <f t="shared" si="13"/>
        <v>2.0299999999999999E-2</v>
      </c>
      <c r="F759" s="45">
        <f t="shared" si="14"/>
        <v>7.9751996287846794E-5</v>
      </c>
      <c r="G759" s="45">
        <f t="shared" si="15"/>
        <v>-5.1548391438740906E-4</v>
      </c>
      <c r="H759" s="79">
        <v>7.8477856240000005E-3</v>
      </c>
      <c r="I759" s="79">
        <v>2.8208763419999999E-3</v>
      </c>
      <c r="J759" s="45">
        <f t="shared" si="16"/>
        <v>7.7680336277121537E-3</v>
      </c>
      <c r="K759" s="45">
        <f t="shared" si="17"/>
        <v>2.7411243457121531E-3</v>
      </c>
      <c r="L759" s="43"/>
      <c r="M759" s="43"/>
      <c r="N759" s="43"/>
      <c r="O759" s="43"/>
      <c r="P759" s="43"/>
      <c r="Q759" s="43"/>
      <c r="R759" s="43"/>
      <c r="S759" s="43"/>
      <c r="T759" s="43"/>
      <c r="U759" s="43"/>
      <c r="V759" s="43"/>
      <c r="W759" s="43"/>
      <c r="X759" s="43"/>
      <c r="Y759" s="43"/>
      <c r="Z759" s="43"/>
    </row>
    <row r="760" spans="1:26">
      <c r="A760" s="44">
        <v>44363</v>
      </c>
      <c r="B760" s="45">
        <v>4223.7</v>
      </c>
      <c r="C760" s="45">
        <f t="shared" si="12"/>
        <v>-5.404786783292966E-3</v>
      </c>
      <c r="D760" s="45">
        <v>2.12</v>
      </c>
      <c r="E760" s="45">
        <f t="shared" si="13"/>
        <v>2.12E-2</v>
      </c>
      <c r="F760" s="45">
        <f t="shared" si="14"/>
        <v>8.3251109566973014E-5</v>
      </c>
      <c r="G760" s="45">
        <f t="shared" si="15"/>
        <v>-5.4880378928599391E-3</v>
      </c>
      <c r="H760" s="79">
        <v>1.266917608E-2</v>
      </c>
      <c r="I760" s="79">
        <v>3.6149361640000002E-2</v>
      </c>
      <c r="J760" s="45">
        <f t="shared" si="16"/>
        <v>1.2585924970433027E-2</v>
      </c>
      <c r="K760" s="45">
        <f t="shared" si="17"/>
        <v>3.6066110530433029E-2</v>
      </c>
      <c r="L760" s="43"/>
      <c r="M760" s="43"/>
      <c r="N760" s="43"/>
      <c r="O760" s="43"/>
      <c r="P760" s="43"/>
      <c r="Q760" s="43"/>
      <c r="R760" s="43"/>
      <c r="S760" s="43"/>
      <c r="T760" s="43"/>
      <c r="U760" s="43"/>
      <c r="V760" s="43"/>
      <c r="W760" s="43"/>
      <c r="X760" s="43"/>
      <c r="Y760" s="43"/>
      <c r="Z760" s="43"/>
    </row>
    <row r="761" spans="1:26">
      <c r="A761" s="44">
        <v>44362</v>
      </c>
      <c r="B761" s="45">
        <v>4246.59</v>
      </c>
      <c r="C761" s="45">
        <f t="shared" si="12"/>
        <v>-2.0137061101785226E-3</v>
      </c>
      <c r="D761" s="45">
        <v>2.1</v>
      </c>
      <c r="E761" s="45">
        <f t="shared" si="13"/>
        <v>2.1000000000000001E-2</v>
      </c>
      <c r="F761" s="45">
        <f t="shared" si="14"/>
        <v>8.24737943578846E-5</v>
      </c>
      <c r="G761" s="45">
        <f t="shared" si="15"/>
        <v>-2.0961799045364072E-3</v>
      </c>
      <c r="H761" s="79">
        <v>1.7471445419999999E-2</v>
      </c>
      <c r="I761" s="79">
        <v>1.0535574529999999E-2</v>
      </c>
      <c r="J761" s="45">
        <f t="shared" si="16"/>
        <v>1.7388971625642114E-2</v>
      </c>
      <c r="K761" s="45">
        <f t="shared" si="17"/>
        <v>1.0453100735642115E-2</v>
      </c>
      <c r="L761" s="43"/>
      <c r="M761" s="43"/>
      <c r="N761" s="43"/>
      <c r="O761" s="43"/>
      <c r="P761" s="43"/>
      <c r="Q761" s="43"/>
      <c r="R761" s="43"/>
      <c r="S761" s="43"/>
      <c r="T761" s="43"/>
      <c r="U761" s="43"/>
      <c r="V761" s="43"/>
      <c r="W761" s="43"/>
      <c r="X761" s="43"/>
      <c r="Y761" s="43"/>
      <c r="Z761" s="43"/>
    </row>
    <row r="762" spans="1:26">
      <c r="A762" s="44">
        <v>44361</v>
      </c>
      <c r="B762" s="45">
        <v>4255.1499999999996</v>
      </c>
      <c r="C762" s="45">
        <f t="shared" si="12"/>
        <v>1.8135655401930488E-3</v>
      </c>
      <c r="D762" s="45">
        <v>2.1</v>
      </c>
      <c r="E762" s="45">
        <f t="shared" si="13"/>
        <v>2.1000000000000001E-2</v>
      </c>
      <c r="F762" s="45">
        <f t="shared" si="14"/>
        <v>8.24737943578846E-5</v>
      </c>
      <c r="G762" s="45">
        <f t="shared" si="15"/>
        <v>1.7310917458351642E-3</v>
      </c>
      <c r="H762" s="79">
        <v>-5.6947762100000004E-3</v>
      </c>
      <c r="I762" s="79">
        <v>-2.0525926880000001E-3</v>
      </c>
      <c r="J762" s="45">
        <f t="shared" si="16"/>
        <v>-5.777250004357885E-3</v>
      </c>
      <c r="K762" s="45">
        <f t="shared" si="17"/>
        <v>-2.1350664823578847E-3</v>
      </c>
      <c r="L762" s="43"/>
      <c r="M762" s="43"/>
      <c r="N762" s="43"/>
      <c r="O762" s="43"/>
      <c r="P762" s="43"/>
      <c r="Q762" s="43"/>
      <c r="R762" s="43"/>
      <c r="S762" s="43"/>
      <c r="T762" s="43"/>
      <c r="U762" s="43"/>
      <c r="V762" s="43"/>
      <c r="W762" s="43"/>
      <c r="X762" s="43"/>
      <c r="Y762" s="43"/>
      <c r="Z762" s="43"/>
    </row>
    <row r="763" spans="1:26">
      <c r="A763" s="44">
        <v>44358</v>
      </c>
      <c r="B763" s="45">
        <v>4247.4399999999996</v>
      </c>
      <c r="C763" s="45">
        <f t="shared" si="12"/>
        <v>1.9465941937430961E-3</v>
      </c>
      <c r="D763" s="45">
        <v>2.06</v>
      </c>
      <c r="E763" s="45">
        <f t="shared" si="13"/>
        <v>2.06E-2</v>
      </c>
      <c r="F763" s="45">
        <f t="shared" si="14"/>
        <v>8.0918708852184551E-5</v>
      </c>
      <c r="G763" s="45">
        <f t="shared" si="15"/>
        <v>1.8656754848909115E-3</v>
      </c>
      <c r="H763" s="79">
        <v>8.691821911E-3</v>
      </c>
      <c r="I763" s="79">
        <v>7.6869223879999999E-3</v>
      </c>
      <c r="J763" s="45">
        <f t="shared" si="16"/>
        <v>8.6109032021478155E-3</v>
      </c>
      <c r="K763" s="45">
        <f t="shared" si="17"/>
        <v>7.6060036791478153E-3</v>
      </c>
      <c r="L763" s="43"/>
      <c r="M763" s="43"/>
      <c r="N763" s="43"/>
      <c r="O763" s="43"/>
      <c r="P763" s="43"/>
      <c r="Q763" s="43"/>
      <c r="R763" s="43"/>
      <c r="S763" s="43"/>
      <c r="T763" s="43"/>
      <c r="U763" s="43"/>
      <c r="V763" s="43"/>
      <c r="W763" s="43"/>
      <c r="X763" s="43"/>
      <c r="Y763" s="43"/>
      <c r="Z763" s="43"/>
    </row>
    <row r="764" spans="1:26">
      <c r="A764" s="44">
        <v>44357</v>
      </c>
      <c r="B764" s="45">
        <v>4239.18</v>
      </c>
      <c r="C764" s="45">
        <f t="shared" si="12"/>
        <v>4.641367023082649E-3</v>
      </c>
      <c r="D764" s="45">
        <v>2.0499999999999998</v>
      </c>
      <c r="E764" s="45">
        <f t="shared" si="13"/>
        <v>2.0499999999999997E-2</v>
      </c>
      <c r="F764" s="45">
        <f t="shared" si="14"/>
        <v>8.0529842622523162E-5</v>
      </c>
      <c r="G764" s="45">
        <f t="shared" si="15"/>
        <v>4.5608371804601259E-3</v>
      </c>
      <c r="H764" s="79">
        <v>4.2774771649999998E-3</v>
      </c>
      <c r="I764" s="79">
        <v>2.253528153E-2</v>
      </c>
      <c r="J764" s="45">
        <f t="shared" si="16"/>
        <v>4.1969473223774766E-3</v>
      </c>
      <c r="K764" s="45">
        <f t="shared" si="17"/>
        <v>2.2454751687377476E-2</v>
      </c>
      <c r="L764" s="43"/>
      <c r="M764" s="43"/>
      <c r="N764" s="43"/>
      <c r="O764" s="43"/>
      <c r="P764" s="43"/>
      <c r="Q764" s="43"/>
      <c r="R764" s="43"/>
      <c r="S764" s="43"/>
      <c r="T764" s="43"/>
      <c r="U764" s="43"/>
      <c r="V764" s="43"/>
      <c r="W764" s="43"/>
      <c r="X764" s="43"/>
      <c r="Y764" s="43"/>
      <c r="Z764" s="43"/>
    </row>
    <row r="765" spans="1:26">
      <c r="A765" s="44">
        <v>44356</v>
      </c>
      <c r="B765" s="45">
        <v>4219.55</v>
      </c>
      <c r="C765" s="45">
        <f t="shared" si="12"/>
        <v>-1.8255417468125729E-3</v>
      </c>
      <c r="D765" s="45">
        <v>2.08</v>
      </c>
      <c r="E765" s="45">
        <f t="shared" si="13"/>
        <v>2.0799999999999999E-2</v>
      </c>
      <c r="F765" s="45">
        <f t="shared" si="14"/>
        <v>8.1696327472791097E-5</v>
      </c>
      <c r="G765" s="45">
        <f t="shared" si="15"/>
        <v>-1.907238074285364E-3</v>
      </c>
      <c r="H765" s="79">
        <v>-1.128122602E-3</v>
      </c>
      <c r="I765" s="79">
        <v>3.875544744E-2</v>
      </c>
      <c r="J765" s="45">
        <f t="shared" si="16"/>
        <v>-1.2098189294727911E-3</v>
      </c>
      <c r="K765" s="45">
        <f t="shared" si="17"/>
        <v>3.8673751112527209E-2</v>
      </c>
      <c r="L765" s="43"/>
      <c r="M765" s="43"/>
      <c r="N765" s="43"/>
      <c r="O765" s="43"/>
      <c r="P765" s="43"/>
      <c r="Q765" s="43"/>
      <c r="R765" s="43"/>
      <c r="S765" s="43"/>
      <c r="T765" s="43"/>
      <c r="U765" s="43"/>
      <c r="V765" s="43"/>
      <c r="W765" s="43"/>
      <c r="X765" s="43"/>
      <c r="Y765" s="43"/>
      <c r="Z765" s="43"/>
    </row>
    <row r="766" spans="1:26">
      <c r="A766" s="44">
        <v>44355</v>
      </c>
      <c r="B766" s="45">
        <v>4227.26</v>
      </c>
      <c r="C766" s="45">
        <f t="shared" si="12"/>
        <v>1.7506961427659565E-4</v>
      </c>
      <c r="D766" s="45">
        <v>2.12</v>
      </c>
      <c r="E766" s="45">
        <f t="shared" si="13"/>
        <v>2.12E-2</v>
      </c>
      <c r="F766" s="45">
        <f t="shared" si="14"/>
        <v>8.3251109566973014E-5</v>
      </c>
      <c r="G766" s="45">
        <f t="shared" si="15"/>
        <v>9.1818504709622641E-5</v>
      </c>
      <c r="H766" s="79">
        <v>1.876976952E-2</v>
      </c>
      <c r="I766" s="79">
        <v>2.3210325640000001E-2</v>
      </c>
      <c r="J766" s="45">
        <f t="shared" si="16"/>
        <v>1.8686518410433027E-2</v>
      </c>
      <c r="K766" s="45">
        <f t="shared" si="17"/>
        <v>2.3127074530433028E-2</v>
      </c>
      <c r="L766" s="43"/>
      <c r="M766" s="43"/>
      <c r="N766" s="43"/>
      <c r="O766" s="43"/>
      <c r="P766" s="43"/>
      <c r="Q766" s="43"/>
      <c r="R766" s="43"/>
      <c r="S766" s="43"/>
      <c r="T766" s="43"/>
      <c r="U766" s="43"/>
      <c r="V766" s="43"/>
      <c r="W766" s="43"/>
      <c r="X766" s="43"/>
      <c r="Y766" s="43"/>
      <c r="Z766" s="43"/>
    </row>
    <row r="767" spans="1:26">
      <c r="A767" s="44">
        <v>44354</v>
      </c>
      <c r="B767" s="45">
        <v>4226.5200000000004</v>
      </c>
      <c r="C767" s="45">
        <f t="shared" ref="C767:C1021" si="18">LN(B767/B768)</f>
        <v>-7.9702856848250638E-4</v>
      </c>
      <c r="D767" s="45">
        <v>2.15</v>
      </c>
      <c r="E767" s="45">
        <f t="shared" ref="E767:E1021" si="19">D767/100</f>
        <v>2.1499999999999998E-2</v>
      </c>
      <c r="F767" s="45">
        <f t="shared" ref="F767:F1021" si="20">(1+E767)^(1/252)-1</f>
        <v>8.4416798117770142E-5</v>
      </c>
      <c r="G767" s="45">
        <f t="shared" ref="G767:G1021" si="21">C767-F767</f>
        <v>-8.8144536660027652E-4</v>
      </c>
      <c r="H767" s="79">
        <v>-3.9571050339999998E-4</v>
      </c>
      <c r="I767" s="79">
        <v>-1.666944877E-3</v>
      </c>
      <c r="J767" s="45">
        <f t="shared" ref="J767:J1021" si="22">H767-F767</f>
        <v>-4.8012730151777012E-4</v>
      </c>
      <c r="K767" s="45">
        <f t="shared" ref="K767:K1021" si="23">I767-F767</f>
        <v>-1.7513616751177702E-3</v>
      </c>
      <c r="L767" s="43"/>
      <c r="M767" s="43"/>
      <c r="N767" s="43"/>
      <c r="O767" s="43"/>
      <c r="P767" s="43"/>
      <c r="Q767" s="43"/>
      <c r="R767" s="43"/>
      <c r="S767" s="43"/>
      <c r="T767" s="43"/>
      <c r="U767" s="43"/>
      <c r="V767" s="43"/>
      <c r="W767" s="43"/>
      <c r="X767" s="43"/>
      <c r="Y767" s="43"/>
      <c r="Z767" s="43"/>
    </row>
    <row r="768" spans="1:26">
      <c r="A768" s="44">
        <v>44351</v>
      </c>
      <c r="B768" s="45">
        <v>4229.8900000000003</v>
      </c>
      <c r="C768" s="45">
        <f t="shared" si="18"/>
        <v>8.7952943520972007E-3</v>
      </c>
      <c r="D768" s="45">
        <v>2.14</v>
      </c>
      <c r="E768" s="45">
        <f t="shared" si="19"/>
        <v>2.1400000000000002E-2</v>
      </c>
      <c r="F768" s="45">
        <f t="shared" si="20"/>
        <v>8.4028273159342248E-5</v>
      </c>
      <c r="G768" s="45">
        <f t="shared" si="21"/>
        <v>8.7112660789378585E-3</v>
      </c>
      <c r="H768" s="79">
        <v>-1.0903844750000001E-2</v>
      </c>
      <c r="I768" s="79">
        <v>1.7611766139999999E-2</v>
      </c>
      <c r="J768" s="45">
        <f t="shared" si="22"/>
        <v>-1.0987873023159343E-2</v>
      </c>
      <c r="K768" s="45">
        <f t="shared" si="23"/>
        <v>1.7527737866840656E-2</v>
      </c>
      <c r="L768" s="43"/>
      <c r="M768" s="43"/>
      <c r="N768" s="43"/>
      <c r="O768" s="43"/>
      <c r="P768" s="43"/>
      <c r="Q768" s="43"/>
      <c r="R768" s="43"/>
      <c r="S768" s="43"/>
      <c r="T768" s="43"/>
      <c r="U768" s="43"/>
      <c r="V768" s="43"/>
      <c r="W768" s="43"/>
      <c r="X768" s="43"/>
      <c r="Y768" s="43"/>
      <c r="Z768" s="43"/>
    </row>
    <row r="769" spans="1:26">
      <c r="A769" s="44">
        <v>44350</v>
      </c>
      <c r="B769" s="45">
        <v>4192.8500000000004</v>
      </c>
      <c r="C769" s="45">
        <f t="shared" si="18"/>
        <v>-3.6352984992414229E-3</v>
      </c>
      <c r="D769" s="45">
        <v>2.21</v>
      </c>
      <c r="E769" s="45">
        <f t="shared" si="19"/>
        <v>2.2099999999999998E-2</v>
      </c>
      <c r="F769" s="45">
        <f t="shared" si="20"/>
        <v>8.6747152605815003E-5</v>
      </c>
      <c r="G769" s="45">
        <f t="shared" si="21"/>
        <v>-3.7220456518472379E-3</v>
      </c>
      <c r="H769" s="79">
        <v>1.5992327089999999E-3</v>
      </c>
      <c r="I769" s="79">
        <v>-7.3791664889999995E-4</v>
      </c>
      <c r="J769" s="45">
        <f t="shared" si="22"/>
        <v>1.5124855563941849E-3</v>
      </c>
      <c r="K769" s="45">
        <f t="shared" si="23"/>
        <v>-8.2466380150581495E-4</v>
      </c>
      <c r="L769" s="43"/>
      <c r="M769" s="43"/>
      <c r="N769" s="43"/>
      <c r="O769" s="43"/>
      <c r="P769" s="43"/>
      <c r="Q769" s="43"/>
      <c r="R769" s="43"/>
      <c r="S769" s="43"/>
      <c r="T769" s="43"/>
      <c r="U769" s="43"/>
      <c r="V769" s="43"/>
      <c r="W769" s="43"/>
      <c r="X769" s="43"/>
      <c r="Y769" s="43"/>
      <c r="Z769" s="43"/>
    </row>
    <row r="770" spans="1:26">
      <c r="A770" s="44">
        <v>44349</v>
      </c>
      <c r="B770" s="45">
        <v>4208.12</v>
      </c>
      <c r="C770" s="45">
        <f t="shared" si="18"/>
        <v>1.4458704850342234E-3</v>
      </c>
      <c r="D770" s="45">
        <v>2.19</v>
      </c>
      <c r="E770" s="45">
        <f t="shared" si="19"/>
        <v>2.1899999999999999E-2</v>
      </c>
      <c r="F770" s="45">
        <f t="shared" si="20"/>
        <v>8.5970519205780249E-5</v>
      </c>
      <c r="G770" s="45">
        <f t="shared" si="21"/>
        <v>1.3598999658284432E-3</v>
      </c>
      <c r="H770" s="79">
        <v>2.0951867339999999E-2</v>
      </c>
      <c r="I770" s="79">
        <v>-1.5596145170000001E-3</v>
      </c>
      <c r="J770" s="45">
        <f t="shared" si="22"/>
        <v>2.0865896820794219E-2</v>
      </c>
      <c r="K770" s="45">
        <f t="shared" si="23"/>
        <v>-1.6455850362057803E-3</v>
      </c>
      <c r="L770" s="43"/>
      <c r="M770" s="43"/>
      <c r="N770" s="43"/>
      <c r="O770" s="43"/>
      <c r="P770" s="43"/>
      <c r="Q770" s="43"/>
      <c r="R770" s="43"/>
      <c r="S770" s="43"/>
      <c r="T770" s="43"/>
      <c r="U770" s="43"/>
      <c r="V770" s="43"/>
      <c r="W770" s="43"/>
      <c r="X770" s="43"/>
      <c r="Y770" s="43"/>
      <c r="Z770" s="43"/>
    </row>
    <row r="771" spans="1:26">
      <c r="A771" s="44">
        <v>44348</v>
      </c>
      <c r="B771" s="45">
        <v>4202.04</v>
      </c>
      <c r="C771" s="45">
        <f t="shared" si="18"/>
        <v>-4.9249657496948439E-4</v>
      </c>
      <c r="D771" s="45">
        <v>2.21</v>
      </c>
      <c r="E771" s="45">
        <f t="shared" si="19"/>
        <v>2.2099999999999998E-2</v>
      </c>
      <c r="F771" s="45">
        <f t="shared" si="20"/>
        <v>8.6747152605815003E-5</v>
      </c>
      <c r="G771" s="45">
        <f t="shared" si="21"/>
        <v>-5.7924372757529939E-4</v>
      </c>
      <c r="H771" s="79">
        <v>-3.4878060239999999E-3</v>
      </c>
      <c r="I771" s="79">
        <v>-2.8793570139999999E-3</v>
      </c>
      <c r="J771" s="45">
        <f t="shared" si="22"/>
        <v>-3.5745531766058149E-3</v>
      </c>
      <c r="K771" s="45">
        <f t="shared" si="23"/>
        <v>-2.9661041666058149E-3</v>
      </c>
      <c r="L771" s="43"/>
      <c r="M771" s="43"/>
      <c r="N771" s="43"/>
      <c r="O771" s="43"/>
      <c r="P771" s="43"/>
      <c r="Q771" s="43"/>
      <c r="R771" s="43"/>
      <c r="S771" s="43"/>
      <c r="T771" s="43"/>
      <c r="U771" s="43"/>
      <c r="V771" s="43"/>
      <c r="W771" s="43"/>
      <c r="X771" s="43"/>
      <c r="Y771" s="43"/>
      <c r="Z771" s="43"/>
    </row>
    <row r="772" spans="1:26">
      <c r="A772" s="44">
        <v>44344</v>
      </c>
      <c r="B772" s="45">
        <v>4204.1099999999997</v>
      </c>
      <c r="C772" s="45">
        <f t="shared" si="18"/>
        <v>7.6859107720652112E-4</v>
      </c>
      <c r="D772" s="45">
        <v>2.17</v>
      </c>
      <c r="E772" s="45">
        <f t="shared" si="19"/>
        <v>2.1700000000000001E-2</v>
      </c>
      <c r="F772" s="45">
        <f t="shared" si="20"/>
        <v>8.5193734396193932E-5</v>
      </c>
      <c r="G772" s="45">
        <f t="shared" si="21"/>
        <v>6.8339734281032719E-4</v>
      </c>
      <c r="H772" s="79">
        <v>-3.0734855669999998E-2</v>
      </c>
      <c r="I772" s="79">
        <v>-6.944472353E-3</v>
      </c>
      <c r="J772" s="45">
        <f t="shared" si="22"/>
        <v>-3.0820049404396192E-2</v>
      </c>
      <c r="K772" s="45">
        <f t="shared" si="23"/>
        <v>-7.029666087396194E-3</v>
      </c>
      <c r="L772" s="43"/>
      <c r="M772" s="43"/>
      <c r="N772" s="43"/>
      <c r="O772" s="43"/>
      <c r="P772" s="43"/>
      <c r="Q772" s="43"/>
      <c r="R772" s="43"/>
      <c r="S772" s="43"/>
      <c r="T772" s="43"/>
      <c r="U772" s="43"/>
      <c r="V772" s="43"/>
      <c r="W772" s="43"/>
      <c r="X772" s="43"/>
      <c r="Y772" s="43"/>
      <c r="Z772" s="43"/>
    </row>
    <row r="773" spans="1:26">
      <c r="A773" s="44">
        <v>44343</v>
      </c>
      <c r="B773" s="45">
        <v>4200.88</v>
      </c>
      <c r="C773" s="45">
        <f t="shared" si="18"/>
        <v>1.1647198427041133E-3</v>
      </c>
      <c r="D773" s="45">
        <v>2.2000000000000002</v>
      </c>
      <c r="E773" s="45">
        <f t="shared" si="19"/>
        <v>2.2000000000000002E-2</v>
      </c>
      <c r="F773" s="45">
        <f t="shared" si="20"/>
        <v>8.6358854828327836E-5</v>
      </c>
      <c r="G773" s="45">
        <f t="shared" si="21"/>
        <v>1.0783609878757855E-3</v>
      </c>
      <c r="H773" s="79">
        <v>1.4787700149999999E-2</v>
      </c>
      <c r="I773" s="79">
        <v>8.2925620470000001E-4</v>
      </c>
      <c r="J773" s="45">
        <f t="shared" si="22"/>
        <v>1.4701341295171672E-2</v>
      </c>
      <c r="K773" s="45">
        <f t="shared" si="23"/>
        <v>7.4289734987167217E-4</v>
      </c>
      <c r="L773" s="43"/>
      <c r="M773" s="43"/>
      <c r="N773" s="43"/>
      <c r="O773" s="43"/>
      <c r="P773" s="43"/>
      <c r="Q773" s="43"/>
      <c r="R773" s="43"/>
      <c r="S773" s="43"/>
      <c r="T773" s="43"/>
      <c r="U773" s="43"/>
      <c r="V773" s="43"/>
      <c r="W773" s="43"/>
      <c r="X773" s="43"/>
      <c r="Y773" s="43"/>
      <c r="Z773" s="43"/>
    </row>
    <row r="774" spans="1:26">
      <c r="A774" s="44">
        <v>44342</v>
      </c>
      <c r="B774" s="45">
        <v>4195.99</v>
      </c>
      <c r="C774" s="45">
        <f t="shared" si="18"/>
        <v>1.8749737128450623E-3</v>
      </c>
      <c r="D774" s="45">
        <v>2.17</v>
      </c>
      <c r="E774" s="45">
        <f t="shared" si="19"/>
        <v>2.1700000000000001E-2</v>
      </c>
      <c r="F774" s="45">
        <f t="shared" si="20"/>
        <v>8.5193734396193932E-5</v>
      </c>
      <c r="G774" s="45">
        <f t="shared" si="21"/>
        <v>1.7897799784488684E-3</v>
      </c>
      <c r="H774" s="79">
        <v>-3.7925979290000002E-2</v>
      </c>
      <c r="I774" s="79">
        <v>-1.49066415E-2</v>
      </c>
      <c r="J774" s="45">
        <f t="shared" si="22"/>
        <v>-3.8011173024396196E-2</v>
      </c>
      <c r="K774" s="45">
        <f t="shared" si="23"/>
        <v>-1.4991835234396194E-2</v>
      </c>
      <c r="L774" s="43"/>
      <c r="M774" s="43"/>
      <c r="N774" s="43"/>
      <c r="O774" s="43"/>
      <c r="P774" s="43"/>
      <c r="Q774" s="43"/>
      <c r="R774" s="43"/>
      <c r="S774" s="43"/>
      <c r="T774" s="43"/>
      <c r="U774" s="43"/>
      <c r="V774" s="43"/>
      <c r="W774" s="43"/>
      <c r="X774" s="43"/>
      <c r="Y774" s="43"/>
      <c r="Z774" s="43"/>
    </row>
    <row r="775" spans="1:26">
      <c r="A775" s="44">
        <v>44341</v>
      </c>
      <c r="B775" s="45">
        <v>4188.13</v>
      </c>
      <c r="C775" s="45">
        <f t="shared" si="18"/>
        <v>-2.1275639556263349E-3</v>
      </c>
      <c r="D775" s="45">
        <v>2.16</v>
      </c>
      <c r="E775" s="45">
        <f t="shared" si="19"/>
        <v>2.1600000000000001E-2</v>
      </c>
      <c r="F775" s="45">
        <f t="shared" si="20"/>
        <v>8.4805285194278213E-5</v>
      </c>
      <c r="G775" s="45">
        <f t="shared" si="21"/>
        <v>-2.2123692408206131E-3</v>
      </c>
      <c r="H775" s="79">
        <v>-2.6135129269999999E-3</v>
      </c>
      <c r="I775" s="79">
        <v>-2.2742597399999999E-3</v>
      </c>
      <c r="J775" s="45">
        <f t="shared" si="22"/>
        <v>-2.6983182121942781E-3</v>
      </c>
      <c r="K775" s="45">
        <f t="shared" si="23"/>
        <v>-2.3590650251942781E-3</v>
      </c>
      <c r="L775" s="43"/>
      <c r="M775" s="43"/>
      <c r="N775" s="43"/>
      <c r="O775" s="43"/>
      <c r="P775" s="43"/>
      <c r="Q775" s="43"/>
      <c r="R775" s="43"/>
      <c r="S775" s="43"/>
      <c r="T775" s="43"/>
      <c r="U775" s="43"/>
      <c r="V775" s="43"/>
      <c r="W775" s="43"/>
      <c r="X775" s="43"/>
      <c r="Y775" s="43"/>
      <c r="Z775" s="43"/>
    </row>
    <row r="776" spans="1:26">
      <c r="A776" s="44">
        <v>44340</v>
      </c>
      <c r="B776" s="45">
        <v>4197.05</v>
      </c>
      <c r="C776" s="45">
        <f t="shared" si="18"/>
        <v>9.8625111190549994E-3</v>
      </c>
      <c r="D776" s="45">
        <v>2.21</v>
      </c>
      <c r="E776" s="45">
        <f t="shared" si="19"/>
        <v>2.2099999999999998E-2</v>
      </c>
      <c r="F776" s="45">
        <f t="shared" si="20"/>
        <v>8.6747152605815003E-5</v>
      </c>
      <c r="G776" s="45">
        <f t="shared" si="21"/>
        <v>9.7757639664491844E-3</v>
      </c>
      <c r="H776" s="79">
        <v>-1.380255297E-2</v>
      </c>
      <c r="I776" s="79">
        <v>7.895551495E-3</v>
      </c>
      <c r="J776" s="45">
        <f t="shared" si="22"/>
        <v>-1.3889300122605815E-2</v>
      </c>
      <c r="K776" s="45">
        <f t="shared" si="23"/>
        <v>7.808804342394185E-3</v>
      </c>
      <c r="L776" s="43"/>
      <c r="M776" s="43"/>
      <c r="N776" s="43"/>
      <c r="O776" s="43"/>
      <c r="P776" s="43"/>
      <c r="Q776" s="43"/>
      <c r="R776" s="43"/>
      <c r="S776" s="43"/>
      <c r="T776" s="43"/>
      <c r="U776" s="43"/>
      <c r="V776" s="43"/>
      <c r="W776" s="43"/>
      <c r="X776" s="43"/>
      <c r="Y776" s="43"/>
      <c r="Z776" s="43"/>
    </row>
    <row r="777" spans="1:26">
      <c r="A777" s="44">
        <v>44337</v>
      </c>
      <c r="B777" s="45">
        <v>4155.8599999999997</v>
      </c>
      <c r="C777" s="45">
        <f t="shared" si="18"/>
        <v>-7.8412700139645676E-4</v>
      </c>
      <c r="D777" s="45">
        <v>2.23</v>
      </c>
      <c r="E777" s="45">
        <f t="shared" si="19"/>
        <v>2.23E-2</v>
      </c>
      <c r="F777" s="45">
        <f t="shared" si="20"/>
        <v>8.7523634655584104E-5</v>
      </c>
      <c r="G777" s="45">
        <f t="shared" si="21"/>
        <v>-8.7165063605204086E-4</v>
      </c>
      <c r="H777" s="79">
        <v>-1.1095696780000001E-2</v>
      </c>
      <c r="I777" s="79">
        <v>-7.6004481019999997E-3</v>
      </c>
      <c r="J777" s="45">
        <f t="shared" si="22"/>
        <v>-1.1183220414655585E-2</v>
      </c>
      <c r="K777" s="45">
        <f t="shared" si="23"/>
        <v>-7.6879717366555838E-3</v>
      </c>
      <c r="L777" s="43"/>
      <c r="M777" s="43"/>
      <c r="N777" s="43"/>
      <c r="O777" s="43"/>
      <c r="P777" s="43"/>
      <c r="Q777" s="43"/>
      <c r="R777" s="43"/>
      <c r="S777" s="43"/>
      <c r="T777" s="43"/>
      <c r="U777" s="43"/>
      <c r="V777" s="43"/>
      <c r="W777" s="43"/>
      <c r="X777" s="43"/>
      <c r="Y777" s="43"/>
      <c r="Z777" s="43"/>
    </row>
    <row r="778" spans="1:26">
      <c r="A778" s="44">
        <v>44336</v>
      </c>
      <c r="B778" s="45">
        <v>4159.12</v>
      </c>
      <c r="C778" s="45">
        <f t="shared" si="18"/>
        <v>1.0499443868610717E-2</v>
      </c>
      <c r="D778" s="45">
        <v>2.2400000000000002</v>
      </c>
      <c r="E778" s="45">
        <f t="shared" si="19"/>
        <v>2.2400000000000003E-2</v>
      </c>
      <c r="F778" s="45">
        <f t="shared" si="20"/>
        <v>8.7911818942520981E-5</v>
      </c>
      <c r="G778" s="45">
        <f t="shared" si="21"/>
        <v>1.0411532049668196E-2</v>
      </c>
      <c r="H778" s="79">
        <v>-3.1009901419999999E-2</v>
      </c>
      <c r="I778" s="79">
        <v>-9.5293269230000005E-3</v>
      </c>
      <c r="J778" s="45">
        <f t="shared" si="22"/>
        <v>-3.109781323894252E-2</v>
      </c>
      <c r="K778" s="45">
        <f t="shared" si="23"/>
        <v>-9.6172387419425215E-3</v>
      </c>
      <c r="L778" s="43"/>
      <c r="M778" s="43"/>
      <c r="N778" s="43"/>
      <c r="O778" s="43"/>
      <c r="P778" s="43"/>
      <c r="Q778" s="43"/>
      <c r="R778" s="43"/>
      <c r="S778" s="43"/>
      <c r="T778" s="43"/>
      <c r="U778" s="43"/>
      <c r="V778" s="43"/>
      <c r="W778" s="43"/>
      <c r="X778" s="43"/>
      <c r="Y778" s="43"/>
      <c r="Z778" s="43"/>
    </row>
    <row r="779" spans="1:26">
      <c r="A779" s="44">
        <v>44335</v>
      </c>
      <c r="B779" s="45">
        <v>4115.68</v>
      </c>
      <c r="C779" s="45">
        <f t="shared" si="18"/>
        <v>-2.9477755951036366E-3</v>
      </c>
      <c r="D779" s="45">
        <v>2.29</v>
      </c>
      <c r="E779" s="45">
        <f t="shared" si="19"/>
        <v>2.29E-2</v>
      </c>
      <c r="F779" s="45">
        <f t="shared" si="20"/>
        <v>8.9852173293492044E-5</v>
      </c>
      <c r="G779" s="45">
        <f t="shared" si="21"/>
        <v>-3.0376277683971287E-3</v>
      </c>
      <c r="H779" s="79">
        <v>-1.4290065540000001E-2</v>
      </c>
      <c r="I779" s="79">
        <v>7.9685073869999994E-3</v>
      </c>
      <c r="J779" s="45">
        <f t="shared" si="22"/>
        <v>-1.4379917713293493E-2</v>
      </c>
      <c r="K779" s="45">
        <f t="shared" si="23"/>
        <v>7.8786552137065074E-3</v>
      </c>
      <c r="L779" s="43"/>
      <c r="M779" s="43"/>
      <c r="N779" s="43"/>
      <c r="O779" s="43"/>
      <c r="P779" s="43"/>
      <c r="Q779" s="43"/>
      <c r="R779" s="43"/>
      <c r="S779" s="43"/>
      <c r="T779" s="43"/>
      <c r="U779" s="43"/>
      <c r="V779" s="43"/>
      <c r="W779" s="43"/>
      <c r="X779" s="43"/>
      <c r="Y779" s="43"/>
      <c r="Z779" s="43"/>
    </row>
    <row r="780" spans="1:26">
      <c r="A780" s="44">
        <v>44334</v>
      </c>
      <c r="B780" s="45">
        <v>4127.83</v>
      </c>
      <c r="C780" s="45">
        <f t="shared" si="18"/>
        <v>-8.5537819278382349E-3</v>
      </c>
      <c r="D780" s="45">
        <v>2.27</v>
      </c>
      <c r="E780" s="45">
        <f t="shared" si="19"/>
        <v>2.2700000000000001E-2</v>
      </c>
      <c r="F780" s="45">
        <f t="shared" si="20"/>
        <v>8.9076144940358759E-5</v>
      </c>
      <c r="G780" s="45">
        <f t="shared" si="21"/>
        <v>-8.6428580727785937E-3</v>
      </c>
      <c r="H780" s="79">
        <v>1.385069823E-2</v>
      </c>
      <c r="I780" s="79">
        <v>1.091668061E-2</v>
      </c>
      <c r="J780" s="45">
        <f t="shared" si="22"/>
        <v>1.3761622085059641E-2</v>
      </c>
      <c r="K780" s="45">
        <f t="shared" si="23"/>
        <v>1.0827604465059641E-2</v>
      </c>
      <c r="L780" s="43"/>
      <c r="M780" s="43"/>
      <c r="N780" s="43"/>
      <c r="O780" s="43"/>
      <c r="P780" s="43"/>
      <c r="Q780" s="43"/>
      <c r="R780" s="43"/>
      <c r="S780" s="43"/>
      <c r="T780" s="43"/>
      <c r="U780" s="43"/>
      <c r="V780" s="43"/>
      <c r="W780" s="43"/>
      <c r="X780" s="43"/>
      <c r="Y780" s="43"/>
      <c r="Z780" s="43"/>
    </row>
    <row r="781" spans="1:26">
      <c r="A781" s="44">
        <v>44333</v>
      </c>
      <c r="B781" s="45">
        <v>4163.29</v>
      </c>
      <c r="C781" s="45">
        <f t="shared" si="18"/>
        <v>-2.5332441694025701E-3</v>
      </c>
      <c r="D781" s="45">
        <v>2.2599999999999998</v>
      </c>
      <c r="E781" s="45">
        <f t="shared" si="19"/>
        <v>2.2599999999999999E-2</v>
      </c>
      <c r="F781" s="45">
        <f t="shared" si="20"/>
        <v>8.8688074077580836E-5</v>
      </c>
      <c r="G781" s="45">
        <f t="shared" si="21"/>
        <v>-2.621932243480151E-3</v>
      </c>
      <c r="H781" s="79">
        <v>1.8879113460000001E-3</v>
      </c>
      <c r="I781" s="79">
        <v>2.197255209E-2</v>
      </c>
      <c r="J781" s="45">
        <f t="shared" si="22"/>
        <v>1.7992232719224192E-3</v>
      </c>
      <c r="K781" s="45">
        <f t="shared" si="23"/>
        <v>2.1883864015922419E-2</v>
      </c>
      <c r="L781" s="43"/>
      <c r="M781" s="43"/>
      <c r="N781" s="43"/>
      <c r="O781" s="43"/>
      <c r="P781" s="43"/>
      <c r="Q781" s="43"/>
      <c r="R781" s="43"/>
      <c r="S781" s="43"/>
      <c r="T781" s="43"/>
      <c r="U781" s="43"/>
      <c r="V781" s="43"/>
      <c r="W781" s="43"/>
      <c r="X781" s="43"/>
      <c r="Y781" s="43"/>
      <c r="Z781" s="43"/>
    </row>
    <row r="782" spans="1:26">
      <c r="A782" s="44">
        <v>44330</v>
      </c>
      <c r="B782" s="45">
        <v>4173.8500000000004</v>
      </c>
      <c r="C782" s="45">
        <f t="shared" si="18"/>
        <v>1.480775516646066E-2</v>
      </c>
      <c r="D782" s="45">
        <v>2.25</v>
      </c>
      <c r="E782" s="45">
        <f t="shared" si="19"/>
        <v>2.2499999999999999E-2</v>
      </c>
      <c r="F782" s="45">
        <f t="shared" si="20"/>
        <v>8.8299965414151416E-5</v>
      </c>
      <c r="G782" s="45">
        <f t="shared" si="21"/>
        <v>1.4719455201046509E-2</v>
      </c>
      <c r="H782" s="79">
        <v>2.1470048780000001E-3</v>
      </c>
      <c r="I782" s="79">
        <v>-1.0513012110000001E-2</v>
      </c>
      <c r="J782" s="45">
        <f t="shared" si="22"/>
        <v>2.0587049125858486E-3</v>
      </c>
      <c r="K782" s="45">
        <f t="shared" si="23"/>
        <v>-1.0601312075414152E-2</v>
      </c>
      <c r="L782" s="43"/>
      <c r="M782" s="43"/>
      <c r="N782" s="43"/>
      <c r="O782" s="43"/>
      <c r="P782" s="43"/>
      <c r="Q782" s="43"/>
      <c r="R782" s="43"/>
      <c r="S782" s="43"/>
      <c r="T782" s="43"/>
      <c r="U782" s="43"/>
      <c r="V782" s="43"/>
      <c r="W782" s="43"/>
      <c r="X782" s="43"/>
      <c r="Y782" s="43"/>
      <c r="Z782" s="43"/>
    </row>
    <row r="783" spans="1:26">
      <c r="A783" s="44">
        <v>44329</v>
      </c>
      <c r="B783" s="45">
        <v>4112.5</v>
      </c>
      <c r="C783" s="45">
        <f t="shared" si="18"/>
        <v>1.2099654192200689E-2</v>
      </c>
      <c r="D783" s="45">
        <v>2.2799999999999998</v>
      </c>
      <c r="E783" s="45">
        <f t="shared" si="19"/>
        <v>2.2799999999999997E-2</v>
      </c>
      <c r="F783" s="45">
        <f t="shared" si="20"/>
        <v>8.9464178009812656E-5</v>
      </c>
      <c r="G783" s="45">
        <f t="shared" si="21"/>
        <v>1.2010190014190876E-2</v>
      </c>
      <c r="H783" s="79">
        <v>-2.5848793469999999E-2</v>
      </c>
      <c r="I783" s="79">
        <v>-8.9571405410000006E-3</v>
      </c>
      <c r="J783" s="45">
        <f t="shared" si="22"/>
        <v>-2.5938257648009812E-2</v>
      </c>
      <c r="K783" s="45">
        <f t="shared" si="23"/>
        <v>-9.0466047190098133E-3</v>
      </c>
      <c r="L783" s="43"/>
      <c r="M783" s="43"/>
      <c r="N783" s="43"/>
      <c r="O783" s="43"/>
      <c r="P783" s="43"/>
      <c r="Q783" s="43"/>
      <c r="R783" s="43"/>
      <c r="S783" s="43"/>
      <c r="T783" s="43"/>
      <c r="U783" s="43"/>
      <c r="V783" s="43"/>
      <c r="W783" s="43"/>
      <c r="X783" s="43"/>
      <c r="Y783" s="43"/>
      <c r="Z783" s="43"/>
    </row>
    <row r="784" spans="1:26">
      <c r="A784" s="44">
        <v>44328</v>
      </c>
      <c r="B784" s="45">
        <v>4063.04</v>
      </c>
      <c r="C784" s="45">
        <f t="shared" si="18"/>
        <v>-2.1682768452684537E-2</v>
      </c>
      <c r="D784" s="45">
        <v>2.29</v>
      </c>
      <c r="E784" s="45">
        <f t="shared" si="19"/>
        <v>2.29E-2</v>
      </c>
      <c r="F784" s="45">
        <f t="shared" si="20"/>
        <v>8.9852173293492044E-5</v>
      </c>
      <c r="G784" s="45">
        <f t="shared" si="21"/>
        <v>-2.1772620625978029E-2</v>
      </c>
      <c r="H784" s="79">
        <v>-8.3893866269999992E-3</v>
      </c>
      <c r="I784" s="79">
        <v>-1.152110609E-2</v>
      </c>
      <c r="J784" s="45">
        <f t="shared" si="22"/>
        <v>-8.4792388002934913E-3</v>
      </c>
      <c r="K784" s="45">
        <f t="shared" si="23"/>
        <v>-1.1610958263293492E-2</v>
      </c>
      <c r="L784" s="43"/>
      <c r="M784" s="43"/>
      <c r="N784" s="43"/>
      <c r="O784" s="43"/>
      <c r="P784" s="43"/>
      <c r="Q784" s="43"/>
      <c r="R784" s="43"/>
      <c r="S784" s="43"/>
      <c r="T784" s="43"/>
      <c r="U784" s="43"/>
      <c r="V784" s="43"/>
      <c r="W784" s="43"/>
      <c r="X784" s="43"/>
      <c r="Y784" s="43"/>
      <c r="Z784" s="43"/>
    </row>
    <row r="785" spans="1:26">
      <c r="A785" s="44">
        <v>44327</v>
      </c>
      <c r="B785" s="45">
        <v>4152.1000000000004</v>
      </c>
      <c r="C785" s="45">
        <f t="shared" si="18"/>
        <v>-8.711731693215893E-3</v>
      </c>
      <c r="D785" s="45">
        <v>2.23</v>
      </c>
      <c r="E785" s="45">
        <f t="shared" si="19"/>
        <v>2.23E-2</v>
      </c>
      <c r="F785" s="45">
        <f t="shared" si="20"/>
        <v>8.7523634655584104E-5</v>
      </c>
      <c r="G785" s="45">
        <f t="shared" si="21"/>
        <v>-8.7992553278714771E-3</v>
      </c>
      <c r="H785" s="79">
        <v>3.6031118149999999E-2</v>
      </c>
      <c r="I785" s="79">
        <v>8.3085535239999994E-3</v>
      </c>
      <c r="J785" s="45">
        <f t="shared" si="22"/>
        <v>3.5943594515344415E-2</v>
      </c>
      <c r="K785" s="45">
        <f t="shared" si="23"/>
        <v>8.2210298893444153E-3</v>
      </c>
      <c r="L785" s="43"/>
      <c r="M785" s="43"/>
      <c r="N785" s="43"/>
      <c r="O785" s="43"/>
      <c r="P785" s="43"/>
      <c r="Q785" s="43"/>
      <c r="R785" s="43"/>
      <c r="S785" s="43"/>
      <c r="T785" s="43"/>
      <c r="U785" s="43"/>
      <c r="V785" s="43"/>
      <c r="W785" s="43"/>
      <c r="X785" s="43"/>
      <c r="Y785" s="43"/>
      <c r="Z785" s="43"/>
    </row>
    <row r="786" spans="1:26">
      <c r="A786" s="44">
        <v>44326</v>
      </c>
      <c r="B786" s="45">
        <v>4188.43</v>
      </c>
      <c r="C786" s="45">
        <f t="shared" si="18"/>
        <v>-1.0490499399026396E-2</v>
      </c>
      <c r="D786" s="45">
        <v>2.2000000000000002</v>
      </c>
      <c r="E786" s="45">
        <f t="shared" si="19"/>
        <v>2.2000000000000002E-2</v>
      </c>
      <c r="F786" s="45">
        <f t="shared" si="20"/>
        <v>8.6358854828327836E-5</v>
      </c>
      <c r="G786" s="45">
        <f t="shared" si="21"/>
        <v>-1.0576858253854723E-2</v>
      </c>
      <c r="H786" s="79">
        <v>1.7540130500000001E-2</v>
      </c>
      <c r="I786" s="79">
        <v>1.373722086E-2</v>
      </c>
      <c r="J786" s="45">
        <f t="shared" si="22"/>
        <v>1.7453771645171673E-2</v>
      </c>
      <c r="K786" s="45">
        <f t="shared" si="23"/>
        <v>1.3650862005171672E-2</v>
      </c>
      <c r="L786" s="43"/>
      <c r="M786" s="43"/>
      <c r="N786" s="43"/>
      <c r="O786" s="43"/>
      <c r="P786" s="43"/>
      <c r="Q786" s="43"/>
      <c r="R786" s="43"/>
      <c r="S786" s="43"/>
      <c r="T786" s="43"/>
      <c r="U786" s="43"/>
      <c r="V786" s="43"/>
      <c r="W786" s="43"/>
      <c r="X786" s="43"/>
      <c r="Y786" s="43"/>
      <c r="Z786" s="43"/>
    </row>
    <row r="787" spans="1:26">
      <c r="A787" s="44">
        <v>44323</v>
      </c>
      <c r="B787" s="45">
        <v>4232.6000000000004</v>
      </c>
      <c r="C787" s="45">
        <f t="shared" si="18"/>
        <v>7.3462962378118236E-3</v>
      </c>
      <c r="D787" s="45">
        <v>2.17</v>
      </c>
      <c r="E787" s="45">
        <f t="shared" si="19"/>
        <v>2.1700000000000001E-2</v>
      </c>
      <c r="F787" s="45">
        <f t="shared" si="20"/>
        <v>8.5193734396193932E-5</v>
      </c>
      <c r="G787" s="45">
        <f t="shared" si="21"/>
        <v>7.2611025034156297E-3</v>
      </c>
      <c r="H787" s="79">
        <v>1.084553756E-2</v>
      </c>
      <c r="I787" s="79">
        <v>-6.699776922E-3</v>
      </c>
      <c r="J787" s="45">
        <f t="shared" si="22"/>
        <v>1.0760343825603806E-2</v>
      </c>
      <c r="K787" s="45">
        <f t="shared" si="23"/>
        <v>-6.7849706563961939E-3</v>
      </c>
      <c r="L787" s="43"/>
      <c r="M787" s="43"/>
      <c r="N787" s="43"/>
      <c r="O787" s="43"/>
      <c r="P787" s="43"/>
      <c r="Q787" s="43"/>
      <c r="R787" s="43"/>
      <c r="S787" s="43"/>
      <c r="T787" s="43"/>
      <c r="U787" s="43"/>
      <c r="V787" s="43"/>
      <c r="W787" s="43"/>
      <c r="X787" s="43"/>
      <c r="Y787" s="43"/>
      <c r="Z787" s="43"/>
    </row>
    <row r="788" spans="1:26">
      <c r="A788" s="44">
        <v>44322</v>
      </c>
      <c r="B788" s="45">
        <v>4201.62</v>
      </c>
      <c r="C788" s="45">
        <f t="shared" si="18"/>
        <v>8.1322341159119176E-3</v>
      </c>
      <c r="D788" s="45">
        <v>2.13</v>
      </c>
      <c r="E788" s="45">
        <f t="shared" si="19"/>
        <v>2.1299999999999999E-2</v>
      </c>
      <c r="F788" s="45">
        <f t="shared" si="20"/>
        <v>8.3639710311667059E-5</v>
      </c>
      <c r="G788" s="45">
        <f t="shared" si="21"/>
        <v>8.0485944056002505E-3</v>
      </c>
      <c r="H788" s="79">
        <v>-2.4330636239999998E-2</v>
      </c>
      <c r="I788" s="79">
        <v>-1.6399982680000001E-2</v>
      </c>
      <c r="J788" s="45">
        <f t="shared" si="22"/>
        <v>-2.4414275950311665E-2</v>
      </c>
      <c r="K788" s="45">
        <f t="shared" si="23"/>
        <v>-1.6483622390311668E-2</v>
      </c>
      <c r="L788" s="43"/>
      <c r="M788" s="43"/>
      <c r="N788" s="43"/>
      <c r="O788" s="43"/>
      <c r="P788" s="43"/>
      <c r="Q788" s="43"/>
      <c r="R788" s="43"/>
      <c r="S788" s="43"/>
      <c r="T788" s="43"/>
      <c r="U788" s="43"/>
      <c r="V788" s="43"/>
      <c r="W788" s="43"/>
      <c r="X788" s="43"/>
      <c r="Y788" s="43"/>
      <c r="Z788" s="43"/>
    </row>
    <row r="789" spans="1:26">
      <c r="A789" s="44">
        <v>44321</v>
      </c>
      <c r="B789" s="45">
        <v>4167.59</v>
      </c>
      <c r="C789" s="45">
        <f t="shared" si="18"/>
        <v>7.0329145687402232E-4</v>
      </c>
      <c r="D789" s="45">
        <v>2.14</v>
      </c>
      <c r="E789" s="45">
        <f t="shared" si="19"/>
        <v>2.1400000000000002E-2</v>
      </c>
      <c r="F789" s="45">
        <f t="shared" si="20"/>
        <v>8.4028273159342248E-5</v>
      </c>
      <c r="G789" s="45">
        <f t="shared" si="21"/>
        <v>6.1926318371468008E-4</v>
      </c>
      <c r="H789" s="79">
        <v>-7.1180894009999999E-3</v>
      </c>
      <c r="I789" s="79">
        <v>3.4108886629999999E-3</v>
      </c>
      <c r="J789" s="45">
        <f t="shared" si="22"/>
        <v>-7.2021176741593421E-3</v>
      </c>
      <c r="K789" s="45">
        <f t="shared" si="23"/>
        <v>3.3268603898406576E-3</v>
      </c>
      <c r="L789" s="43"/>
      <c r="M789" s="43"/>
      <c r="N789" s="43"/>
      <c r="O789" s="43"/>
      <c r="P789" s="43"/>
      <c r="Q789" s="43"/>
      <c r="R789" s="43"/>
      <c r="S789" s="43"/>
      <c r="T789" s="43"/>
      <c r="U789" s="43"/>
      <c r="V789" s="43"/>
      <c r="W789" s="43"/>
      <c r="X789" s="43"/>
      <c r="Y789" s="43"/>
      <c r="Z789" s="43"/>
    </row>
    <row r="790" spans="1:26">
      <c r="A790" s="44">
        <v>44320</v>
      </c>
      <c r="B790" s="45">
        <v>4164.66</v>
      </c>
      <c r="C790" s="45">
        <f t="shared" si="18"/>
        <v>-6.7007377404054557E-3</v>
      </c>
      <c r="D790" s="45">
        <v>2.16</v>
      </c>
      <c r="E790" s="45">
        <f t="shared" si="19"/>
        <v>2.1600000000000001E-2</v>
      </c>
      <c r="F790" s="45">
        <f t="shared" si="20"/>
        <v>8.4805285194278213E-5</v>
      </c>
      <c r="G790" s="45">
        <f t="shared" si="21"/>
        <v>-6.7855430255997339E-3</v>
      </c>
      <c r="H790" s="79">
        <v>2.3603876199999999E-2</v>
      </c>
      <c r="I790" s="79">
        <v>-1.8969781000000002E-2</v>
      </c>
      <c r="J790" s="45">
        <f t="shared" si="22"/>
        <v>2.351907091480572E-2</v>
      </c>
      <c r="K790" s="45">
        <f t="shared" si="23"/>
        <v>-1.905458628519428E-2</v>
      </c>
      <c r="L790" s="43"/>
      <c r="M790" s="43"/>
      <c r="N790" s="43"/>
      <c r="O790" s="43"/>
      <c r="P790" s="43"/>
      <c r="Q790" s="43"/>
      <c r="R790" s="43"/>
      <c r="S790" s="43"/>
      <c r="T790" s="43"/>
      <c r="U790" s="43"/>
      <c r="V790" s="43"/>
      <c r="W790" s="43"/>
      <c r="X790" s="43"/>
      <c r="Y790" s="43"/>
      <c r="Z790" s="43"/>
    </row>
    <row r="791" spans="1:26">
      <c r="A791" s="44">
        <v>44319</v>
      </c>
      <c r="B791" s="45">
        <v>4192.66</v>
      </c>
      <c r="C791" s="45">
        <f t="shared" si="18"/>
        <v>2.7442656970409606E-3</v>
      </c>
      <c r="D791" s="45">
        <v>2.1800000000000002</v>
      </c>
      <c r="E791" s="45">
        <f t="shared" si="19"/>
        <v>2.18E-2</v>
      </c>
      <c r="F791" s="45">
        <f t="shared" si="20"/>
        <v>8.5582145730844772E-5</v>
      </c>
      <c r="G791" s="45">
        <f t="shared" si="21"/>
        <v>2.6586835513101158E-3</v>
      </c>
      <c r="H791" s="79">
        <v>6.6550307479999998E-3</v>
      </c>
      <c r="I791" s="79">
        <v>-2.2705598680000001E-2</v>
      </c>
      <c r="J791" s="45">
        <f t="shared" si="22"/>
        <v>6.569448602269155E-3</v>
      </c>
      <c r="K791" s="45">
        <f t="shared" si="23"/>
        <v>-2.2791180825730846E-2</v>
      </c>
      <c r="L791" s="43"/>
      <c r="M791" s="43"/>
      <c r="N791" s="43"/>
      <c r="O791" s="43"/>
      <c r="P791" s="43"/>
      <c r="Q791" s="43"/>
      <c r="R791" s="43"/>
      <c r="S791" s="43"/>
      <c r="T791" s="43"/>
      <c r="U791" s="43"/>
      <c r="V791" s="43"/>
      <c r="W791" s="43"/>
      <c r="X791" s="43"/>
      <c r="Y791" s="43"/>
      <c r="Z791" s="43"/>
    </row>
    <row r="792" spans="1:26">
      <c r="A792" s="44">
        <v>44316</v>
      </c>
      <c r="B792" s="45">
        <v>4181.17</v>
      </c>
      <c r="C792" s="45">
        <f t="shared" si="18"/>
        <v>-7.2206437182024286E-3</v>
      </c>
      <c r="D792" s="45">
        <v>2.19</v>
      </c>
      <c r="E792" s="45">
        <f t="shared" si="19"/>
        <v>2.1899999999999999E-2</v>
      </c>
      <c r="F792" s="45">
        <f t="shared" si="20"/>
        <v>8.5970519205780249E-5</v>
      </c>
      <c r="G792" s="45">
        <f t="shared" si="21"/>
        <v>-7.3066142374082089E-3</v>
      </c>
      <c r="H792" s="79">
        <v>-3.7486731859999998E-3</v>
      </c>
      <c r="I792" s="79">
        <v>-2.629964072E-4</v>
      </c>
      <c r="J792" s="45">
        <f t="shared" si="22"/>
        <v>-3.83464370520578E-3</v>
      </c>
      <c r="K792" s="45">
        <f t="shared" si="23"/>
        <v>-3.4896692640578025E-4</v>
      </c>
      <c r="L792" s="43"/>
      <c r="M792" s="43"/>
      <c r="N792" s="43"/>
      <c r="O792" s="43"/>
      <c r="P792" s="43"/>
      <c r="Q792" s="43"/>
      <c r="R792" s="43"/>
      <c r="S792" s="43"/>
      <c r="T792" s="43"/>
      <c r="U792" s="43"/>
      <c r="V792" s="43"/>
      <c r="W792" s="43"/>
      <c r="X792" s="43"/>
      <c r="Y792" s="43"/>
      <c r="Z792" s="43"/>
    </row>
    <row r="793" spans="1:26">
      <c r="A793" s="44">
        <v>44315</v>
      </c>
      <c r="B793" s="45">
        <v>4211.47</v>
      </c>
      <c r="C793" s="45">
        <f t="shared" si="18"/>
        <v>6.7400325437081072E-3</v>
      </c>
      <c r="D793" s="45">
        <v>2.2000000000000002</v>
      </c>
      <c r="E793" s="45">
        <f t="shared" si="19"/>
        <v>2.2000000000000002E-2</v>
      </c>
      <c r="F793" s="45">
        <f t="shared" si="20"/>
        <v>8.6358854828327836E-5</v>
      </c>
      <c r="G793" s="45">
        <f t="shared" si="21"/>
        <v>6.6536736888797793E-3</v>
      </c>
      <c r="H793" s="79">
        <v>6.932510486E-3</v>
      </c>
      <c r="I793" s="79">
        <v>-2.8096071860000001E-3</v>
      </c>
      <c r="J793" s="45">
        <f t="shared" si="22"/>
        <v>6.8461516311716722E-3</v>
      </c>
      <c r="K793" s="45">
        <f t="shared" si="23"/>
        <v>-2.8959660408283279E-3</v>
      </c>
      <c r="L793" s="43"/>
      <c r="M793" s="43"/>
      <c r="N793" s="43"/>
      <c r="O793" s="43"/>
      <c r="P793" s="43"/>
      <c r="Q793" s="43"/>
      <c r="R793" s="43"/>
      <c r="S793" s="43"/>
      <c r="T793" s="43"/>
      <c r="U793" s="43"/>
      <c r="V793" s="43"/>
      <c r="W793" s="43"/>
      <c r="X793" s="43"/>
      <c r="Y793" s="43"/>
      <c r="Z793" s="43"/>
    </row>
    <row r="794" spans="1:26">
      <c r="A794" s="44">
        <v>44314</v>
      </c>
      <c r="B794" s="45">
        <v>4183.18</v>
      </c>
      <c r="C794" s="45">
        <f t="shared" si="18"/>
        <v>-8.4588829283031668E-4</v>
      </c>
      <c r="D794" s="45">
        <v>2.1800000000000002</v>
      </c>
      <c r="E794" s="45">
        <f t="shared" si="19"/>
        <v>2.18E-2</v>
      </c>
      <c r="F794" s="45">
        <f t="shared" si="20"/>
        <v>8.5582145730844772E-5</v>
      </c>
      <c r="G794" s="45">
        <f t="shared" si="21"/>
        <v>-9.3147043856116145E-4</v>
      </c>
      <c r="H794" s="79">
        <v>-2.036487764E-3</v>
      </c>
      <c r="I794" s="79">
        <v>2.1011278210000001E-2</v>
      </c>
      <c r="J794" s="45">
        <f t="shared" si="22"/>
        <v>-2.1220699097308448E-3</v>
      </c>
      <c r="K794" s="45">
        <f t="shared" si="23"/>
        <v>2.0925696064269157E-2</v>
      </c>
      <c r="L794" s="43"/>
      <c r="M794" s="43"/>
      <c r="N794" s="43"/>
      <c r="O794" s="43"/>
      <c r="P794" s="43"/>
      <c r="Q794" s="43"/>
      <c r="R794" s="43"/>
      <c r="S794" s="43"/>
      <c r="T794" s="43"/>
      <c r="U794" s="43"/>
      <c r="V794" s="43"/>
      <c r="W794" s="43"/>
      <c r="X794" s="43"/>
      <c r="Y794" s="43"/>
      <c r="Z794" s="43"/>
    </row>
    <row r="795" spans="1:26">
      <c r="A795" s="44">
        <v>44313</v>
      </c>
      <c r="B795" s="45">
        <v>4186.72</v>
      </c>
      <c r="C795" s="45">
        <f t="shared" si="18"/>
        <v>-2.1494231269923608E-4</v>
      </c>
      <c r="D795" s="45">
        <v>2.17</v>
      </c>
      <c r="E795" s="45">
        <f t="shared" si="19"/>
        <v>2.1700000000000001E-2</v>
      </c>
      <c r="F795" s="45">
        <f t="shared" si="20"/>
        <v>8.5193734396193932E-5</v>
      </c>
      <c r="G795" s="45">
        <f t="shared" si="21"/>
        <v>-3.0013604709542999E-4</v>
      </c>
      <c r="H795" s="79">
        <v>2.9336943729999999E-2</v>
      </c>
      <c r="I795" s="79">
        <v>-8.4731615359999995E-3</v>
      </c>
      <c r="J795" s="45">
        <f t="shared" si="22"/>
        <v>2.9251749995603805E-2</v>
      </c>
      <c r="K795" s="45">
        <f t="shared" si="23"/>
        <v>-8.5583552703961934E-3</v>
      </c>
      <c r="L795" s="43"/>
      <c r="M795" s="43"/>
      <c r="N795" s="43"/>
      <c r="O795" s="43"/>
      <c r="P795" s="43"/>
      <c r="Q795" s="43"/>
      <c r="R795" s="43"/>
      <c r="S795" s="43"/>
      <c r="T795" s="43"/>
      <c r="U795" s="43"/>
      <c r="V795" s="43"/>
      <c r="W795" s="43"/>
      <c r="X795" s="43"/>
      <c r="Y795" s="43"/>
      <c r="Z795" s="43"/>
    </row>
    <row r="796" spans="1:26">
      <c r="A796" s="44">
        <v>44312</v>
      </c>
      <c r="B796" s="45">
        <v>4187.62</v>
      </c>
      <c r="C796" s="45">
        <f t="shared" si="18"/>
        <v>1.7806378908788009E-3</v>
      </c>
      <c r="D796" s="45">
        <v>2.13</v>
      </c>
      <c r="E796" s="45">
        <f t="shared" si="19"/>
        <v>2.1299999999999999E-2</v>
      </c>
      <c r="F796" s="45">
        <f t="shared" si="20"/>
        <v>8.3639710311667059E-5</v>
      </c>
      <c r="G796" s="45">
        <f t="shared" si="21"/>
        <v>1.6969981805671339E-3</v>
      </c>
      <c r="H796" s="79">
        <v>-4.2569963649999997E-3</v>
      </c>
      <c r="I796" s="79">
        <v>9.5465401050000005E-4</v>
      </c>
      <c r="J796" s="45">
        <f t="shared" si="22"/>
        <v>-4.3406360753116668E-3</v>
      </c>
      <c r="K796" s="45">
        <f t="shared" si="23"/>
        <v>8.7101430018833299E-4</v>
      </c>
      <c r="L796" s="43"/>
      <c r="M796" s="43"/>
      <c r="N796" s="43"/>
      <c r="O796" s="43"/>
      <c r="P796" s="43"/>
      <c r="Q796" s="43"/>
      <c r="R796" s="43"/>
      <c r="S796" s="43"/>
      <c r="T796" s="43"/>
      <c r="U796" s="43"/>
      <c r="V796" s="43"/>
      <c r="W796" s="43"/>
      <c r="X796" s="43"/>
      <c r="Y796" s="43"/>
      <c r="Z796" s="43"/>
    </row>
    <row r="797" spans="1:26">
      <c r="A797" s="44">
        <v>44309</v>
      </c>
      <c r="B797" s="45">
        <v>4180.17</v>
      </c>
      <c r="C797" s="45">
        <f t="shared" si="18"/>
        <v>1.0869423861541933E-2</v>
      </c>
      <c r="D797" s="45">
        <v>2.14</v>
      </c>
      <c r="E797" s="45">
        <f t="shared" si="19"/>
        <v>2.1400000000000002E-2</v>
      </c>
      <c r="F797" s="45">
        <f t="shared" si="20"/>
        <v>8.4028273159342248E-5</v>
      </c>
      <c r="G797" s="45">
        <f t="shared" si="21"/>
        <v>1.0785395588382591E-2</v>
      </c>
      <c r="H797" s="79">
        <v>-1.275495596E-2</v>
      </c>
      <c r="I797" s="79">
        <v>-1.953676789E-3</v>
      </c>
      <c r="J797" s="45">
        <f t="shared" si="22"/>
        <v>-1.2838984233159342E-2</v>
      </c>
      <c r="K797" s="45">
        <f t="shared" si="23"/>
        <v>-2.0377050621593422E-3</v>
      </c>
      <c r="L797" s="43"/>
      <c r="M797" s="43"/>
      <c r="N797" s="43"/>
      <c r="O797" s="43"/>
      <c r="P797" s="43"/>
      <c r="Q797" s="43"/>
      <c r="R797" s="43"/>
      <c r="S797" s="43"/>
      <c r="T797" s="43"/>
      <c r="U797" s="43"/>
      <c r="V797" s="43"/>
      <c r="W797" s="43"/>
      <c r="X797" s="43"/>
      <c r="Y797" s="43"/>
      <c r="Z797" s="43"/>
    </row>
    <row r="798" spans="1:26">
      <c r="A798" s="44">
        <v>44308</v>
      </c>
      <c r="B798" s="45">
        <v>4134.9799999999996</v>
      </c>
      <c r="C798" s="45">
        <f t="shared" si="18"/>
        <v>-9.2533518567931589E-3</v>
      </c>
      <c r="D798" s="45">
        <v>2.13</v>
      </c>
      <c r="E798" s="45">
        <f t="shared" si="19"/>
        <v>2.1299999999999999E-2</v>
      </c>
      <c r="F798" s="45">
        <f t="shared" si="20"/>
        <v>8.3639710311667059E-5</v>
      </c>
      <c r="G798" s="45">
        <f t="shared" si="21"/>
        <v>-9.336991567104826E-3</v>
      </c>
      <c r="H798" s="79">
        <v>-1.7135660760000001E-2</v>
      </c>
      <c r="I798" s="79">
        <v>-5.3159166580000004E-3</v>
      </c>
      <c r="J798" s="45">
        <f t="shared" si="22"/>
        <v>-1.7219300470311668E-2</v>
      </c>
      <c r="K798" s="45">
        <f t="shared" si="23"/>
        <v>-5.3995563683116674E-3</v>
      </c>
      <c r="L798" s="43"/>
      <c r="M798" s="43"/>
      <c r="N798" s="43"/>
      <c r="O798" s="43"/>
      <c r="P798" s="43"/>
      <c r="Q798" s="43"/>
      <c r="R798" s="43"/>
      <c r="S798" s="43"/>
      <c r="T798" s="43"/>
      <c r="U798" s="43"/>
      <c r="V798" s="43"/>
      <c r="W798" s="43"/>
      <c r="X798" s="43"/>
      <c r="Y798" s="43"/>
      <c r="Z798" s="43"/>
    </row>
    <row r="799" spans="1:26">
      <c r="A799" s="44">
        <v>44307</v>
      </c>
      <c r="B799" s="45">
        <v>4173.42</v>
      </c>
      <c r="C799" s="45">
        <f t="shared" si="18"/>
        <v>9.2630254691135495E-3</v>
      </c>
      <c r="D799" s="45">
        <v>2.14</v>
      </c>
      <c r="E799" s="45">
        <f t="shared" si="19"/>
        <v>2.1400000000000002E-2</v>
      </c>
      <c r="F799" s="45">
        <f t="shared" si="20"/>
        <v>8.4028273159342248E-5</v>
      </c>
      <c r="G799" s="45">
        <f t="shared" si="21"/>
        <v>9.1789971959542072E-3</v>
      </c>
      <c r="H799" s="79">
        <v>6.762386217E-3</v>
      </c>
      <c r="I799" s="79">
        <v>1.547662841E-2</v>
      </c>
      <c r="J799" s="45">
        <f t="shared" si="22"/>
        <v>6.6783579438406578E-3</v>
      </c>
      <c r="K799" s="45">
        <f t="shared" si="23"/>
        <v>1.5392600136840658E-2</v>
      </c>
      <c r="L799" s="43"/>
      <c r="M799" s="43"/>
      <c r="N799" s="43"/>
      <c r="O799" s="43"/>
      <c r="P799" s="43"/>
      <c r="Q799" s="43"/>
      <c r="R799" s="43"/>
      <c r="S799" s="43"/>
      <c r="T799" s="43"/>
      <c r="U799" s="43"/>
      <c r="V799" s="43"/>
      <c r="W799" s="43"/>
      <c r="X799" s="43"/>
      <c r="Y799" s="43"/>
      <c r="Z799" s="43"/>
    </row>
    <row r="800" spans="1:26">
      <c r="A800" s="44">
        <v>44306</v>
      </c>
      <c r="B800" s="45">
        <v>4134.9399999999996</v>
      </c>
      <c r="C800" s="45">
        <f t="shared" si="18"/>
        <v>-6.8256031307080047E-3</v>
      </c>
      <c r="D800" s="45">
        <v>2.15</v>
      </c>
      <c r="E800" s="45">
        <f t="shared" si="19"/>
        <v>2.1499999999999998E-2</v>
      </c>
      <c r="F800" s="45">
        <f t="shared" si="20"/>
        <v>8.4416798117770142E-5</v>
      </c>
      <c r="G800" s="45">
        <f t="shared" si="21"/>
        <v>-6.9100199288257749E-3</v>
      </c>
      <c r="H800" s="79">
        <v>-7.9152717600000002E-3</v>
      </c>
      <c r="I800" s="79">
        <v>-2.0996663459999999E-2</v>
      </c>
      <c r="J800" s="45">
        <f t="shared" si="22"/>
        <v>-7.9996885581177703E-3</v>
      </c>
      <c r="K800" s="45">
        <f t="shared" si="23"/>
        <v>-2.1081080258117769E-2</v>
      </c>
      <c r="L800" s="43"/>
      <c r="M800" s="43"/>
      <c r="N800" s="43"/>
      <c r="O800" s="43"/>
      <c r="P800" s="43"/>
      <c r="Q800" s="43"/>
      <c r="R800" s="43"/>
      <c r="S800" s="43"/>
      <c r="T800" s="43"/>
      <c r="U800" s="43"/>
      <c r="V800" s="43"/>
      <c r="W800" s="43"/>
      <c r="X800" s="43"/>
      <c r="Y800" s="43"/>
      <c r="Z800" s="43"/>
    </row>
    <row r="801" spans="1:26">
      <c r="A801" s="44">
        <v>44305</v>
      </c>
      <c r="B801" s="45">
        <v>4163.26</v>
      </c>
      <c r="C801" s="45">
        <f t="shared" si="18"/>
        <v>-5.3205822668759327E-3</v>
      </c>
      <c r="D801" s="45">
        <v>2.1800000000000002</v>
      </c>
      <c r="E801" s="45">
        <f t="shared" si="19"/>
        <v>2.18E-2</v>
      </c>
      <c r="F801" s="45">
        <f t="shared" si="20"/>
        <v>8.5582145730844772E-5</v>
      </c>
      <c r="G801" s="45">
        <f t="shared" si="21"/>
        <v>-5.4061644126067775E-3</v>
      </c>
      <c r="H801" s="79">
        <v>4.2205297760000003E-2</v>
      </c>
      <c r="I801" s="79">
        <v>2.0695491029999999E-2</v>
      </c>
      <c r="J801" s="45">
        <f t="shared" si="22"/>
        <v>4.2119715614269158E-2</v>
      </c>
      <c r="K801" s="45">
        <f t="shared" si="23"/>
        <v>2.0609908884269154E-2</v>
      </c>
      <c r="L801" s="43"/>
      <c r="M801" s="43"/>
      <c r="N801" s="43"/>
      <c r="O801" s="43"/>
      <c r="P801" s="43"/>
      <c r="Q801" s="43"/>
      <c r="R801" s="43"/>
      <c r="S801" s="43"/>
      <c r="T801" s="43"/>
      <c r="U801" s="43"/>
      <c r="V801" s="43"/>
      <c r="W801" s="43"/>
      <c r="X801" s="43"/>
      <c r="Y801" s="43"/>
      <c r="Z801" s="43"/>
    </row>
    <row r="802" spans="1:26">
      <c r="A802" s="44">
        <v>44302</v>
      </c>
      <c r="B802" s="45">
        <v>4185.47</v>
      </c>
      <c r="C802" s="45">
        <f t="shared" si="18"/>
        <v>3.6022533265398387E-3</v>
      </c>
      <c r="D802" s="45">
        <v>2.15</v>
      </c>
      <c r="E802" s="45">
        <f t="shared" si="19"/>
        <v>2.1499999999999998E-2</v>
      </c>
      <c r="F802" s="45">
        <f t="shared" si="20"/>
        <v>8.4416798117770142E-5</v>
      </c>
      <c r="G802" s="45">
        <f t="shared" si="21"/>
        <v>3.5178365284220686E-3</v>
      </c>
      <c r="H802" s="79">
        <v>1.6371498839999998E-2</v>
      </c>
      <c r="I802" s="79">
        <v>4.165330767E-3</v>
      </c>
      <c r="J802" s="45">
        <f t="shared" si="22"/>
        <v>1.6287082041882228E-2</v>
      </c>
      <c r="K802" s="45">
        <f t="shared" si="23"/>
        <v>4.0809139688822299E-3</v>
      </c>
      <c r="L802" s="43"/>
      <c r="M802" s="43"/>
      <c r="N802" s="43"/>
      <c r="O802" s="43"/>
      <c r="P802" s="43"/>
      <c r="Q802" s="43"/>
      <c r="R802" s="43"/>
      <c r="S802" s="43"/>
      <c r="T802" s="43"/>
      <c r="U802" s="43"/>
      <c r="V802" s="43"/>
      <c r="W802" s="43"/>
      <c r="X802" s="43"/>
      <c r="Y802" s="43"/>
      <c r="Z802" s="43"/>
    </row>
    <row r="803" spans="1:26">
      <c r="A803" s="44">
        <v>44301</v>
      </c>
      <c r="B803" s="45">
        <v>4170.42</v>
      </c>
      <c r="C803" s="45">
        <f t="shared" si="18"/>
        <v>1.1033158016154329E-2</v>
      </c>
      <c r="D803" s="45">
        <v>2.12</v>
      </c>
      <c r="E803" s="45">
        <f t="shared" si="19"/>
        <v>2.12E-2</v>
      </c>
      <c r="F803" s="45">
        <f t="shared" si="20"/>
        <v>8.3251109566973014E-5</v>
      </c>
      <c r="G803" s="45">
        <f t="shared" si="21"/>
        <v>1.0949906906587356E-2</v>
      </c>
      <c r="H803" s="79">
        <v>1.1736800800000001E-2</v>
      </c>
      <c r="I803" s="79">
        <v>-3.6060827260000002E-3</v>
      </c>
      <c r="J803" s="45">
        <f t="shared" si="22"/>
        <v>1.1653549690433028E-2</v>
      </c>
      <c r="K803" s="45">
        <f t="shared" si="23"/>
        <v>-3.6893338355669732E-3</v>
      </c>
      <c r="L803" s="43"/>
      <c r="M803" s="43"/>
      <c r="N803" s="43"/>
      <c r="O803" s="43"/>
      <c r="P803" s="43"/>
      <c r="Q803" s="43"/>
      <c r="R803" s="43"/>
      <c r="S803" s="43"/>
      <c r="T803" s="43"/>
      <c r="U803" s="43"/>
      <c r="V803" s="43"/>
      <c r="W803" s="43"/>
      <c r="X803" s="43"/>
      <c r="Y803" s="43"/>
      <c r="Z803" s="43"/>
    </row>
    <row r="804" spans="1:26">
      <c r="A804" s="44">
        <v>44300</v>
      </c>
      <c r="B804" s="45">
        <v>4124.66</v>
      </c>
      <c r="C804" s="45">
        <f t="shared" si="18"/>
        <v>-4.0961799296970009E-3</v>
      </c>
      <c r="D804" s="45">
        <v>2.21</v>
      </c>
      <c r="E804" s="45">
        <f t="shared" si="19"/>
        <v>2.2099999999999998E-2</v>
      </c>
      <c r="F804" s="45">
        <f t="shared" si="20"/>
        <v>8.6747152605815003E-5</v>
      </c>
      <c r="G804" s="45">
        <f t="shared" si="21"/>
        <v>-4.182927082302816E-3</v>
      </c>
      <c r="H804" s="79">
        <v>5.2428924159999999E-3</v>
      </c>
      <c r="I804" s="79">
        <v>2.5800903170000001E-4</v>
      </c>
      <c r="J804" s="45">
        <f t="shared" si="22"/>
        <v>5.1561452633941849E-3</v>
      </c>
      <c r="K804" s="45">
        <f t="shared" si="23"/>
        <v>1.7126187909418501E-4</v>
      </c>
      <c r="L804" s="43"/>
      <c r="M804" s="43"/>
      <c r="N804" s="43"/>
      <c r="O804" s="43"/>
      <c r="P804" s="43"/>
      <c r="Q804" s="43"/>
      <c r="R804" s="43"/>
      <c r="S804" s="43"/>
      <c r="T804" s="43"/>
      <c r="U804" s="43"/>
      <c r="V804" s="43"/>
      <c r="W804" s="43"/>
      <c r="X804" s="43"/>
      <c r="Y804" s="43"/>
      <c r="Z804" s="43"/>
    </row>
    <row r="805" spans="1:26">
      <c r="A805" s="44">
        <v>44299</v>
      </c>
      <c r="B805" s="45">
        <v>4141.59</v>
      </c>
      <c r="C805" s="45">
        <f t="shared" si="18"/>
        <v>3.289166381145364E-3</v>
      </c>
      <c r="D805" s="45">
        <v>2.2000000000000002</v>
      </c>
      <c r="E805" s="45">
        <f t="shared" si="19"/>
        <v>2.2000000000000002E-2</v>
      </c>
      <c r="F805" s="45">
        <f t="shared" si="20"/>
        <v>8.6358854828327836E-5</v>
      </c>
      <c r="G805" s="45">
        <f t="shared" si="21"/>
        <v>3.2028075263170362E-3</v>
      </c>
      <c r="H805" s="79">
        <v>3.3221307989999998E-3</v>
      </c>
      <c r="I805" s="79">
        <v>-1.3985030819999999E-2</v>
      </c>
      <c r="J805" s="45">
        <f t="shared" si="22"/>
        <v>3.235771944171672E-3</v>
      </c>
      <c r="K805" s="45">
        <f t="shared" si="23"/>
        <v>-1.4071389674828327E-2</v>
      </c>
      <c r="L805" s="43"/>
      <c r="M805" s="43"/>
      <c r="N805" s="43"/>
      <c r="O805" s="43"/>
      <c r="P805" s="43"/>
      <c r="Q805" s="43"/>
      <c r="R805" s="43"/>
      <c r="S805" s="43"/>
      <c r="T805" s="43"/>
      <c r="U805" s="43"/>
      <c r="V805" s="43"/>
      <c r="W805" s="43"/>
      <c r="X805" s="43"/>
      <c r="Y805" s="43"/>
      <c r="Z805" s="43"/>
    </row>
    <row r="806" spans="1:26">
      <c r="A806" s="44">
        <v>44298</v>
      </c>
      <c r="B806" s="45">
        <v>4127.99</v>
      </c>
      <c r="C806" s="45">
        <f t="shared" si="18"/>
        <v>-1.9620215667317165E-4</v>
      </c>
      <c r="D806" s="45">
        <v>2.23</v>
      </c>
      <c r="E806" s="45">
        <f t="shared" si="19"/>
        <v>2.23E-2</v>
      </c>
      <c r="F806" s="45">
        <f t="shared" si="20"/>
        <v>8.7523634655584104E-5</v>
      </c>
      <c r="G806" s="45">
        <f t="shared" si="21"/>
        <v>-2.8372579132875575E-4</v>
      </c>
      <c r="H806" s="79">
        <v>-1.491704106E-2</v>
      </c>
      <c r="I806" s="79">
        <v>6.8654132530000002E-3</v>
      </c>
      <c r="J806" s="45">
        <f t="shared" si="22"/>
        <v>-1.5004564694655585E-2</v>
      </c>
      <c r="K806" s="45">
        <f t="shared" si="23"/>
        <v>6.7778896183444161E-3</v>
      </c>
      <c r="L806" s="43"/>
      <c r="M806" s="43"/>
      <c r="N806" s="43"/>
      <c r="O806" s="43"/>
      <c r="P806" s="43"/>
      <c r="Q806" s="43"/>
      <c r="R806" s="43"/>
      <c r="S806" s="43"/>
      <c r="T806" s="43"/>
      <c r="U806" s="43"/>
      <c r="V806" s="43"/>
      <c r="W806" s="43"/>
      <c r="X806" s="43"/>
      <c r="Y806" s="43"/>
      <c r="Z806" s="43"/>
    </row>
    <row r="807" spans="1:26">
      <c r="A807" s="44">
        <v>44295</v>
      </c>
      <c r="B807" s="45">
        <v>4128.8</v>
      </c>
      <c r="C807" s="45">
        <f t="shared" si="18"/>
        <v>7.6903163725556868E-3</v>
      </c>
      <c r="D807" s="45">
        <v>2.2200000000000002</v>
      </c>
      <c r="E807" s="45">
        <f t="shared" si="19"/>
        <v>2.2200000000000001E-2</v>
      </c>
      <c r="F807" s="45">
        <f t="shared" si="20"/>
        <v>8.7135412546013313E-5</v>
      </c>
      <c r="G807" s="45">
        <f t="shared" si="21"/>
        <v>7.6031809600096735E-3</v>
      </c>
      <c r="H807" s="79">
        <v>1.13175672E-2</v>
      </c>
      <c r="I807" s="79">
        <v>-7.7976091279999998E-4</v>
      </c>
      <c r="J807" s="45">
        <f t="shared" si="22"/>
        <v>1.1230431787453986E-2</v>
      </c>
      <c r="K807" s="45">
        <f t="shared" si="23"/>
        <v>-8.6689632534601329E-4</v>
      </c>
      <c r="L807" s="43"/>
      <c r="M807" s="43"/>
      <c r="N807" s="43"/>
      <c r="O807" s="43"/>
      <c r="P807" s="43"/>
      <c r="Q807" s="43"/>
      <c r="R807" s="43"/>
      <c r="S807" s="43"/>
      <c r="T807" s="43"/>
      <c r="U807" s="43"/>
      <c r="V807" s="43"/>
      <c r="W807" s="43"/>
      <c r="X807" s="43"/>
      <c r="Y807" s="43"/>
      <c r="Z807" s="43"/>
    </row>
    <row r="808" spans="1:26">
      <c r="A808" s="44">
        <v>44294</v>
      </c>
      <c r="B808" s="45">
        <v>4097.17</v>
      </c>
      <c r="C808" s="45">
        <f t="shared" si="18"/>
        <v>4.2117580408072355E-3</v>
      </c>
      <c r="D808" s="45">
        <v>2.21</v>
      </c>
      <c r="E808" s="45">
        <f t="shared" si="19"/>
        <v>2.2099999999999998E-2</v>
      </c>
      <c r="F808" s="45">
        <f t="shared" si="20"/>
        <v>8.6747152605815003E-5</v>
      </c>
      <c r="G808" s="45">
        <f t="shared" si="21"/>
        <v>4.1250108882014205E-3</v>
      </c>
      <c r="H808" s="79">
        <v>1.0210808E-2</v>
      </c>
      <c r="I808" s="79">
        <v>-1.1707826069999999E-3</v>
      </c>
      <c r="J808" s="45">
        <f t="shared" si="22"/>
        <v>1.0124060847394185E-2</v>
      </c>
      <c r="K808" s="45">
        <f t="shared" si="23"/>
        <v>-1.2575297596058149E-3</v>
      </c>
      <c r="L808" s="43"/>
      <c r="M808" s="43"/>
      <c r="N808" s="43"/>
      <c r="O808" s="43"/>
      <c r="P808" s="43"/>
      <c r="Q808" s="43"/>
      <c r="R808" s="43"/>
      <c r="S808" s="43"/>
      <c r="T808" s="43"/>
      <c r="U808" s="43"/>
      <c r="V808" s="43"/>
      <c r="W808" s="43"/>
      <c r="X808" s="43"/>
      <c r="Y808" s="43"/>
      <c r="Z808" s="43"/>
    </row>
    <row r="809" spans="1:26">
      <c r="A809" s="44">
        <v>44293</v>
      </c>
      <c r="B809" s="45">
        <v>4079.95</v>
      </c>
      <c r="C809" s="45">
        <f t="shared" si="18"/>
        <v>1.4741432833555816E-3</v>
      </c>
      <c r="D809" s="45">
        <v>2.25</v>
      </c>
      <c r="E809" s="45">
        <f t="shared" si="19"/>
        <v>2.2499999999999999E-2</v>
      </c>
      <c r="F809" s="45">
        <f t="shared" si="20"/>
        <v>8.8299965414151416E-5</v>
      </c>
      <c r="G809" s="45">
        <f t="shared" si="21"/>
        <v>1.3858433179414302E-3</v>
      </c>
      <c r="H809" s="79">
        <v>-9.3394172829999993E-3</v>
      </c>
      <c r="I809" s="79">
        <v>-3.0376011860000002E-4</v>
      </c>
      <c r="J809" s="45">
        <f t="shared" si="22"/>
        <v>-9.4277172484141507E-3</v>
      </c>
      <c r="K809" s="45">
        <f t="shared" si="23"/>
        <v>-3.9206008401415144E-4</v>
      </c>
      <c r="L809" s="43"/>
      <c r="M809" s="43"/>
      <c r="N809" s="43"/>
      <c r="O809" s="43"/>
      <c r="P809" s="43"/>
      <c r="Q809" s="43"/>
      <c r="R809" s="43"/>
      <c r="S809" s="43"/>
      <c r="T809" s="43"/>
      <c r="U809" s="43"/>
      <c r="V809" s="43"/>
      <c r="W809" s="43"/>
      <c r="X809" s="43"/>
      <c r="Y809" s="43"/>
      <c r="Z809" s="43"/>
    </row>
    <row r="810" spans="1:26">
      <c r="A810" s="44">
        <v>44292</v>
      </c>
      <c r="B810" s="45">
        <v>4073.94</v>
      </c>
      <c r="C810" s="45">
        <f t="shared" si="18"/>
        <v>-9.7401211108184122E-4</v>
      </c>
      <c r="D810" s="45">
        <v>2.2200000000000002</v>
      </c>
      <c r="E810" s="45">
        <f t="shared" si="19"/>
        <v>2.2200000000000001E-2</v>
      </c>
      <c r="F810" s="45">
        <f t="shared" si="20"/>
        <v>8.7135412546013313E-5</v>
      </c>
      <c r="G810" s="45">
        <f t="shared" si="21"/>
        <v>-1.0611475236278545E-3</v>
      </c>
      <c r="H810" s="79">
        <v>1.020195948E-2</v>
      </c>
      <c r="I810" s="79">
        <v>9.9772267250000006E-4</v>
      </c>
      <c r="J810" s="45">
        <f t="shared" si="22"/>
        <v>1.0114824067453987E-2</v>
      </c>
      <c r="K810" s="45">
        <f t="shared" si="23"/>
        <v>9.1058725995398675E-4</v>
      </c>
      <c r="L810" s="43"/>
      <c r="M810" s="43"/>
      <c r="N810" s="43"/>
      <c r="O810" s="43"/>
      <c r="P810" s="43"/>
      <c r="Q810" s="43"/>
      <c r="R810" s="43"/>
      <c r="S810" s="43"/>
      <c r="T810" s="43"/>
      <c r="U810" s="43"/>
      <c r="V810" s="43"/>
      <c r="W810" s="43"/>
      <c r="X810" s="43"/>
      <c r="Y810" s="43"/>
      <c r="Z810" s="43"/>
    </row>
    <row r="811" spans="1:26">
      <c r="A811" s="44">
        <v>44291</v>
      </c>
      <c r="B811" s="45">
        <v>4077.91</v>
      </c>
      <c r="C811" s="45">
        <f t="shared" si="18"/>
        <v>1.4335038467166317E-2</v>
      </c>
      <c r="D811" s="45">
        <v>2.2599999999999998</v>
      </c>
      <c r="E811" s="45">
        <f t="shared" si="19"/>
        <v>2.2599999999999999E-2</v>
      </c>
      <c r="F811" s="45">
        <f t="shared" si="20"/>
        <v>8.8688074077580836E-5</v>
      </c>
      <c r="G811" s="45">
        <f t="shared" si="21"/>
        <v>1.4246350393088737E-2</v>
      </c>
      <c r="H811" s="79">
        <v>1.6287068290000001E-2</v>
      </c>
      <c r="I811" s="79">
        <v>1.32229772E-2</v>
      </c>
      <c r="J811" s="45">
        <f t="shared" si="22"/>
        <v>1.6198380215922421E-2</v>
      </c>
      <c r="K811" s="45">
        <f t="shared" si="23"/>
        <v>1.3134289125922419E-2</v>
      </c>
      <c r="L811" s="43"/>
      <c r="M811" s="43"/>
      <c r="N811" s="43"/>
      <c r="O811" s="43"/>
      <c r="P811" s="43"/>
      <c r="Q811" s="43"/>
      <c r="R811" s="43"/>
      <c r="S811" s="43"/>
      <c r="T811" s="43"/>
      <c r="U811" s="43"/>
      <c r="V811" s="43"/>
      <c r="W811" s="43"/>
      <c r="X811" s="43"/>
      <c r="Y811" s="43"/>
      <c r="Z811" s="43"/>
    </row>
    <row r="812" spans="1:26">
      <c r="A812" s="44">
        <v>44287</v>
      </c>
      <c r="B812" s="45">
        <v>4019.87</v>
      </c>
      <c r="C812" s="45">
        <f t="shared" si="18"/>
        <v>1.1755774236888511E-2</v>
      </c>
      <c r="D812" s="45">
        <v>2.23</v>
      </c>
      <c r="E812" s="45">
        <f t="shared" si="19"/>
        <v>2.23E-2</v>
      </c>
      <c r="F812" s="45">
        <f t="shared" si="20"/>
        <v>8.7523634655584104E-5</v>
      </c>
      <c r="G812" s="45">
        <f t="shared" si="21"/>
        <v>1.1668250602232927E-2</v>
      </c>
      <c r="H812" s="79">
        <v>-2.498568453E-2</v>
      </c>
      <c r="I812" s="79">
        <v>-4.1590798510000001E-3</v>
      </c>
      <c r="J812" s="45">
        <f t="shared" si="22"/>
        <v>-2.5073208164655584E-2</v>
      </c>
      <c r="K812" s="45">
        <f t="shared" si="23"/>
        <v>-4.2466034856555842E-3</v>
      </c>
      <c r="L812" s="43"/>
      <c r="M812" s="43"/>
      <c r="N812" s="43"/>
      <c r="O812" s="43"/>
      <c r="P812" s="43"/>
      <c r="Q812" s="43"/>
      <c r="R812" s="43"/>
      <c r="S812" s="43"/>
      <c r="T812" s="43"/>
      <c r="U812" s="43"/>
      <c r="V812" s="43"/>
      <c r="W812" s="43"/>
      <c r="X812" s="43"/>
      <c r="Y812" s="43"/>
      <c r="Z812" s="43"/>
    </row>
    <row r="813" spans="1:26">
      <c r="A813" s="44">
        <v>44286</v>
      </c>
      <c r="B813" s="45">
        <v>3972.89</v>
      </c>
      <c r="C813" s="45">
        <f t="shared" si="18"/>
        <v>3.6159929659948988E-3</v>
      </c>
      <c r="D813" s="45">
        <v>2.31</v>
      </c>
      <c r="E813" s="45">
        <f t="shared" si="19"/>
        <v>2.3099999999999999E-2</v>
      </c>
      <c r="F813" s="45">
        <f t="shared" si="20"/>
        <v>9.0628050532171045E-5</v>
      </c>
      <c r="G813" s="45">
        <f t="shared" si="21"/>
        <v>3.5253649154627278E-3</v>
      </c>
      <c r="H813" s="79">
        <v>6.9335291950000004E-3</v>
      </c>
      <c r="I813" s="79">
        <v>-3.7450808929999999E-3</v>
      </c>
      <c r="J813" s="45">
        <f t="shared" si="22"/>
        <v>6.8429011444678294E-3</v>
      </c>
      <c r="K813" s="45">
        <f t="shared" si="23"/>
        <v>-3.835708943532171E-3</v>
      </c>
      <c r="L813" s="43"/>
      <c r="M813" s="43"/>
      <c r="N813" s="43"/>
      <c r="O813" s="43"/>
      <c r="P813" s="43"/>
      <c r="Q813" s="43"/>
      <c r="R813" s="43"/>
      <c r="S813" s="43"/>
      <c r="T813" s="43"/>
      <c r="U813" s="43"/>
      <c r="V813" s="43"/>
      <c r="W813" s="43"/>
      <c r="X813" s="43"/>
      <c r="Y813" s="43"/>
      <c r="Z813" s="43"/>
    </row>
    <row r="814" spans="1:26">
      <c r="A814" s="44">
        <v>44285</v>
      </c>
      <c r="B814" s="45">
        <v>3958.55</v>
      </c>
      <c r="C814" s="45">
        <f t="shared" si="18"/>
        <v>-3.1628196118815713E-3</v>
      </c>
      <c r="D814" s="45">
        <v>2.2799999999999998</v>
      </c>
      <c r="E814" s="45">
        <f t="shared" si="19"/>
        <v>2.2799999999999997E-2</v>
      </c>
      <c r="F814" s="45">
        <f t="shared" si="20"/>
        <v>8.9464178009812656E-5</v>
      </c>
      <c r="G814" s="45">
        <f t="shared" si="21"/>
        <v>-3.252283789891384E-3</v>
      </c>
      <c r="H814" s="79">
        <v>-1.0696133389999999E-2</v>
      </c>
      <c r="I814" s="79">
        <v>5.2048724879999999E-3</v>
      </c>
      <c r="J814" s="45">
        <f t="shared" si="22"/>
        <v>-1.0785597568009812E-2</v>
      </c>
      <c r="K814" s="45">
        <f t="shared" si="23"/>
        <v>5.1154083099901873E-3</v>
      </c>
      <c r="L814" s="43"/>
      <c r="M814" s="43"/>
      <c r="N814" s="43"/>
      <c r="O814" s="43"/>
      <c r="P814" s="43"/>
      <c r="Q814" s="43"/>
      <c r="R814" s="43"/>
      <c r="S814" s="43"/>
      <c r="T814" s="43"/>
      <c r="U814" s="43"/>
      <c r="V814" s="43"/>
      <c r="W814" s="43"/>
      <c r="X814" s="43"/>
      <c r="Y814" s="43"/>
      <c r="Z814" s="43"/>
    </row>
    <row r="815" spans="1:26">
      <c r="A815" s="44">
        <v>44284</v>
      </c>
      <c r="B815" s="45">
        <v>3971.09</v>
      </c>
      <c r="C815" s="45">
        <f t="shared" si="18"/>
        <v>-8.6840193082478952E-4</v>
      </c>
      <c r="D815" s="45">
        <v>2.3199999999999998</v>
      </c>
      <c r="E815" s="45">
        <f t="shared" si="19"/>
        <v>2.3199999999999998E-2</v>
      </c>
      <c r="F815" s="45">
        <f t="shared" si="20"/>
        <v>9.1015932502269692E-5</v>
      </c>
      <c r="G815" s="45">
        <f t="shared" si="21"/>
        <v>-9.5941786332705921E-4</v>
      </c>
      <c r="H815" s="79">
        <v>-5.9300116070000004E-3</v>
      </c>
      <c r="I815" s="79">
        <v>-1.2346368789999999E-2</v>
      </c>
      <c r="J815" s="45">
        <f t="shared" si="22"/>
        <v>-6.0210275395022701E-3</v>
      </c>
      <c r="K815" s="45">
        <f t="shared" si="23"/>
        <v>-1.2437384722502269E-2</v>
      </c>
      <c r="L815" s="43"/>
      <c r="M815" s="43"/>
      <c r="N815" s="43"/>
      <c r="O815" s="43"/>
      <c r="P815" s="43"/>
      <c r="Q815" s="43"/>
      <c r="R815" s="43"/>
      <c r="S815" s="43"/>
      <c r="T815" s="43"/>
      <c r="U815" s="43"/>
      <c r="V815" s="43"/>
      <c r="W815" s="43"/>
      <c r="X815" s="43"/>
      <c r="Y815" s="43"/>
      <c r="Z815" s="43"/>
    </row>
    <row r="816" spans="1:26">
      <c r="A816" s="44">
        <v>44281</v>
      </c>
      <c r="B816" s="45">
        <v>3974.54</v>
      </c>
      <c r="C816" s="45">
        <f t="shared" si="18"/>
        <v>1.6494413826353246E-2</v>
      </c>
      <c r="D816" s="45">
        <v>2.2599999999999998</v>
      </c>
      <c r="E816" s="45">
        <f t="shared" si="19"/>
        <v>2.2599999999999999E-2</v>
      </c>
      <c r="F816" s="45">
        <f t="shared" si="20"/>
        <v>8.8688074077580836E-5</v>
      </c>
      <c r="G816" s="45">
        <f t="shared" si="21"/>
        <v>1.6405725752275665E-2</v>
      </c>
      <c r="H816" s="79">
        <v>-2.2811300180000001E-2</v>
      </c>
      <c r="I816" s="79">
        <v>-3.1323439860000001E-3</v>
      </c>
      <c r="J816" s="45">
        <f t="shared" si="22"/>
        <v>-2.2899988254077581E-2</v>
      </c>
      <c r="K816" s="45">
        <f t="shared" si="23"/>
        <v>-3.2210320600775809E-3</v>
      </c>
      <c r="L816" s="43"/>
      <c r="M816" s="43"/>
      <c r="N816" s="43"/>
      <c r="O816" s="43"/>
      <c r="P816" s="43"/>
      <c r="Q816" s="43"/>
      <c r="R816" s="43"/>
      <c r="S816" s="43"/>
      <c r="T816" s="43"/>
      <c r="U816" s="43"/>
      <c r="V816" s="43"/>
      <c r="W816" s="43"/>
      <c r="X816" s="43"/>
      <c r="Y816" s="43"/>
      <c r="Z816" s="43"/>
    </row>
    <row r="817" spans="1:26">
      <c r="A817" s="44">
        <v>44280</v>
      </c>
      <c r="B817" s="45">
        <v>3909.52</v>
      </c>
      <c r="C817" s="45">
        <f t="shared" si="18"/>
        <v>5.2265508159267142E-3</v>
      </c>
      <c r="D817" s="45">
        <v>2.23</v>
      </c>
      <c r="E817" s="45">
        <f t="shared" si="19"/>
        <v>2.23E-2</v>
      </c>
      <c r="F817" s="45">
        <f t="shared" si="20"/>
        <v>8.7523634655584104E-5</v>
      </c>
      <c r="G817" s="45">
        <f t="shared" si="21"/>
        <v>5.1390271812711301E-3</v>
      </c>
      <c r="H817" s="79">
        <v>9.4298142160000008E-3</v>
      </c>
      <c r="I817" s="79">
        <v>-2.3141528559999999E-2</v>
      </c>
      <c r="J817" s="45">
        <f t="shared" si="22"/>
        <v>9.3422905813444167E-3</v>
      </c>
      <c r="K817" s="45">
        <f t="shared" si="23"/>
        <v>-2.3229052194655583E-2</v>
      </c>
      <c r="L817" s="43"/>
      <c r="M817" s="43"/>
      <c r="N817" s="43"/>
      <c r="O817" s="43"/>
      <c r="P817" s="43"/>
      <c r="Q817" s="43"/>
      <c r="R817" s="43"/>
      <c r="S817" s="43"/>
      <c r="T817" s="43"/>
      <c r="U817" s="43"/>
      <c r="V817" s="43"/>
      <c r="W817" s="43"/>
      <c r="X817" s="43"/>
      <c r="Y817" s="43"/>
      <c r="Z817" s="43"/>
    </row>
    <row r="818" spans="1:26">
      <c r="A818" s="44">
        <v>44279</v>
      </c>
      <c r="B818" s="45">
        <v>3889.14</v>
      </c>
      <c r="C818" s="45">
        <f t="shared" si="18"/>
        <v>-5.4823039848238466E-3</v>
      </c>
      <c r="D818" s="45">
        <v>2.2000000000000002</v>
      </c>
      <c r="E818" s="45">
        <f t="shared" si="19"/>
        <v>2.2000000000000002E-2</v>
      </c>
      <c r="F818" s="45">
        <f t="shared" si="20"/>
        <v>8.6358854828327836E-5</v>
      </c>
      <c r="G818" s="45">
        <f t="shared" si="21"/>
        <v>-5.5686628396521744E-3</v>
      </c>
      <c r="H818" s="79">
        <v>-3.2690039509999998E-2</v>
      </c>
      <c r="I818" s="79">
        <v>-1.355861662E-2</v>
      </c>
      <c r="J818" s="45">
        <f t="shared" si="22"/>
        <v>-3.2776398364828326E-2</v>
      </c>
      <c r="K818" s="45">
        <f t="shared" si="23"/>
        <v>-1.3644975474828328E-2</v>
      </c>
      <c r="L818" s="43"/>
      <c r="M818" s="43"/>
      <c r="N818" s="43"/>
      <c r="O818" s="43"/>
      <c r="P818" s="43"/>
      <c r="Q818" s="43"/>
      <c r="R818" s="43"/>
      <c r="S818" s="43"/>
      <c r="T818" s="43"/>
      <c r="U818" s="43"/>
      <c r="V818" s="43"/>
      <c r="W818" s="43"/>
      <c r="X818" s="43"/>
      <c r="Y818" s="43"/>
      <c r="Z818" s="43"/>
    </row>
    <row r="819" spans="1:26">
      <c r="A819" s="44">
        <v>44278</v>
      </c>
      <c r="B819" s="45">
        <v>3910.52</v>
      </c>
      <c r="C819" s="45">
        <f t="shared" si="18"/>
        <v>-7.6601008099493138E-3</v>
      </c>
      <c r="D819" s="45">
        <v>2.23</v>
      </c>
      <c r="E819" s="45">
        <f t="shared" si="19"/>
        <v>2.23E-2</v>
      </c>
      <c r="F819" s="45">
        <f t="shared" si="20"/>
        <v>8.7523634655584104E-5</v>
      </c>
      <c r="G819" s="45">
        <f t="shared" si="21"/>
        <v>-7.7476244446048979E-3</v>
      </c>
      <c r="H819" s="79">
        <v>8.3665080429999993E-3</v>
      </c>
      <c r="I819" s="79">
        <v>-1.3561689599999999E-2</v>
      </c>
      <c r="J819" s="45">
        <f t="shared" si="22"/>
        <v>8.2789844083444152E-3</v>
      </c>
      <c r="K819" s="45">
        <f t="shared" si="23"/>
        <v>-1.3649213234655583E-2</v>
      </c>
      <c r="L819" s="43"/>
      <c r="M819" s="43"/>
      <c r="N819" s="43"/>
      <c r="O819" s="43"/>
      <c r="P819" s="43"/>
      <c r="Q819" s="43"/>
      <c r="R819" s="43"/>
      <c r="S819" s="43"/>
      <c r="T819" s="43"/>
      <c r="U819" s="43"/>
      <c r="V819" s="43"/>
      <c r="W819" s="43"/>
      <c r="X819" s="43"/>
      <c r="Y819" s="43"/>
      <c r="Z819" s="43"/>
    </row>
    <row r="820" spans="1:26">
      <c r="A820" s="44">
        <v>44277</v>
      </c>
      <c r="B820" s="45">
        <v>3940.59</v>
      </c>
      <c r="C820" s="45">
        <f t="shared" si="18"/>
        <v>7.0005595506540804E-3</v>
      </c>
      <c r="D820" s="45">
        <v>2.27</v>
      </c>
      <c r="E820" s="45">
        <f t="shared" si="19"/>
        <v>2.2700000000000001E-2</v>
      </c>
      <c r="F820" s="45">
        <f t="shared" si="20"/>
        <v>8.9076144940358759E-5</v>
      </c>
      <c r="G820" s="45">
        <f t="shared" si="21"/>
        <v>6.9114834057137217E-3</v>
      </c>
      <c r="H820" s="79">
        <v>4.0535113999999997E-2</v>
      </c>
      <c r="I820" s="79">
        <v>3.498229621E-2</v>
      </c>
      <c r="J820" s="45">
        <f t="shared" si="22"/>
        <v>4.0446037855059638E-2</v>
      </c>
      <c r="K820" s="45">
        <f t="shared" si="23"/>
        <v>3.4893220065059641E-2</v>
      </c>
      <c r="L820" s="43"/>
      <c r="M820" s="43"/>
      <c r="N820" s="43"/>
      <c r="O820" s="43"/>
      <c r="P820" s="43"/>
      <c r="Q820" s="43"/>
      <c r="R820" s="43"/>
      <c r="S820" s="43"/>
      <c r="T820" s="43"/>
      <c r="U820" s="43"/>
      <c r="V820" s="43"/>
      <c r="W820" s="43"/>
      <c r="X820" s="43"/>
      <c r="Y820" s="43"/>
      <c r="Z820" s="43"/>
    </row>
    <row r="821" spans="1:26">
      <c r="A821" s="44">
        <v>44274</v>
      </c>
      <c r="B821" s="45">
        <v>3913.1</v>
      </c>
      <c r="C821" s="45">
        <f t="shared" si="18"/>
        <v>-6.0292060646939332E-4</v>
      </c>
      <c r="D821" s="45">
        <v>2.35</v>
      </c>
      <c r="E821" s="45">
        <f t="shared" si="19"/>
        <v>2.35E-2</v>
      </c>
      <c r="F821" s="45">
        <f t="shared" si="20"/>
        <v>9.2179351903087792E-5</v>
      </c>
      <c r="G821" s="45">
        <f t="shared" si="21"/>
        <v>-6.9509995837248111E-4</v>
      </c>
      <c r="H821" s="79">
        <v>1.8105217959999999E-2</v>
      </c>
      <c r="I821" s="79">
        <v>-3.235029743E-3</v>
      </c>
      <c r="J821" s="45">
        <f t="shared" si="22"/>
        <v>1.8013038608096912E-2</v>
      </c>
      <c r="K821" s="45">
        <f t="shared" si="23"/>
        <v>-3.3272090949030878E-3</v>
      </c>
      <c r="L821" s="43"/>
      <c r="M821" s="43"/>
      <c r="N821" s="43"/>
      <c r="O821" s="43"/>
      <c r="P821" s="43"/>
      <c r="Q821" s="43"/>
      <c r="R821" s="43"/>
      <c r="S821" s="43"/>
      <c r="T821" s="43"/>
      <c r="U821" s="43"/>
      <c r="V821" s="43"/>
      <c r="W821" s="43"/>
      <c r="X821" s="43"/>
      <c r="Y821" s="43"/>
      <c r="Z821" s="43"/>
    </row>
    <row r="822" spans="1:26">
      <c r="A822" s="44">
        <v>44273</v>
      </c>
      <c r="B822" s="45">
        <v>3915.46</v>
      </c>
      <c r="C822" s="45">
        <f t="shared" si="18"/>
        <v>-1.4870520601810135E-2</v>
      </c>
      <c r="D822" s="45">
        <v>2.34</v>
      </c>
      <c r="E822" s="45">
        <f t="shared" si="19"/>
        <v>2.3399999999999997E-2</v>
      </c>
      <c r="F822" s="45">
        <f t="shared" si="20"/>
        <v>9.1791583180178549E-5</v>
      </c>
      <c r="G822" s="45">
        <f t="shared" si="21"/>
        <v>-1.4962312184990313E-2</v>
      </c>
      <c r="H822" s="79">
        <v>9.3771984679999996E-4</v>
      </c>
      <c r="I822" s="79">
        <v>2.3643007559999998E-2</v>
      </c>
      <c r="J822" s="45">
        <f t="shared" si="22"/>
        <v>8.4592826361982142E-4</v>
      </c>
      <c r="K822" s="45">
        <f t="shared" si="23"/>
        <v>2.355121597681982E-2</v>
      </c>
      <c r="L822" s="43"/>
      <c r="M822" s="43"/>
      <c r="N822" s="43"/>
      <c r="O822" s="43"/>
      <c r="P822" s="43"/>
      <c r="Q822" s="43"/>
      <c r="R822" s="43"/>
      <c r="S822" s="43"/>
      <c r="T822" s="43"/>
      <c r="U822" s="43"/>
      <c r="V822" s="43"/>
      <c r="W822" s="43"/>
      <c r="X822" s="43"/>
      <c r="Y822" s="43"/>
      <c r="Z822" s="43"/>
    </row>
    <row r="823" spans="1:26">
      <c r="A823" s="44">
        <v>44272</v>
      </c>
      <c r="B823" s="45">
        <v>3974.12</v>
      </c>
      <c r="C823" s="45">
        <f t="shared" si="18"/>
        <v>2.8752053049775832E-3</v>
      </c>
      <c r="D823" s="45">
        <v>2.31</v>
      </c>
      <c r="E823" s="45">
        <f t="shared" si="19"/>
        <v>2.3099999999999999E-2</v>
      </c>
      <c r="F823" s="45">
        <f t="shared" si="20"/>
        <v>9.0628050532171045E-5</v>
      </c>
      <c r="G823" s="45">
        <f t="shared" si="21"/>
        <v>2.7845772544454121E-3</v>
      </c>
      <c r="H823" s="79">
        <v>2.8983073620000001E-2</v>
      </c>
      <c r="I823" s="79">
        <v>1.270719862E-2</v>
      </c>
      <c r="J823" s="45">
        <f t="shared" si="22"/>
        <v>2.889244556946783E-2</v>
      </c>
      <c r="K823" s="45">
        <f t="shared" si="23"/>
        <v>1.2616570569467829E-2</v>
      </c>
      <c r="L823" s="43"/>
      <c r="M823" s="43"/>
      <c r="N823" s="43"/>
      <c r="O823" s="43"/>
      <c r="P823" s="43"/>
      <c r="Q823" s="43"/>
      <c r="R823" s="43"/>
      <c r="S823" s="43"/>
      <c r="T823" s="43"/>
      <c r="U823" s="43"/>
      <c r="V823" s="43"/>
      <c r="W823" s="43"/>
      <c r="X823" s="43"/>
      <c r="Y823" s="43"/>
      <c r="Z823" s="43"/>
    </row>
    <row r="824" spans="1:26">
      <c r="A824" s="44">
        <v>44271</v>
      </c>
      <c r="B824" s="45">
        <v>3962.71</v>
      </c>
      <c r="C824" s="45">
        <f t="shared" si="18"/>
        <v>-1.5709218841469892E-3</v>
      </c>
      <c r="D824" s="45">
        <v>2.27</v>
      </c>
      <c r="E824" s="45">
        <f t="shared" si="19"/>
        <v>2.2700000000000001E-2</v>
      </c>
      <c r="F824" s="45">
        <f t="shared" si="20"/>
        <v>8.9076144940358759E-5</v>
      </c>
      <c r="G824" s="45">
        <f t="shared" si="21"/>
        <v>-1.659998029087348E-3</v>
      </c>
      <c r="H824" s="79">
        <v>-3.2308129989999997E-2</v>
      </c>
      <c r="I824" s="79">
        <v>-3.117033848E-2</v>
      </c>
      <c r="J824" s="45">
        <f t="shared" si="22"/>
        <v>-3.2397206134940355E-2</v>
      </c>
      <c r="K824" s="45">
        <f t="shared" si="23"/>
        <v>-3.1259414624940363E-2</v>
      </c>
      <c r="L824" s="43"/>
      <c r="M824" s="43"/>
      <c r="N824" s="43"/>
      <c r="O824" s="43"/>
      <c r="P824" s="43"/>
      <c r="Q824" s="43"/>
      <c r="R824" s="43"/>
      <c r="S824" s="43"/>
      <c r="T824" s="43"/>
      <c r="U824" s="43"/>
      <c r="V824" s="43"/>
      <c r="W824" s="43"/>
      <c r="X824" s="43"/>
      <c r="Y824" s="43"/>
      <c r="Z824" s="43"/>
    </row>
    <row r="825" spans="1:26">
      <c r="A825" s="44">
        <v>44270</v>
      </c>
      <c r="B825" s="45">
        <v>3968.94</v>
      </c>
      <c r="C825" s="45">
        <f t="shared" si="18"/>
        <v>6.4709765908568051E-3</v>
      </c>
      <c r="D825" s="45">
        <v>2.2599999999999998</v>
      </c>
      <c r="E825" s="45">
        <f t="shared" si="19"/>
        <v>2.2599999999999999E-2</v>
      </c>
      <c r="F825" s="45">
        <f t="shared" si="20"/>
        <v>8.8688074077580836E-5</v>
      </c>
      <c r="G825" s="45">
        <f t="shared" si="21"/>
        <v>6.3822885167792243E-3</v>
      </c>
      <c r="H825" s="79">
        <v>4.0017627379999997E-2</v>
      </c>
      <c r="I825" s="79">
        <v>1.8723206610000001E-2</v>
      </c>
      <c r="J825" s="45">
        <f t="shared" si="22"/>
        <v>3.9928939305922416E-2</v>
      </c>
      <c r="K825" s="45">
        <f t="shared" si="23"/>
        <v>1.863451853592242E-2</v>
      </c>
      <c r="L825" s="43"/>
      <c r="M825" s="43"/>
      <c r="N825" s="43"/>
      <c r="O825" s="43"/>
      <c r="P825" s="43"/>
      <c r="Q825" s="43"/>
      <c r="R825" s="43"/>
      <c r="S825" s="43"/>
      <c r="T825" s="43"/>
      <c r="U825" s="43"/>
      <c r="V825" s="43"/>
      <c r="W825" s="43"/>
      <c r="X825" s="43"/>
      <c r="Y825" s="43"/>
      <c r="Z825" s="43"/>
    </row>
    <row r="826" spans="1:26">
      <c r="A826" s="44">
        <v>44267</v>
      </c>
      <c r="B826" s="45">
        <v>3943.34</v>
      </c>
      <c r="C826" s="45">
        <f t="shared" si="18"/>
        <v>1.0148833501624158E-3</v>
      </c>
      <c r="D826" s="45">
        <v>2.29</v>
      </c>
      <c r="E826" s="45">
        <f t="shared" si="19"/>
        <v>2.29E-2</v>
      </c>
      <c r="F826" s="45">
        <f t="shared" si="20"/>
        <v>8.9852173293492044E-5</v>
      </c>
      <c r="G826" s="45">
        <f t="shared" si="21"/>
        <v>9.2503117686892379E-4</v>
      </c>
      <c r="H826" s="79">
        <v>1.3313086950000001E-2</v>
      </c>
      <c r="I826" s="79">
        <v>-7.5695319450000001E-3</v>
      </c>
      <c r="J826" s="45">
        <f t="shared" si="22"/>
        <v>1.3223234776706509E-2</v>
      </c>
      <c r="K826" s="45">
        <f t="shared" si="23"/>
        <v>-7.6593841182934922E-3</v>
      </c>
      <c r="L826" s="43"/>
      <c r="M826" s="43"/>
      <c r="N826" s="43"/>
      <c r="O826" s="43"/>
      <c r="P826" s="43"/>
      <c r="Q826" s="43"/>
      <c r="R826" s="43"/>
      <c r="S826" s="43"/>
      <c r="T826" s="43"/>
      <c r="U826" s="43"/>
      <c r="V826" s="43"/>
      <c r="W826" s="43"/>
      <c r="X826" s="43"/>
      <c r="Y826" s="43"/>
      <c r="Z826" s="43"/>
    </row>
    <row r="827" spans="1:26">
      <c r="A827" s="44">
        <v>44266</v>
      </c>
      <c r="B827" s="45">
        <v>3939.34</v>
      </c>
      <c r="C827" s="45">
        <f t="shared" si="18"/>
        <v>1.0341818218279307E-2</v>
      </c>
      <c r="D827" s="45">
        <v>2.17</v>
      </c>
      <c r="E827" s="45">
        <f t="shared" si="19"/>
        <v>2.1700000000000001E-2</v>
      </c>
      <c r="F827" s="45">
        <f t="shared" si="20"/>
        <v>8.5193734396193932E-5</v>
      </c>
      <c r="G827" s="45">
        <f t="shared" si="21"/>
        <v>1.0256624483883113E-2</v>
      </c>
      <c r="H827" s="79">
        <v>-6.5988362470000006E-2</v>
      </c>
      <c r="I827" s="79">
        <v>-4.1185961770000001E-2</v>
      </c>
      <c r="J827" s="45">
        <f t="shared" si="22"/>
        <v>-6.60735562043962E-2</v>
      </c>
      <c r="K827" s="45">
        <f t="shared" si="23"/>
        <v>-4.1271155504396195E-2</v>
      </c>
      <c r="L827" s="43"/>
      <c r="M827" s="43"/>
      <c r="N827" s="43"/>
      <c r="O827" s="43"/>
      <c r="P827" s="43"/>
      <c r="Q827" s="43"/>
      <c r="R827" s="43"/>
      <c r="S827" s="43"/>
      <c r="T827" s="43"/>
      <c r="U827" s="43"/>
      <c r="V827" s="43"/>
      <c r="W827" s="43"/>
      <c r="X827" s="43"/>
      <c r="Y827" s="43"/>
      <c r="Z827" s="43"/>
    </row>
    <row r="828" spans="1:26">
      <c r="A828" s="44">
        <v>44265</v>
      </c>
      <c r="B828" s="45">
        <v>3898.81</v>
      </c>
      <c r="C828" s="45">
        <f t="shared" si="18"/>
        <v>6.0121736231132121E-3</v>
      </c>
      <c r="D828" s="45">
        <v>2.13</v>
      </c>
      <c r="E828" s="45">
        <f t="shared" si="19"/>
        <v>2.1299999999999999E-2</v>
      </c>
      <c r="F828" s="45">
        <f t="shared" si="20"/>
        <v>8.3639710311667059E-5</v>
      </c>
      <c r="G828" s="45">
        <f t="shared" si="21"/>
        <v>5.928533912801545E-3</v>
      </c>
      <c r="H828" s="79">
        <v>-2.6784083909999999E-2</v>
      </c>
      <c r="I828" s="79">
        <v>5.8981160959999997E-3</v>
      </c>
      <c r="J828" s="45">
        <f t="shared" si="22"/>
        <v>-2.6867723620311666E-2</v>
      </c>
      <c r="K828" s="45">
        <f t="shared" si="23"/>
        <v>5.8144763856883327E-3</v>
      </c>
      <c r="L828" s="43"/>
      <c r="M828" s="43"/>
      <c r="N828" s="43"/>
      <c r="O828" s="43"/>
      <c r="P828" s="43"/>
      <c r="Q828" s="43"/>
      <c r="R828" s="43"/>
      <c r="S828" s="43"/>
      <c r="T828" s="43"/>
      <c r="U828" s="43"/>
      <c r="V828" s="43"/>
      <c r="W828" s="43"/>
      <c r="X828" s="43"/>
      <c r="Y828" s="43"/>
      <c r="Z828" s="43"/>
    </row>
    <row r="829" spans="1:26">
      <c r="A829" s="44">
        <v>44264</v>
      </c>
      <c r="B829" s="45">
        <v>3875.44</v>
      </c>
      <c r="C829" s="45">
        <f t="shared" si="18"/>
        <v>1.4055441418613446E-2</v>
      </c>
      <c r="D829" s="45">
        <v>2.15</v>
      </c>
      <c r="E829" s="45">
        <f t="shared" si="19"/>
        <v>2.1499999999999998E-2</v>
      </c>
      <c r="F829" s="45">
        <f t="shared" si="20"/>
        <v>8.4416798117770142E-5</v>
      </c>
      <c r="G829" s="45">
        <f t="shared" si="21"/>
        <v>1.3971024620495676E-2</v>
      </c>
      <c r="H829" s="79">
        <v>-6.1917031579999997E-2</v>
      </c>
      <c r="I829" s="79">
        <v>-1.9458888319999999E-2</v>
      </c>
      <c r="J829" s="45">
        <f t="shared" si="22"/>
        <v>-6.2001448378117767E-2</v>
      </c>
      <c r="K829" s="45">
        <f t="shared" si="23"/>
        <v>-1.9543305118117769E-2</v>
      </c>
      <c r="L829" s="43"/>
      <c r="M829" s="43"/>
      <c r="N829" s="43"/>
      <c r="O829" s="43"/>
      <c r="P829" s="43"/>
      <c r="Q829" s="43"/>
      <c r="R829" s="43"/>
      <c r="S829" s="43"/>
      <c r="T829" s="43"/>
      <c r="U829" s="43"/>
      <c r="V829" s="43"/>
      <c r="W829" s="43"/>
      <c r="X829" s="43"/>
      <c r="Y829" s="43"/>
      <c r="Z829" s="43"/>
    </row>
    <row r="830" spans="1:26">
      <c r="A830" s="44">
        <v>44263</v>
      </c>
      <c r="B830" s="45">
        <v>3821.35</v>
      </c>
      <c r="C830" s="45">
        <f t="shared" si="18"/>
        <v>-5.3736840305412389E-3</v>
      </c>
      <c r="D830" s="45">
        <v>2.19</v>
      </c>
      <c r="E830" s="45">
        <f t="shared" si="19"/>
        <v>2.1899999999999999E-2</v>
      </c>
      <c r="F830" s="45">
        <f t="shared" si="20"/>
        <v>8.5970519205780249E-5</v>
      </c>
      <c r="G830" s="45">
        <f t="shared" si="21"/>
        <v>-5.4596545497470192E-3</v>
      </c>
      <c r="H830" s="79">
        <v>-2.894800057E-2</v>
      </c>
      <c r="I830" s="79">
        <v>2.180842853E-2</v>
      </c>
      <c r="J830" s="45">
        <f t="shared" si="22"/>
        <v>-2.903397108920578E-2</v>
      </c>
      <c r="K830" s="45">
        <f t="shared" si="23"/>
        <v>2.172245801079422E-2</v>
      </c>
      <c r="L830" s="43"/>
      <c r="M830" s="43"/>
      <c r="N830" s="43"/>
      <c r="O830" s="43"/>
      <c r="P830" s="43"/>
      <c r="Q830" s="43"/>
      <c r="R830" s="43"/>
      <c r="S830" s="43"/>
      <c r="T830" s="43"/>
      <c r="U830" s="43"/>
      <c r="V830" s="43"/>
      <c r="W830" s="43"/>
      <c r="X830" s="43"/>
      <c r="Y830" s="43"/>
      <c r="Z830" s="43"/>
    </row>
    <row r="831" spans="1:26">
      <c r="A831" s="44">
        <v>44260</v>
      </c>
      <c r="B831" s="45">
        <v>3841.94</v>
      </c>
      <c r="C831" s="45">
        <f t="shared" si="18"/>
        <v>1.9308363815583877E-2</v>
      </c>
      <c r="D831" s="45">
        <v>2.17</v>
      </c>
      <c r="E831" s="45">
        <f t="shared" si="19"/>
        <v>2.1700000000000001E-2</v>
      </c>
      <c r="F831" s="45">
        <f t="shared" si="20"/>
        <v>8.5193734396193932E-5</v>
      </c>
      <c r="G831" s="45">
        <f t="shared" si="21"/>
        <v>1.9223170081187683E-2</v>
      </c>
      <c r="H831" s="79">
        <v>-3.6221392309999999E-3</v>
      </c>
      <c r="I831" s="79">
        <v>-6.4291433480000004E-3</v>
      </c>
      <c r="J831" s="45">
        <f t="shared" si="22"/>
        <v>-3.7073329653961938E-3</v>
      </c>
      <c r="K831" s="45">
        <f t="shared" si="23"/>
        <v>-6.5143370823961943E-3</v>
      </c>
      <c r="L831" s="43"/>
      <c r="M831" s="43"/>
      <c r="N831" s="43"/>
      <c r="O831" s="43"/>
      <c r="P831" s="43"/>
      <c r="Q831" s="43"/>
      <c r="R831" s="43"/>
      <c r="S831" s="43"/>
      <c r="T831" s="43"/>
      <c r="U831" s="43"/>
      <c r="V831" s="43"/>
      <c r="W831" s="43"/>
      <c r="X831" s="43"/>
      <c r="Y831" s="43"/>
      <c r="Z831" s="43"/>
    </row>
    <row r="832" spans="1:26">
      <c r="A832" s="44">
        <v>44259</v>
      </c>
      <c r="B832" s="45">
        <v>3768.47</v>
      </c>
      <c r="C832" s="45">
        <f t="shared" si="18"/>
        <v>-1.3508037960082262E-2</v>
      </c>
      <c r="D832" s="45">
        <v>2.1800000000000002</v>
      </c>
      <c r="E832" s="45">
        <f t="shared" si="19"/>
        <v>2.18E-2</v>
      </c>
      <c r="F832" s="45">
        <f t="shared" si="20"/>
        <v>8.5582145730844772E-5</v>
      </c>
      <c r="G832" s="45">
        <f t="shared" si="21"/>
        <v>-1.3593620105813107E-2</v>
      </c>
      <c r="H832" s="79">
        <v>6.6528497560000002E-3</v>
      </c>
      <c r="I832" s="79">
        <v>-3.4142784660000002E-2</v>
      </c>
      <c r="J832" s="45">
        <f t="shared" si="22"/>
        <v>6.5672676102691554E-3</v>
      </c>
      <c r="K832" s="45">
        <f t="shared" si="23"/>
        <v>-3.4228366805730846E-2</v>
      </c>
      <c r="L832" s="43"/>
      <c r="M832" s="43"/>
      <c r="N832" s="43"/>
      <c r="O832" s="43"/>
      <c r="P832" s="43"/>
      <c r="Q832" s="43"/>
      <c r="R832" s="43"/>
      <c r="S832" s="43"/>
      <c r="T832" s="43"/>
      <c r="U832" s="43"/>
      <c r="V832" s="43"/>
      <c r="W832" s="43"/>
      <c r="X832" s="43"/>
      <c r="Y832" s="43"/>
      <c r="Z832" s="43"/>
    </row>
    <row r="833" spans="1:26">
      <c r="A833" s="44">
        <v>44258</v>
      </c>
      <c r="B833" s="45">
        <v>3819.72</v>
      </c>
      <c r="C833" s="45">
        <f t="shared" si="18"/>
        <v>-1.3152318131987126E-2</v>
      </c>
      <c r="D833" s="45">
        <v>2.12</v>
      </c>
      <c r="E833" s="45">
        <f t="shared" si="19"/>
        <v>2.12E-2</v>
      </c>
      <c r="F833" s="45">
        <f t="shared" si="20"/>
        <v>8.3251109566973014E-5</v>
      </c>
      <c r="G833" s="45">
        <f t="shared" si="21"/>
        <v>-1.3235569241554099E-2</v>
      </c>
      <c r="H833" s="79">
        <v>1.698807594E-2</v>
      </c>
      <c r="I833" s="79">
        <v>1.0007565750000001E-2</v>
      </c>
      <c r="J833" s="45">
        <f t="shared" si="22"/>
        <v>1.6904824830433027E-2</v>
      </c>
      <c r="K833" s="45">
        <f t="shared" si="23"/>
        <v>9.9243146404330278E-3</v>
      </c>
      <c r="L833" s="43"/>
      <c r="M833" s="43"/>
      <c r="N833" s="43"/>
      <c r="O833" s="43"/>
      <c r="P833" s="43"/>
      <c r="Q833" s="43"/>
      <c r="R833" s="43"/>
      <c r="S833" s="43"/>
      <c r="T833" s="43"/>
      <c r="U833" s="43"/>
      <c r="V833" s="43"/>
      <c r="W833" s="43"/>
      <c r="X833" s="43"/>
      <c r="Y833" s="43"/>
      <c r="Z833" s="43"/>
    </row>
    <row r="834" spans="1:26">
      <c r="A834" s="44">
        <v>44257</v>
      </c>
      <c r="B834" s="45">
        <v>3870.29</v>
      </c>
      <c r="C834" s="45">
        <f t="shared" si="18"/>
        <v>-8.113671312552936E-3</v>
      </c>
      <c r="D834" s="45">
        <v>2.08</v>
      </c>
      <c r="E834" s="45">
        <f t="shared" si="19"/>
        <v>2.0799999999999999E-2</v>
      </c>
      <c r="F834" s="45">
        <f t="shared" si="20"/>
        <v>8.1696327472791097E-5</v>
      </c>
      <c r="G834" s="45">
        <f t="shared" si="21"/>
        <v>-8.1953676400257271E-3</v>
      </c>
      <c r="H834" s="79">
        <v>-2.3999380760000001E-2</v>
      </c>
      <c r="I834" s="79">
        <v>4.2253910979999998E-3</v>
      </c>
      <c r="J834" s="45">
        <f t="shared" si="22"/>
        <v>-2.4081077087472792E-2</v>
      </c>
      <c r="K834" s="45">
        <f t="shared" si="23"/>
        <v>4.1436947705272087E-3</v>
      </c>
      <c r="L834" s="43"/>
      <c r="M834" s="43"/>
      <c r="N834" s="43"/>
      <c r="O834" s="43"/>
      <c r="P834" s="43"/>
      <c r="Q834" s="43"/>
      <c r="R834" s="43"/>
      <c r="S834" s="43"/>
      <c r="T834" s="43"/>
      <c r="U834" s="43"/>
      <c r="V834" s="43"/>
      <c r="W834" s="43"/>
      <c r="X834" s="43"/>
      <c r="Y834" s="43"/>
      <c r="Z834" s="43"/>
    </row>
    <row r="835" spans="1:26">
      <c r="A835" s="44">
        <v>44256</v>
      </c>
      <c r="B835" s="45">
        <v>3901.82</v>
      </c>
      <c r="C835" s="45">
        <f t="shared" si="18"/>
        <v>2.3512130081996933E-2</v>
      </c>
      <c r="D835" s="45">
        <v>2.11</v>
      </c>
      <c r="E835" s="45">
        <f t="shared" si="19"/>
        <v>2.1099999999999997E-2</v>
      </c>
      <c r="F835" s="45">
        <f t="shared" si="20"/>
        <v>8.2862470918154685E-5</v>
      </c>
      <c r="G835" s="45">
        <f t="shared" si="21"/>
        <v>2.3429267611078778E-2</v>
      </c>
      <c r="H835" s="79">
        <v>5.5862322109999996E-3</v>
      </c>
      <c r="I835" s="79">
        <v>1.8091314850000002E-2</v>
      </c>
      <c r="J835" s="45">
        <f t="shared" si="22"/>
        <v>5.5033697400818449E-3</v>
      </c>
      <c r="K835" s="45">
        <f t="shared" si="23"/>
        <v>1.8008452379081847E-2</v>
      </c>
      <c r="L835" s="43"/>
      <c r="M835" s="43"/>
      <c r="N835" s="43"/>
      <c r="O835" s="43"/>
      <c r="P835" s="43"/>
      <c r="Q835" s="43"/>
      <c r="R835" s="43"/>
      <c r="S835" s="43"/>
      <c r="T835" s="43"/>
      <c r="U835" s="43"/>
      <c r="V835" s="43"/>
      <c r="W835" s="43"/>
      <c r="X835" s="43"/>
      <c r="Y835" s="43"/>
      <c r="Z835" s="43"/>
    </row>
    <row r="836" spans="1:26">
      <c r="A836" s="44">
        <v>44253</v>
      </c>
      <c r="B836" s="45">
        <v>3811.15</v>
      </c>
      <c r="C836" s="45">
        <f t="shared" si="18"/>
        <v>-4.7614837180722748E-3</v>
      </c>
      <c r="D836" s="45">
        <v>2.06</v>
      </c>
      <c r="E836" s="45">
        <f t="shared" si="19"/>
        <v>2.06E-2</v>
      </c>
      <c r="F836" s="45">
        <f t="shared" si="20"/>
        <v>8.0918708852184551E-5</v>
      </c>
      <c r="G836" s="45">
        <f t="shared" si="21"/>
        <v>-4.8424024269244593E-3</v>
      </c>
      <c r="H836" s="79">
        <v>-5.6752166E-2</v>
      </c>
      <c r="I836" s="79">
        <v>-1.7813344040000002E-2</v>
      </c>
      <c r="J836" s="45">
        <f t="shared" si="22"/>
        <v>-5.6833084708852184E-2</v>
      </c>
      <c r="K836" s="45">
        <f t="shared" si="23"/>
        <v>-1.7894262748852186E-2</v>
      </c>
      <c r="L836" s="43"/>
      <c r="M836" s="43"/>
      <c r="N836" s="43"/>
      <c r="O836" s="43"/>
      <c r="P836" s="43"/>
      <c r="Q836" s="43"/>
      <c r="R836" s="43"/>
      <c r="S836" s="43"/>
      <c r="T836" s="43"/>
      <c r="U836" s="43"/>
      <c r="V836" s="43"/>
      <c r="W836" s="43"/>
      <c r="X836" s="43"/>
      <c r="Y836" s="43"/>
      <c r="Z836" s="43"/>
    </row>
    <row r="837" spans="1:26">
      <c r="A837" s="44">
        <v>44252</v>
      </c>
      <c r="B837" s="45">
        <v>3829.34</v>
      </c>
      <c r="C837" s="45">
        <f t="shared" si="18"/>
        <v>-2.4783434790564104E-2</v>
      </c>
      <c r="D837" s="45">
        <v>2.2000000000000002</v>
      </c>
      <c r="E837" s="45">
        <f t="shared" si="19"/>
        <v>2.2000000000000002E-2</v>
      </c>
      <c r="F837" s="45">
        <f t="shared" si="20"/>
        <v>8.6358854828327836E-5</v>
      </c>
      <c r="G837" s="45">
        <f t="shared" si="21"/>
        <v>-2.4869793645392432E-2</v>
      </c>
      <c r="H837" s="79">
        <v>2.072613052E-2</v>
      </c>
      <c r="I837" s="79">
        <v>2.714354443E-2</v>
      </c>
      <c r="J837" s="45">
        <f t="shared" si="22"/>
        <v>2.0639771665171672E-2</v>
      </c>
      <c r="K837" s="45">
        <f t="shared" si="23"/>
        <v>2.7057185575171672E-2</v>
      </c>
      <c r="L837" s="43"/>
      <c r="M837" s="43"/>
      <c r="N837" s="43"/>
      <c r="O837" s="43"/>
      <c r="P837" s="43"/>
      <c r="Q837" s="43"/>
      <c r="R837" s="43"/>
      <c r="S837" s="43"/>
      <c r="T837" s="43"/>
      <c r="U837" s="43"/>
      <c r="V837" s="43"/>
      <c r="W837" s="43"/>
      <c r="X837" s="43"/>
      <c r="Y837" s="43"/>
      <c r="Z837" s="43"/>
    </row>
    <row r="838" spans="1:26">
      <c r="A838" s="44">
        <v>44251</v>
      </c>
      <c r="B838" s="45">
        <v>3925.43</v>
      </c>
      <c r="C838" s="45">
        <f t="shared" si="18"/>
        <v>1.1287715277782164E-2</v>
      </c>
      <c r="D838" s="45">
        <v>2.08</v>
      </c>
      <c r="E838" s="45">
        <f t="shared" si="19"/>
        <v>2.0799999999999999E-2</v>
      </c>
      <c r="F838" s="45">
        <f t="shared" si="20"/>
        <v>8.1696327472791097E-5</v>
      </c>
      <c r="G838" s="45">
        <f t="shared" si="21"/>
        <v>1.1206018950309373E-2</v>
      </c>
      <c r="H838" s="79">
        <v>5.7846044720000003E-2</v>
      </c>
      <c r="I838" s="79">
        <v>2.9260188779999998E-3</v>
      </c>
      <c r="J838" s="45">
        <f t="shared" si="22"/>
        <v>5.7764348392527212E-2</v>
      </c>
      <c r="K838" s="45">
        <f t="shared" si="23"/>
        <v>2.8443225505272087E-3</v>
      </c>
      <c r="L838" s="43"/>
      <c r="M838" s="43"/>
      <c r="N838" s="43"/>
      <c r="O838" s="43"/>
      <c r="P838" s="43"/>
      <c r="Q838" s="43"/>
      <c r="R838" s="43"/>
      <c r="S838" s="43"/>
      <c r="T838" s="43"/>
      <c r="U838" s="43"/>
      <c r="V838" s="43"/>
      <c r="W838" s="43"/>
      <c r="X838" s="43"/>
      <c r="Y838" s="43"/>
      <c r="Z838" s="43"/>
    </row>
    <row r="839" spans="1:26">
      <c r="A839" s="44">
        <v>44250</v>
      </c>
      <c r="B839" s="45">
        <v>3881.37</v>
      </c>
      <c r="C839" s="45">
        <f t="shared" si="18"/>
        <v>1.2554994192235645E-3</v>
      </c>
      <c r="D839" s="45">
        <v>2.0499999999999998</v>
      </c>
      <c r="E839" s="45">
        <f t="shared" si="19"/>
        <v>2.0499999999999997E-2</v>
      </c>
      <c r="F839" s="45">
        <f t="shared" si="20"/>
        <v>8.0529842622523162E-5</v>
      </c>
      <c r="G839" s="45">
        <f t="shared" si="21"/>
        <v>1.1749695766010413E-3</v>
      </c>
      <c r="H839" s="79">
        <v>-7.8053466340000002E-2</v>
      </c>
      <c r="I839" s="79">
        <v>-1.034686741E-2</v>
      </c>
      <c r="J839" s="45">
        <f t="shared" si="22"/>
        <v>-7.8133996182622525E-2</v>
      </c>
      <c r="K839" s="45">
        <f t="shared" si="23"/>
        <v>-1.0427397252622523E-2</v>
      </c>
      <c r="L839" s="43"/>
      <c r="M839" s="43"/>
      <c r="N839" s="43"/>
      <c r="O839" s="43"/>
      <c r="P839" s="43"/>
      <c r="Q839" s="43"/>
      <c r="R839" s="43"/>
      <c r="S839" s="43"/>
      <c r="T839" s="43"/>
      <c r="U839" s="43"/>
      <c r="V839" s="43"/>
      <c r="W839" s="43"/>
      <c r="X839" s="43"/>
      <c r="Y839" s="43"/>
      <c r="Z839" s="43"/>
    </row>
    <row r="840" spans="1:26">
      <c r="A840" s="44">
        <v>44249</v>
      </c>
      <c r="B840" s="45">
        <v>3876.5</v>
      </c>
      <c r="C840" s="45">
        <f t="shared" si="18"/>
        <v>-7.7629028925333757E-3</v>
      </c>
      <c r="D840" s="45">
        <v>2.0299999999999998</v>
      </c>
      <c r="E840" s="45">
        <f t="shared" si="19"/>
        <v>2.0299999999999999E-2</v>
      </c>
      <c r="F840" s="45">
        <f t="shared" si="20"/>
        <v>7.9751996287846794E-5</v>
      </c>
      <c r="G840" s="45">
        <f t="shared" si="21"/>
        <v>-7.8426548888212225E-3</v>
      </c>
      <c r="H840" s="79">
        <v>3.5764744010000002E-3</v>
      </c>
      <c r="I840" s="79">
        <v>-9.6751393639999995E-3</v>
      </c>
      <c r="J840" s="45">
        <f t="shared" si="22"/>
        <v>3.4967224047121534E-3</v>
      </c>
      <c r="K840" s="45">
        <f t="shared" si="23"/>
        <v>-9.7548913602878463E-3</v>
      </c>
      <c r="L840" s="43"/>
      <c r="M840" s="43"/>
      <c r="N840" s="43"/>
      <c r="O840" s="43"/>
      <c r="P840" s="43"/>
      <c r="Q840" s="43"/>
      <c r="R840" s="43"/>
      <c r="S840" s="43"/>
      <c r="T840" s="43"/>
      <c r="U840" s="43"/>
      <c r="V840" s="43"/>
      <c r="W840" s="43"/>
      <c r="X840" s="43"/>
      <c r="Y840" s="43"/>
      <c r="Z840" s="43"/>
    </row>
    <row r="841" spans="1:26">
      <c r="A841" s="44">
        <v>44246</v>
      </c>
      <c r="B841" s="45">
        <v>3906.71</v>
      </c>
      <c r="C841" s="45">
        <f t="shared" si="18"/>
        <v>-1.8566165820490526E-3</v>
      </c>
      <c r="D841" s="45">
        <v>1.98</v>
      </c>
      <c r="E841" s="45">
        <f t="shared" si="19"/>
        <v>1.9799999999999998E-2</v>
      </c>
      <c r="F841" s="45">
        <f t="shared" si="20"/>
        <v>7.7806715828909745E-5</v>
      </c>
      <c r="G841" s="45">
        <f t="shared" si="21"/>
        <v>-1.9344232978779623E-3</v>
      </c>
      <c r="H841" s="79">
        <v>2.1332283309999998E-2</v>
      </c>
      <c r="I841" s="79">
        <v>-3.8091386849999999E-2</v>
      </c>
      <c r="J841" s="45">
        <f t="shared" si="22"/>
        <v>2.1254476594171089E-2</v>
      </c>
      <c r="K841" s="45">
        <f t="shared" si="23"/>
        <v>-3.8169193565828909E-2</v>
      </c>
      <c r="L841" s="43"/>
      <c r="M841" s="43"/>
      <c r="N841" s="43"/>
      <c r="O841" s="43"/>
      <c r="P841" s="43"/>
      <c r="Q841" s="43"/>
      <c r="R841" s="43"/>
      <c r="S841" s="43"/>
      <c r="T841" s="43"/>
      <c r="U841" s="43"/>
      <c r="V841" s="43"/>
      <c r="W841" s="43"/>
      <c r="X841" s="43"/>
      <c r="Y841" s="43"/>
      <c r="Z841" s="43"/>
    </row>
    <row r="842" spans="1:26">
      <c r="A842" s="44">
        <v>44245</v>
      </c>
      <c r="B842" s="45">
        <v>3913.97</v>
      </c>
      <c r="C842" s="45">
        <f t="shared" si="18"/>
        <v>-4.4255868696270202E-3</v>
      </c>
      <c r="D842" s="45">
        <v>1.92</v>
      </c>
      <c r="E842" s="45">
        <f t="shared" si="19"/>
        <v>1.9199999999999998E-2</v>
      </c>
      <c r="F842" s="45">
        <f t="shared" si="20"/>
        <v>7.5471124928006006E-5</v>
      </c>
      <c r="G842" s="45">
        <f t="shared" si="21"/>
        <v>-4.5010579945550262E-3</v>
      </c>
      <c r="H842" s="79">
        <v>-4.2217796600000003E-2</v>
      </c>
      <c r="I842" s="79">
        <v>-4.8761580899999997E-2</v>
      </c>
      <c r="J842" s="45">
        <f t="shared" si="22"/>
        <v>-4.2293267724928009E-2</v>
      </c>
      <c r="K842" s="45">
        <f t="shared" si="23"/>
        <v>-4.8837052024928003E-2</v>
      </c>
      <c r="L842" s="43"/>
      <c r="M842" s="43"/>
      <c r="N842" s="43"/>
      <c r="O842" s="43"/>
      <c r="P842" s="43"/>
      <c r="Q842" s="43"/>
      <c r="R842" s="43"/>
      <c r="S842" s="43"/>
      <c r="T842" s="43"/>
      <c r="U842" s="43"/>
      <c r="V842" s="43"/>
      <c r="W842" s="43"/>
      <c r="X842" s="43"/>
      <c r="Y842" s="43"/>
      <c r="Z842" s="43"/>
    </row>
    <row r="843" spans="1:26">
      <c r="A843" s="44">
        <v>44244</v>
      </c>
      <c r="B843" s="45">
        <v>3931.33</v>
      </c>
      <c r="C843" s="45">
        <f t="shared" si="18"/>
        <v>-3.2045087202880161E-4</v>
      </c>
      <c r="D843" s="45">
        <v>1.91</v>
      </c>
      <c r="E843" s="45">
        <f t="shared" si="19"/>
        <v>1.9099999999999999E-2</v>
      </c>
      <c r="F843" s="45">
        <f t="shared" si="20"/>
        <v>7.5081726636616608E-5</v>
      </c>
      <c r="G843" s="45">
        <f t="shared" si="21"/>
        <v>-3.9553259866541822E-4</v>
      </c>
      <c r="H843" s="79">
        <v>3.3210599289999997E-2</v>
      </c>
      <c r="I843" s="79">
        <v>1.183445765E-2</v>
      </c>
      <c r="J843" s="45">
        <f t="shared" si="22"/>
        <v>3.313551756336338E-2</v>
      </c>
      <c r="K843" s="45">
        <f t="shared" si="23"/>
        <v>1.1759375923363383E-2</v>
      </c>
      <c r="L843" s="43"/>
      <c r="M843" s="43"/>
      <c r="N843" s="43"/>
      <c r="O843" s="43"/>
      <c r="P843" s="43"/>
      <c r="Q843" s="43"/>
      <c r="R843" s="43"/>
      <c r="S843" s="43"/>
      <c r="T843" s="43"/>
      <c r="U843" s="43"/>
      <c r="V843" s="43"/>
      <c r="W843" s="43"/>
      <c r="X843" s="43"/>
      <c r="Y843" s="43"/>
      <c r="Z843" s="43"/>
    </row>
    <row r="844" spans="1:26">
      <c r="A844" s="44">
        <v>44243</v>
      </c>
      <c r="B844" s="45">
        <v>3932.59</v>
      </c>
      <c r="C844" s="45">
        <f t="shared" si="18"/>
        <v>-5.6943700997991403E-4</v>
      </c>
      <c r="D844" s="45">
        <v>1.93</v>
      </c>
      <c r="E844" s="45">
        <f t="shared" si="19"/>
        <v>1.9299999999999998E-2</v>
      </c>
      <c r="F844" s="45">
        <f t="shared" si="20"/>
        <v>7.5860485166723279E-5</v>
      </c>
      <c r="G844" s="45">
        <f t="shared" si="21"/>
        <v>-6.4529749514663731E-4</v>
      </c>
      <c r="H844" s="79">
        <v>7.6727901269999996E-3</v>
      </c>
      <c r="I844" s="79">
        <v>3.9537412789999998E-4</v>
      </c>
      <c r="J844" s="45">
        <f t="shared" si="22"/>
        <v>7.5969296418332763E-3</v>
      </c>
      <c r="K844" s="45">
        <f t="shared" si="23"/>
        <v>3.1951364273327671E-4</v>
      </c>
      <c r="L844" s="43"/>
      <c r="M844" s="43"/>
      <c r="N844" s="43"/>
      <c r="O844" s="43"/>
      <c r="P844" s="43"/>
      <c r="Q844" s="43"/>
      <c r="R844" s="43"/>
      <c r="S844" s="43"/>
      <c r="T844" s="43"/>
      <c r="U844" s="43"/>
      <c r="V844" s="43"/>
      <c r="W844" s="43"/>
      <c r="X844" s="43"/>
      <c r="Y844" s="43"/>
      <c r="Z844" s="43"/>
    </row>
    <row r="845" spans="1:26">
      <c r="A845" s="44">
        <v>44239</v>
      </c>
      <c r="B845" s="45">
        <v>3934.83</v>
      </c>
      <c r="C845" s="45">
        <f t="shared" si="18"/>
        <v>4.6999211490260486E-3</v>
      </c>
      <c r="D845" s="45">
        <v>1.82</v>
      </c>
      <c r="E845" s="45">
        <f t="shared" si="19"/>
        <v>1.8200000000000001E-2</v>
      </c>
      <c r="F845" s="45">
        <f t="shared" si="20"/>
        <v>7.1575428407077979E-5</v>
      </c>
      <c r="G845" s="45">
        <f t="shared" si="21"/>
        <v>4.6283457206189706E-3</v>
      </c>
      <c r="H845" s="79">
        <v>-2.8963160540000001E-2</v>
      </c>
      <c r="I845" s="79">
        <v>-2.1930593929999999E-2</v>
      </c>
      <c r="J845" s="45">
        <f t="shared" si="22"/>
        <v>-2.9034735968407079E-2</v>
      </c>
      <c r="K845" s="45">
        <f t="shared" si="23"/>
        <v>-2.2002169358407077E-2</v>
      </c>
      <c r="L845" s="43"/>
      <c r="M845" s="43"/>
      <c r="N845" s="43"/>
      <c r="O845" s="43"/>
      <c r="P845" s="43"/>
      <c r="Q845" s="43"/>
      <c r="R845" s="43"/>
      <c r="S845" s="43"/>
      <c r="T845" s="43"/>
      <c r="U845" s="43"/>
      <c r="V845" s="43"/>
      <c r="W845" s="43"/>
      <c r="X845" s="43"/>
      <c r="Y845" s="43"/>
      <c r="Z845" s="43"/>
    </row>
    <row r="846" spans="1:26">
      <c r="A846" s="44">
        <v>44238</v>
      </c>
      <c r="B846" s="45">
        <v>3916.38</v>
      </c>
      <c r="C846" s="45">
        <f t="shared" si="18"/>
        <v>1.6610747648429303E-3</v>
      </c>
      <c r="D846" s="45">
        <v>1.76</v>
      </c>
      <c r="E846" s="45">
        <f t="shared" si="19"/>
        <v>1.7600000000000001E-2</v>
      </c>
      <c r="F846" s="45">
        <f t="shared" si="20"/>
        <v>6.9236180855414275E-5</v>
      </c>
      <c r="G846" s="45">
        <f t="shared" si="21"/>
        <v>1.591838583987516E-3</v>
      </c>
      <c r="H846" s="79">
        <v>-1.517882845E-3</v>
      </c>
      <c r="I846" s="79">
        <v>1.816622592E-3</v>
      </c>
      <c r="J846" s="45">
        <f t="shared" si="22"/>
        <v>-1.5871190258554143E-3</v>
      </c>
      <c r="K846" s="45">
        <f t="shared" si="23"/>
        <v>1.7473864111445857E-3</v>
      </c>
      <c r="L846" s="43"/>
      <c r="M846" s="43"/>
      <c r="N846" s="43"/>
      <c r="O846" s="43"/>
      <c r="P846" s="43"/>
      <c r="Q846" s="43"/>
      <c r="R846" s="43"/>
      <c r="S846" s="43"/>
      <c r="T846" s="43"/>
      <c r="U846" s="43"/>
      <c r="V846" s="43"/>
      <c r="W846" s="43"/>
      <c r="X846" s="43"/>
      <c r="Y846" s="43"/>
      <c r="Z846" s="43"/>
    </row>
    <row r="847" spans="1:26">
      <c r="A847" s="44">
        <v>44237</v>
      </c>
      <c r="B847" s="45">
        <v>3909.88</v>
      </c>
      <c r="C847" s="45">
        <f t="shared" si="18"/>
        <v>-3.4521954387729651E-4</v>
      </c>
      <c r="D847" s="45">
        <v>1.74</v>
      </c>
      <c r="E847" s="45">
        <f t="shared" si="19"/>
        <v>1.7399999999999999E-2</v>
      </c>
      <c r="F847" s="45">
        <f t="shared" si="20"/>
        <v>6.8456126372851145E-5</v>
      </c>
      <c r="G847" s="45">
        <f t="shared" si="21"/>
        <v>-4.1367567025014766E-4</v>
      </c>
      <c r="H847" s="79">
        <v>5.9633855549999998E-3</v>
      </c>
      <c r="I847" s="79">
        <v>-3.1812585219999998E-3</v>
      </c>
      <c r="J847" s="45">
        <f t="shared" si="22"/>
        <v>5.8949294286271487E-3</v>
      </c>
      <c r="K847" s="45">
        <f t="shared" si="23"/>
        <v>-3.249714648372851E-3</v>
      </c>
      <c r="L847" s="43"/>
      <c r="M847" s="43"/>
      <c r="N847" s="43"/>
      <c r="O847" s="43"/>
      <c r="P847" s="43"/>
      <c r="Q847" s="43"/>
      <c r="R847" s="43"/>
      <c r="S847" s="43"/>
      <c r="T847" s="43"/>
      <c r="U847" s="43"/>
      <c r="V847" s="43"/>
      <c r="W847" s="43"/>
      <c r="X847" s="43"/>
      <c r="Y847" s="43"/>
      <c r="Z847" s="43"/>
    </row>
    <row r="848" spans="1:26">
      <c r="A848" s="44">
        <v>44236</v>
      </c>
      <c r="B848" s="45">
        <v>3911.23</v>
      </c>
      <c r="C848" s="45">
        <f t="shared" si="18"/>
        <v>-1.1141179817578345E-3</v>
      </c>
      <c r="D848" s="45">
        <v>1.77</v>
      </c>
      <c r="E848" s="45">
        <f t="shared" si="19"/>
        <v>1.77E-2</v>
      </c>
      <c r="F848" s="45">
        <f t="shared" si="20"/>
        <v>6.9626150834611877E-5</v>
      </c>
      <c r="G848" s="45">
        <f t="shared" si="21"/>
        <v>-1.1837441325924464E-3</v>
      </c>
      <c r="H848" s="79">
        <v>1.4987166999999999E-2</v>
      </c>
      <c r="I848" s="79">
        <v>-2.227849023E-3</v>
      </c>
      <c r="J848" s="45">
        <f t="shared" si="22"/>
        <v>1.4917540849165387E-2</v>
      </c>
      <c r="K848" s="45">
        <f t="shared" si="23"/>
        <v>-2.2974751738346118E-3</v>
      </c>
      <c r="L848" s="43"/>
      <c r="M848" s="43"/>
      <c r="N848" s="43"/>
      <c r="O848" s="43"/>
      <c r="P848" s="43"/>
      <c r="Q848" s="43"/>
      <c r="R848" s="43"/>
      <c r="S848" s="43"/>
      <c r="T848" s="43"/>
      <c r="U848" s="43"/>
      <c r="V848" s="43"/>
      <c r="W848" s="43"/>
      <c r="X848" s="43"/>
      <c r="Y848" s="43"/>
      <c r="Z848" s="43"/>
    </row>
    <row r="849" spans="1:26">
      <c r="A849" s="44">
        <v>44235</v>
      </c>
      <c r="B849" s="45">
        <v>3915.59</v>
      </c>
      <c r="C849" s="45">
        <f t="shared" si="18"/>
        <v>7.3721051298863676E-3</v>
      </c>
      <c r="D849" s="45">
        <v>1.78</v>
      </c>
      <c r="E849" s="45">
        <f t="shared" si="19"/>
        <v>1.78E-2</v>
      </c>
      <c r="F849" s="45">
        <f t="shared" si="20"/>
        <v>7.0016082648782785E-5</v>
      </c>
      <c r="G849" s="45">
        <f t="shared" si="21"/>
        <v>7.3020890472375848E-3</v>
      </c>
      <c r="H849" s="79">
        <v>-1.4845614159999999E-2</v>
      </c>
      <c r="I849" s="79">
        <v>8.6134831659999997E-4</v>
      </c>
      <c r="J849" s="45">
        <f t="shared" si="22"/>
        <v>-1.4915630242648782E-2</v>
      </c>
      <c r="K849" s="45">
        <f t="shared" si="23"/>
        <v>7.9133223395121718E-4</v>
      </c>
      <c r="L849" s="43"/>
      <c r="M849" s="43"/>
      <c r="N849" s="43"/>
      <c r="O849" s="43"/>
      <c r="P849" s="43"/>
      <c r="Q849" s="43"/>
      <c r="R849" s="43"/>
      <c r="S849" s="43"/>
      <c r="T849" s="43"/>
      <c r="U849" s="43"/>
      <c r="V849" s="43"/>
      <c r="W849" s="43"/>
      <c r="X849" s="43"/>
      <c r="Y849" s="43"/>
      <c r="Z849" s="43"/>
    </row>
    <row r="850" spans="1:26">
      <c r="A850" s="44">
        <v>44232</v>
      </c>
      <c r="B850" s="45">
        <v>3886.83</v>
      </c>
      <c r="C850" s="45">
        <f t="shared" si="18"/>
        <v>3.8898969855535024E-3</v>
      </c>
      <c r="D850" s="45">
        <v>1.79</v>
      </c>
      <c r="E850" s="45">
        <f t="shared" si="19"/>
        <v>1.7899999999999999E-2</v>
      </c>
      <c r="F850" s="45">
        <f t="shared" si="20"/>
        <v>7.0405976305698559E-5</v>
      </c>
      <c r="G850" s="45">
        <f t="shared" si="21"/>
        <v>3.8194910092478039E-3</v>
      </c>
      <c r="H850" s="79">
        <v>-1.9148913199999999E-2</v>
      </c>
      <c r="I850" s="79">
        <v>-2.2795198829999998E-2</v>
      </c>
      <c r="J850" s="45">
        <f t="shared" si="22"/>
        <v>-1.9219319176305698E-2</v>
      </c>
      <c r="K850" s="45">
        <f t="shared" si="23"/>
        <v>-2.2865604806305697E-2</v>
      </c>
      <c r="L850" s="43"/>
      <c r="M850" s="43"/>
      <c r="N850" s="43"/>
      <c r="O850" s="43"/>
      <c r="P850" s="43"/>
      <c r="Q850" s="43"/>
      <c r="R850" s="43"/>
      <c r="S850" s="43"/>
      <c r="T850" s="43"/>
      <c r="U850" s="43"/>
      <c r="V850" s="43"/>
      <c r="W850" s="43"/>
      <c r="X850" s="43"/>
      <c r="Y850" s="43"/>
      <c r="Z850" s="43"/>
    </row>
    <row r="851" spans="1:26">
      <c r="A851" s="44">
        <v>44231</v>
      </c>
      <c r="B851" s="45">
        <v>3871.74</v>
      </c>
      <c r="C851" s="45">
        <f t="shared" si="18"/>
        <v>1.0794829768938023E-2</v>
      </c>
      <c r="D851" s="45">
        <v>1.74</v>
      </c>
      <c r="E851" s="45">
        <f t="shared" si="19"/>
        <v>1.7399999999999999E-2</v>
      </c>
      <c r="F851" s="45">
        <f t="shared" si="20"/>
        <v>6.8456126372851145E-5</v>
      </c>
      <c r="G851" s="45">
        <f t="shared" si="21"/>
        <v>1.0726373642565172E-2</v>
      </c>
      <c r="H851" s="79">
        <v>1.2949030590000001E-2</v>
      </c>
      <c r="I851" s="79">
        <v>-7.0193970779999998E-3</v>
      </c>
      <c r="J851" s="45">
        <f t="shared" si="22"/>
        <v>1.2880574463627149E-2</v>
      </c>
      <c r="K851" s="45">
        <f t="shared" si="23"/>
        <v>-7.087853204372851E-3</v>
      </c>
      <c r="L851" s="43"/>
      <c r="M851" s="43"/>
      <c r="N851" s="43"/>
      <c r="O851" s="43"/>
      <c r="P851" s="43"/>
      <c r="Q851" s="43"/>
      <c r="R851" s="43"/>
      <c r="S851" s="43"/>
      <c r="T851" s="43"/>
      <c r="U851" s="43"/>
      <c r="V851" s="43"/>
      <c r="W851" s="43"/>
      <c r="X851" s="43"/>
      <c r="Y851" s="43"/>
      <c r="Z851" s="43"/>
    </row>
    <row r="852" spans="1:26">
      <c r="A852" s="44">
        <v>44230</v>
      </c>
      <c r="B852" s="45">
        <v>3830.17</v>
      </c>
      <c r="C852" s="45">
        <f t="shared" si="18"/>
        <v>1.0082963259948519E-3</v>
      </c>
      <c r="D852" s="45">
        <v>1.73</v>
      </c>
      <c r="E852" s="45">
        <f t="shared" si="19"/>
        <v>1.7299999999999999E-2</v>
      </c>
      <c r="F852" s="45">
        <f t="shared" si="20"/>
        <v>6.8066041854386583E-5</v>
      </c>
      <c r="G852" s="45">
        <f t="shared" si="21"/>
        <v>9.402302841404653E-4</v>
      </c>
      <c r="H852" s="79">
        <v>-1.5549436559999999E-2</v>
      </c>
      <c r="I852" s="79">
        <v>-1.044113903E-3</v>
      </c>
      <c r="J852" s="45">
        <f t="shared" si="22"/>
        <v>-1.5617502601854386E-2</v>
      </c>
      <c r="K852" s="45">
        <f t="shared" si="23"/>
        <v>-1.1121799448543866E-3</v>
      </c>
      <c r="L852" s="43"/>
      <c r="M852" s="43"/>
      <c r="N852" s="43"/>
      <c r="O852" s="43"/>
      <c r="P852" s="43"/>
      <c r="Q852" s="43"/>
      <c r="R852" s="43"/>
      <c r="S852" s="43"/>
      <c r="T852" s="43"/>
      <c r="U852" s="43"/>
      <c r="V852" s="43"/>
      <c r="W852" s="43"/>
      <c r="X852" s="43"/>
      <c r="Y852" s="43"/>
      <c r="Z852" s="43"/>
    </row>
    <row r="853" spans="1:26">
      <c r="A853" s="44">
        <v>44229</v>
      </c>
      <c r="B853" s="45">
        <v>3826.31</v>
      </c>
      <c r="C853" s="45">
        <f t="shared" si="18"/>
        <v>1.3802541965649213E-2</v>
      </c>
      <c r="D853" s="45">
        <v>1.69</v>
      </c>
      <c r="E853" s="45">
        <f t="shared" si="19"/>
        <v>1.6899999999999998E-2</v>
      </c>
      <c r="F853" s="45">
        <f t="shared" si="20"/>
        <v>6.6505321757670544E-5</v>
      </c>
      <c r="G853" s="45">
        <f t="shared" si="21"/>
        <v>1.3736036643891543E-2</v>
      </c>
      <c r="H853" s="79">
        <v>-3.1594722589999999E-2</v>
      </c>
      <c r="I853" s="79">
        <v>5.4694758050000004E-3</v>
      </c>
      <c r="J853" s="45">
        <f t="shared" si="22"/>
        <v>-3.1661227911757669E-2</v>
      </c>
      <c r="K853" s="45">
        <f t="shared" si="23"/>
        <v>5.4029704832423298E-3</v>
      </c>
      <c r="L853" s="43"/>
      <c r="M853" s="43"/>
      <c r="N853" s="43"/>
      <c r="O853" s="43"/>
      <c r="P853" s="43"/>
      <c r="Q853" s="43"/>
      <c r="R853" s="43"/>
      <c r="S853" s="43"/>
      <c r="T853" s="43"/>
      <c r="U853" s="43"/>
      <c r="V853" s="43"/>
      <c r="W853" s="43"/>
      <c r="X853" s="43"/>
      <c r="Y853" s="43"/>
      <c r="Z853" s="43"/>
    </row>
    <row r="854" spans="1:26">
      <c r="A854" s="44">
        <v>44228</v>
      </c>
      <c r="B854" s="45">
        <v>3773.86</v>
      </c>
      <c r="C854" s="45">
        <f t="shared" si="18"/>
        <v>1.5924269140718334E-2</v>
      </c>
      <c r="D854" s="45">
        <v>1.66</v>
      </c>
      <c r="E854" s="45">
        <f t="shared" si="19"/>
        <v>1.66E-2</v>
      </c>
      <c r="F854" s="45">
        <f t="shared" si="20"/>
        <v>6.5334380351167454E-5</v>
      </c>
      <c r="G854" s="45">
        <f t="shared" si="21"/>
        <v>1.5858934760367167E-2</v>
      </c>
      <c r="H854" s="79">
        <v>-2.5708356710000001E-2</v>
      </c>
      <c r="I854" s="79">
        <v>-4.125498868E-2</v>
      </c>
      <c r="J854" s="45">
        <f t="shared" si="22"/>
        <v>-2.5773691090351169E-2</v>
      </c>
      <c r="K854" s="45">
        <f t="shared" si="23"/>
        <v>-4.1320323060351168E-2</v>
      </c>
      <c r="L854" s="43"/>
      <c r="M854" s="43"/>
      <c r="N854" s="43"/>
      <c r="O854" s="43"/>
      <c r="P854" s="43"/>
      <c r="Q854" s="43"/>
      <c r="R854" s="43"/>
      <c r="S854" s="43"/>
      <c r="T854" s="43"/>
      <c r="U854" s="43"/>
      <c r="V854" s="43"/>
      <c r="W854" s="43"/>
      <c r="X854" s="43"/>
      <c r="Y854" s="43"/>
      <c r="Z854" s="43"/>
    </row>
    <row r="855" spans="1:26">
      <c r="A855" s="44">
        <v>44225</v>
      </c>
      <c r="B855" s="45">
        <v>3714.24</v>
      </c>
      <c r="C855" s="45">
        <f t="shared" si="18"/>
        <v>-1.9500405967127862E-2</v>
      </c>
      <c r="D855" s="45">
        <v>1.68</v>
      </c>
      <c r="E855" s="45">
        <f t="shared" si="19"/>
        <v>1.6799999999999999E-2</v>
      </c>
      <c r="F855" s="45">
        <f t="shared" si="20"/>
        <v>6.6115046190251547E-5</v>
      </c>
      <c r="G855" s="45">
        <f t="shared" si="21"/>
        <v>-1.9566521013318114E-2</v>
      </c>
      <c r="H855" s="79">
        <v>-8.4609380979999999E-3</v>
      </c>
      <c r="I855" s="79">
        <v>-1.022971158E-2</v>
      </c>
      <c r="J855" s="45">
        <f t="shared" si="22"/>
        <v>-8.5270531441902515E-3</v>
      </c>
      <c r="K855" s="45">
        <f t="shared" si="23"/>
        <v>-1.0295826626190252E-2</v>
      </c>
      <c r="L855" s="43"/>
      <c r="M855" s="43"/>
      <c r="N855" s="43"/>
      <c r="O855" s="43"/>
      <c r="P855" s="43"/>
      <c r="Q855" s="43"/>
      <c r="R855" s="43"/>
      <c r="S855" s="43"/>
      <c r="T855" s="43"/>
      <c r="U855" s="43"/>
      <c r="V855" s="43"/>
      <c r="W855" s="43"/>
      <c r="X855" s="43"/>
      <c r="Y855" s="43"/>
      <c r="Z855" s="43"/>
    </row>
    <row r="856" spans="1:26">
      <c r="A856" s="44">
        <v>44224</v>
      </c>
      <c r="B856" s="45">
        <v>3787.38</v>
      </c>
      <c r="C856" s="45">
        <f t="shared" si="18"/>
        <v>9.7133349275994544E-3</v>
      </c>
      <c r="D856" s="45">
        <v>1.63</v>
      </c>
      <c r="E856" s="45">
        <f t="shared" si="19"/>
        <v>1.6299999999999999E-2</v>
      </c>
      <c r="F856" s="45">
        <f t="shared" si="20"/>
        <v>6.4163094718905356E-5</v>
      </c>
      <c r="G856" s="45">
        <f t="shared" si="21"/>
        <v>9.649171832880549E-3</v>
      </c>
      <c r="H856" s="79">
        <v>1.5533499189999999E-2</v>
      </c>
      <c r="I856" s="79">
        <v>8.1704251020000007E-3</v>
      </c>
      <c r="J856" s="45">
        <f t="shared" si="22"/>
        <v>1.5469336095281094E-2</v>
      </c>
      <c r="K856" s="45">
        <f t="shared" si="23"/>
        <v>8.1062620072810954E-3</v>
      </c>
      <c r="L856" s="43"/>
      <c r="M856" s="43"/>
      <c r="N856" s="43"/>
      <c r="O856" s="43"/>
      <c r="P856" s="43"/>
      <c r="Q856" s="43"/>
      <c r="R856" s="43"/>
      <c r="S856" s="43"/>
      <c r="T856" s="43"/>
      <c r="U856" s="43"/>
      <c r="V856" s="43"/>
      <c r="W856" s="43"/>
      <c r="X856" s="43"/>
      <c r="Y856" s="43"/>
      <c r="Z856" s="43"/>
    </row>
    <row r="857" spans="1:26">
      <c r="A857" s="44">
        <v>44223</v>
      </c>
      <c r="B857" s="45">
        <v>3750.77</v>
      </c>
      <c r="C857" s="45">
        <f t="shared" si="18"/>
        <v>-2.601328989204868E-2</v>
      </c>
      <c r="D857" s="45">
        <v>1.6</v>
      </c>
      <c r="E857" s="45">
        <f t="shared" si="19"/>
        <v>1.6E-2</v>
      </c>
      <c r="F857" s="45">
        <f t="shared" si="20"/>
        <v>6.2991464657935481E-5</v>
      </c>
      <c r="G857" s="45">
        <f t="shared" si="21"/>
        <v>-2.6076281356706615E-2</v>
      </c>
      <c r="H857" s="79">
        <v>-1.6357774129999999E-2</v>
      </c>
      <c r="I857" s="79">
        <v>-2.0331138419999999E-2</v>
      </c>
      <c r="J857" s="45">
        <f t="shared" si="22"/>
        <v>-1.6420765594657934E-2</v>
      </c>
      <c r="K857" s="45">
        <f t="shared" si="23"/>
        <v>-2.0394129884657934E-2</v>
      </c>
      <c r="L857" s="43"/>
      <c r="M857" s="43"/>
      <c r="N857" s="43"/>
      <c r="O857" s="43"/>
      <c r="P857" s="43"/>
      <c r="Q857" s="43"/>
      <c r="R857" s="43"/>
      <c r="S857" s="43"/>
      <c r="T857" s="43"/>
      <c r="U857" s="43"/>
      <c r="V857" s="43"/>
      <c r="W857" s="43"/>
      <c r="X857" s="43"/>
      <c r="Y857" s="43"/>
      <c r="Z857" s="43"/>
    </row>
    <row r="858" spans="1:26">
      <c r="A858" s="44">
        <v>44222</v>
      </c>
      <c r="B858" s="45">
        <v>3849.62</v>
      </c>
      <c r="C858" s="45">
        <f t="shared" si="18"/>
        <v>-1.4899457394751568E-3</v>
      </c>
      <c r="D858" s="45">
        <v>1.61</v>
      </c>
      <c r="E858" s="45">
        <f t="shared" si="19"/>
        <v>1.61E-2</v>
      </c>
      <c r="F858" s="45">
        <f t="shared" si="20"/>
        <v>6.3382046293858352E-5</v>
      </c>
      <c r="G858" s="45">
        <f t="shared" si="21"/>
        <v>-1.5533277857690151E-3</v>
      </c>
      <c r="H858" s="79">
        <v>4.0551896720000001E-2</v>
      </c>
      <c r="I858" s="79">
        <v>3.578024128E-2</v>
      </c>
      <c r="J858" s="45">
        <f t="shared" si="22"/>
        <v>4.0488514673706143E-2</v>
      </c>
      <c r="K858" s="45">
        <f t="shared" si="23"/>
        <v>3.5716859233706141E-2</v>
      </c>
      <c r="L858" s="43"/>
      <c r="M858" s="43"/>
      <c r="N858" s="43"/>
      <c r="O858" s="43"/>
      <c r="P858" s="43"/>
      <c r="Q858" s="43"/>
      <c r="R858" s="43"/>
      <c r="S858" s="43"/>
      <c r="T858" s="43"/>
      <c r="U858" s="43"/>
      <c r="V858" s="43"/>
      <c r="W858" s="43"/>
      <c r="X858" s="43"/>
      <c r="Y858" s="43"/>
      <c r="Z858" s="43"/>
    </row>
    <row r="859" spans="1:26">
      <c r="A859" s="44">
        <v>44221</v>
      </c>
      <c r="B859" s="45">
        <v>3855.36</v>
      </c>
      <c r="C859" s="45">
        <f t="shared" si="18"/>
        <v>3.609282023548102E-3</v>
      </c>
      <c r="D859" s="45">
        <v>1.61</v>
      </c>
      <c r="E859" s="45">
        <f t="shared" si="19"/>
        <v>1.61E-2</v>
      </c>
      <c r="F859" s="45">
        <f t="shared" si="20"/>
        <v>6.3382046293858352E-5</v>
      </c>
      <c r="G859" s="45">
        <f t="shared" si="21"/>
        <v>3.5458999772542436E-3</v>
      </c>
      <c r="H859" s="79">
        <v>6.4131244420000001E-3</v>
      </c>
      <c r="I859" s="79">
        <v>6.9416636079999998E-4</v>
      </c>
      <c r="J859" s="45">
        <f t="shared" si="22"/>
        <v>6.3497423957061417E-3</v>
      </c>
      <c r="K859" s="45">
        <f t="shared" si="23"/>
        <v>6.3078431450614163E-4</v>
      </c>
      <c r="L859" s="43"/>
      <c r="M859" s="43"/>
      <c r="N859" s="43"/>
      <c r="O859" s="43"/>
      <c r="P859" s="43"/>
      <c r="Q859" s="43"/>
      <c r="R859" s="43"/>
      <c r="S859" s="43"/>
      <c r="T859" s="43"/>
      <c r="U859" s="43"/>
      <c r="V859" s="43"/>
      <c r="W859" s="43"/>
      <c r="X859" s="43"/>
      <c r="Y859" s="43"/>
      <c r="Z859" s="43"/>
    </row>
    <row r="860" spans="1:26">
      <c r="A860" s="44">
        <v>44218</v>
      </c>
      <c r="B860" s="45">
        <v>3841.47</v>
      </c>
      <c r="C860" s="45">
        <f t="shared" si="18"/>
        <v>-3.0151272949282431E-3</v>
      </c>
      <c r="D860" s="45">
        <v>1.66</v>
      </c>
      <c r="E860" s="45">
        <f t="shared" si="19"/>
        <v>1.66E-2</v>
      </c>
      <c r="F860" s="45">
        <f t="shared" si="20"/>
        <v>6.5334380351167454E-5</v>
      </c>
      <c r="G860" s="45">
        <f t="shared" si="21"/>
        <v>-3.0804616752794106E-3</v>
      </c>
      <c r="H860" s="79">
        <v>1.212136053E-2</v>
      </c>
      <c r="I860" s="79">
        <v>2.4257675409999999E-2</v>
      </c>
      <c r="J860" s="45">
        <f t="shared" si="22"/>
        <v>1.2056026149648832E-2</v>
      </c>
      <c r="K860" s="45">
        <f t="shared" si="23"/>
        <v>2.4192341029648831E-2</v>
      </c>
      <c r="L860" s="43"/>
      <c r="M860" s="43"/>
      <c r="N860" s="43"/>
      <c r="O860" s="43"/>
      <c r="P860" s="43"/>
      <c r="Q860" s="43"/>
      <c r="R860" s="43"/>
      <c r="S860" s="43"/>
      <c r="T860" s="43"/>
      <c r="U860" s="43"/>
      <c r="V860" s="43"/>
      <c r="W860" s="43"/>
      <c r="X860" s="43"/>
      <c r="Y860" s="43"/>
      <c r="Z860" s="43"/>
    </row>
    <row r="861" spans="1:26">
      <c r="A861" s="44">
        <v>44217</v>
      </c>
      <c r="B861" s="45">
        <v>3853.07</v>
      </c>
      <c r="C861" s="45">
        <f t="shared" si="18"/>
        <v>3.1668077285579088E-4</v>
      </c>
      <c r="D861" s="45">
        <v>1.68</v>
      </c>
      <c r="E861" s="45">
        <f t="shared" si="19"/>
        <v>1.6799999999999999E-2</v>
      </c>
      <c r="F861" s="45">
        <f t="shared" si="20"/>
        <v>6.6115046190251547E-5</v>
      </c>
      <c r="G861" s="45">
        <f t="shared" si="21"/>
        <v>2.5056572666553933E-4</v>
      </c>
      <c r="H861" s="79">
        <v>7.5983426669999996E-3</v>
      </c>
      <c r="I861" s="79">
        <v>1.301642857E-3</v>
      </c>
      <c r="J861" s="45">
        <f t="shared" si="22"/>
        <v>7.5322276208097481E-3</v>
      </c>
      <c r="K861" s="45">
        <f t="shared" si="23"/>
        <v>1.2355278108097485E-3</v>
      </c>
      <c r="L861" s="43"/>
      <c r="M861" s="43"/>
      <c r="N861" s="43"/>
      <c r="O861" s="43"/>
      <c r="P861" s="43"/>
      <c r="Q861" s="43"/>
      <c r="R861" s="43"/>
      <c r="S861" s="43"/>
      <c r="T861" s="43"/>
      <c r="U861" s="43"/>
      <c r="V861" s="43"/>
      <c r="W861" s="43"/>
      <c r="X861" s="43"/>
      <c r="Y861" s="43"/>
      <c r="Z861" s="43"/>
    </row>
    <row r="862" spans="1:26">
      <c r="A862" s="44">
        <v>44216</v>
      </c>
      <c r="B862" s="45">
        <v>3851.85</v>
      </c>
      <c r="C862" s="45">
        <f t="shared" si="18"/>
        <v>1.3839368887685784E-2</v>
      </c>
      <c r="D862" s="45">
        <v>1.65</v>
      </c>
      <c r="E862" s="45">
        <f t="shared" si="19"/>
        <v>1.6500000000000001E-2</v>
      </c>
      <c r="F862" s="45">
        <f t="shared" si="20"/>
        <v>6.4943990064403323E-5</v>
      </c>
      <c r="G862" s="45">
        <f t="shared" si="21"/>
        <v>1.377442489762138E-2</v>
      </c>
      <c r="H862" s="79">
        <v>1.9291053280000001E-2</v>
      </c>
      <c r="I862" s="79">
        <v>7.8017323800000002E-4</v>
      </c>
      <c r="J862" s="45">
        <f t="shared" si="22"/>
        <v>1.9226109289935598E-2</v>
      </c>
      <c r="K862" s="45">
        <f t="shared" si="23"/>
        <v>7.152292479355967E-4</v>
      </c>
      <c r="L862" s="43"/>
      <c r="M862" s="43"/>
      <c r="N862" s="43"/>
      <c r="O862" s="43"/>
      <c r="P862" s="43"/>
      <c r="Q862" s="43"/>
      <c r="R862" s="43"/>
      <c r="S862" s="43"/>
      <c r="T862" s="43"/>
      <c r="U862" s="43"/>
      <c r="V862" s="43"/>
      <c r="W862" s="43"/>
      <c r="X862" s="43"/>
      <c r="Y862" s="43"/>
      <c r="Z862" s="43"/>
    </row>
    <row r="863" spans="1:26">
      <c r="A863" s="44">
        <v>44215</v>
      </c>
      <c r="B863" s="45">
        <v>3798.91</v>
      </c>
      <c r="C863" s="45">
        <f t="shared" si="18"/>
        <v>8.1034807715100084E-3</v>
      </c>
      <c r="D863" s="45">
        <v>1.65</v>
      </c>
      <c r="E863" s="45">
        <f t="shared" si="19"/>
        <v>1.6500000000000001E-2</v>
      </c>
      <c r="F863" s="45">
        <f t="shared" si="20"/>
        <v>6.4943990064403323E-5</v>
      </c>
      <c r="G863" s="45">
        <f t="shared" si="21"/>
        <v>8.038536781445605E-3</v>
      </c>
      <c r="H863" s="79">
        <v>-3.5057833899999999E-3</v>
      </c>
      <c r="I863" s="79">
        <v>8.9027503130000001E-3</v>
      </c>
      <c r="J863" s="45">
        <f t="shared" si="22"/>
        <v>-3.5707273800644032E-3</v>
      </c>
      <c r="K863" s="45">
        <f t="shared" si="23"/>
        <v>8.8378063229355968E-3</v>
      </c>
      <c r="L863" s="43"/>
      <c r="M863" s="43"/>
      <c r="N863" s="43"/>
      <c r="O863" s="43"/>
      <c r="P863" s="43"/>
      <c r="Q863" s="43"/>
      <c r="R863" s="43"/>
      <c r="S863" s="43"/>
      <c r="T863" s="43"/>
      <c r="U863" s="43"/>
      <c r="V863" s="43"/>
      <c r="W863" s="43"/>
      <c r="X863" s="43"/>
      <c r="Y863" s="43"/>
      <c r="Z863" s="43"/>
    </row>
    <row r="864" spans="1:26">
      <c r="A864" s="44">
        <v>44211</v>
      </c>
      <c r="B864" s="45">
        <v>3768.25</v>
      </c>
      <c r="C864" s="45">
        <f t="shared" si="18"/>
        <v>-7.2159905065941393E-3</v>
      </c>
      <c r="D864" s="45">
        <v>1.66</v>
      </c>
      <c r="E864" s="45">
        <f t="shared" si="19"/>
        <v>1.66E-2</v>
      </c>
      <c r="F864" s="45">
        <f t="shared" si="20"/>
        <v>6.5334380351167454E-5</v>
      </c>
      <c r="G864" s="45">
        <f t="shared" si="21"/>
        <v>-7.2813248869453067E-3</v>
      </c>
      <c r="H864" s="79">
        <v>-3.0795388239999999E-2</v>
      </c>
      <c r="I864" s="79">
        <v>2.881549797E-3</v>
      </c>
      <c r="J864" s="45">
        <f t="shared" si="22"/>
        <v>-3.0860722620351166E-2</v>
      </c>
      <c r="K864" s="45">
        <f t="shared" si="23"/>
        <v>2.8162154166488326E-3</v>
      </c>
      <c r="L864" s="43"/>
      <c r="M864" s="43"/>
      <c r="N864" s="43"/>
      <c r="O864" s="43"/>
      <c r="P864" s="43"/>
      <c r="Q864" s="43"/>
      <c r="R864" s="43"/>
      <c r="S864" s="43"/>
      <c r="T864" s="43"/>
      <c r="U864" s="43"/>
      <c r="V864" s="43"/>
      <c r="W864" s="43"/>
      <c r="X864" s="43"/>
      <c r="Y864" s="43"/>
      <c r="Z864" s="43"/>
    </row>
    <row r="865" spans="1:26">
      <c r="A865" s="44">
        <v>44210</v>
      </c>
      <c r="B865" s="45">
        <v>3795.54</v>
      </c>
      <c r="C865" s="45">
        <f t="shared" si="18"/>
        <v>-3.7605002910535887E-3</v>
      </c>
      <c r="D865" s="45">
        <v>1.7</v>
      </c>
      <c r="E865" s="45">
        <f t="shared" si="19"/>
        <v>1.7000000000000001E-2</v>
      </c>
      <c r="F865" s="45">
        <f t="shared" si="20"/>
        <v>6.6895559100332846E-5</v>
      </c>
      <c r="G865" s="45">
        <f t="shared" si="21"/>
        <v>-3.8273958501539216E-3</v>
      </c>
      <c r="H865" s="79">
        <v>2.6991475139999999E-2</v>
      </c>
      <c r="I865" s="79">
        <v>1.418318761E-2</v>
      </c>
      <c r="J865" s="45">
        <f t="shared" si="22"/>
        <v>2.6924579580899666E-2</v>
      </c>
      <c r="K865" s="45">
        <f t="shared" si="23"/>
        <v>1.4116292050899667E-2</v>
      </c>
      <c r="L865" s="43"/>
      <c r="M865" s="43"/>
      <c r="N865" s="43"/>
      <c r="O865" s="43"/>
      <c r="P865" s="43"/>
      <c r="Q865" s="43"/>
      <c r="R865" s="43"/>
      <c r="S865" s="43"/>
      <c r="T865" s="43"/>
      <c r="U865" s="43"/>
      <c r="V865" s="43"/>
      <c r="W865" s="43"/>
      <c r="X865" s="43"/>
      <c r="Y865" s="43"/>
      <c r="Z865" s="43"/>
    </row>
    <row r="866" spans="1:26">
      <c r="A866" s="44">
        <v>44209</v>
      </c>
      <c r="B866" s="45">
        <v>3809.84</v>
      </c>
      <c r="C866" s="45">
        <f t="shared" si="18"/>
        <v>2.2730179027713113E-3</v>
      </c>
      <c r="D866" s="45">
        <v>1.63</v>
      </c>
      <c r="E866" s="45">
        <f t="shared" si="19"/>
        <v>1.6299999999999999E-2</v>
      </c>
      <c r="F866" s="45">
        <f t="shared" si="20"/>
        <v>6.4163094718905356E-5</v>
      </c>
      <c r="G866" s="45">
        <f t="shared" si="21"/>
        <v>2.2088548080524059E-3</v>
      </c>
      <c r="H866" s="79">
        <v>-1.294609566E-2</v>
      </c>
      <c r="I866" s="79">
        <v>-7.678849804E-3</v>
      </c>
      <c r="J866" s="45">
        <f t="shared" si="22"/>
        <v>-1.3010258754718906E-2</v>
      </c>
      <c r="K866" s="45">
        <f t="shared" si="23"/>
        <v>-7.7430128987189054E-3</v>
      </c>
      <c r="L866" s="43"/>
      <c r="M866" s="43"/>
      <c r="N866" s="43"/>
      <c r="O866" s="43"/>
      <c r="P866" s="43"/>
      <c r="Q866" s="43"/>
      <c r="R866" s="43"/>
      <c r="S866" s="43"/>
      <c r="T866" s="43"/>
      <c r="U866" s="43"/>
      <c r="V866" s="43"/>
      <c r="W866" s="43"/>
      <c r="X866" s="43"/>
      <c r="Y866" s="43"/>
      <c r="Z866" s="43"/>
    </row>
    <row r="867" spans="1:26">
      <c r="A867" s="44">
        <v>44208</v>
      </c>
      <c r="B867" s="45">
        <v>3801.19</v>
      </c>
      <c r="C867" s="45">
        <f t="shared" si="18"/>
        <v>4.1574571696605784E-4</v>
      </c>
      <c r="D867" s="45">
        <v>1.69</v>
      </c>
      <c r="E867" s="45">
        <f t="shared" si="19"/>
        <v>1.6899999999999998E-2</v>
      </c>
      <c r="F867" s="45">
        <f t="shared" si="20"/>
        <v>6.6505321757670544E-5</v>
      </c>
      <c r="G867" s="45">
        <f t="shared" si="21"/>
        <v>3.4924039520838729E-4</v>
      </c>
      <c r="H867" s="79">
        <v>5.7745216039999997E-3</v>
      </c>
      <c r="I867" s="79">
        <v>8.3878182849999993E-3</v>
      </c>
      <c r="J867" s="45">
        <f t="shared" si="22"/>
        <v>5.7080162822423291E-3</v>
      </c>
      <c r="K867" s="45">
        <f t="shared" si="23"/>
        <v>8.3213129632423288E-3</v>
      </c>
      <c r="L867" s="43"/>
      <c r="M867" s="43"/>
      <c r="N867" s="43"/>
      <c r="O867" s="43"/>
      <c r="P867" s="43"/>
      <c r="Q867" s="43"/>
      <c r="R867" s="43"/>
      <c r="S867" s="43"/>
      <c r="T867" s="43"/>
      <c r="U867" s="43"/>
      <c r="V867" s="43"/>
      <c r="W867" s="43"/>
      <c r="X867" s="43"/>
      <c r="Y867" s="43"/>
      <c r="Z867" s="43"/>
    </row>
    <row r="868" spans="1:26">
      <c r="A868" s="44">
        <v>44207</v>
      </c>
      <c r="B868" s="45">
        <v>3799.61</v>
      </c>
      <c r="C868" s="45">
        <f t="shared" si="18"/>
        <v>-6.5763737616643747E-3</v>
      </c>
      <c r="D868" s="45">
        <v>1.69</v>
      </c>
      <c r="E868" s="45">
        <f t="shared" si="19"/>
        <v>1.6899999999999998E-2</v>
      </c>
      <c r="F868" s="45">
        <f t="shared" si="20"/>
        <v>6.6505321757670544E-5</v>
      </c>
      <c r="G868" s="45">
        <f t="shared" si="21"/>
        <v>-6.6428790834220453E-3</v>
      </c>
      <c r="H868" s="79">
        <v>-7.8035078070000001E-3</v>
      </c>
      <c r="I868" s="79">
        <v>-1.880484642E-2</v>
      </c>
      <c r="J868" s="45">
        <f t="shared" si="22"/>
        <v>-7.8700131287576698E-3</v>
      </c>
      <c r="K868" s="45">
        <f t="shared" si="23"/>
        <v>-1.8871351741757671E-2</v>
      </c>
      <c r="L868" s="43"/>
      <c r="M868" s="43"/>
      <c r="N868" s="43"/>
      <c r="O868" s="43"/>
      <c r="P868" s="43"/>
      <c r="Q868" s="43"/>
      <c r="R868" s="43"/>
      <c r="S868" s="43"/>
      <c r="T868" s="43"/>
      <c r="U868" s="43"/>
      <c r="V868" s="43"/>
      <c r="W868" s="43"/>
      <c r="X868" s="43"/>
      <c r="Y868" s="43"/>
      <c r="Z868" s="43"/>
    </row>
    <row r="869" spans="1:26">
      <c r="A869" s="44">
        <v>44204</v>
      </c>
      <c r="B869" s="45">
        <v>3824.68</v>
      </c>
      <c r="C869" s="45">
        <f t="shared" si="18"/>
        <v>5.4768655361056894E-3</v>
      </c>
      <c r="D869" s="45">
        <v>1.68</v>
      </c>
      <c r="E869" s="45">
        <f t="shared" si="19"/>
        <v>1.6799999999999999E-2</v>
      </c>
      <c r="F869" s="45">
        <f t="shared" si="20"/>
        <v>6.6115046190251547E-5</v>
      </c>
      <c r="G869" s="45">
        <f t="shared" si="21"/>
        <v>5.4107504899154378E-3</v>
      </c>
      <c r="H869" s="79">
        <v>1.492744126E-2</v>
      </c>
      <c r="I869" s="79">
        <v>2.0612189099999999E-3</v>
      </c>
      <c r="J869" s="45">
        <f t="shared" si="22"/>
        <v>1.4861326213809749E-2</v>
      </c>
      <c r="K869" s="45">
        <f t="shared" si="23"/>
        <v>1.9951038638097484E-3</v>
      </c>
      <c r="L869" s="43"/>
      <c r="M869" s="43"/>
      <c r="N869" s="43"/>
      <c r="O869" s="43"/>
      <c r="P869" s="43"/>
      <c r="Q869" s="43"/>
      <c r="R869" s="43"/>
      <c r="S869" s="43"/>
      <c r="T869" s="43"/>
      <c r="U869" s="43"/>
      <c r="V869" s="43"/>
      <c r="W869" s="43"/>
      <c r="X869" s="43"/>
      <c r="Y869" s="43"/>
      <c r="Z869" s="43"/>
    </row>
    <row r="870" spans="1:26">
      <c r="A870" s="44">
        <v>44203</v>
      </c>
      <c r="B870" s="45">
        <v>3803.79</v>
      </c>
      <c r="C870" s="45">
        <f t="shared" si="18"/>
        <v>1.4738221178340893E-2</v>
      </c>
      <c r="D870" s="45">
        <v>1.65</v>
      </c>
      <c r="E870" s="45">
        <f t="shared" si="19"/>
        <v>1.6500000000000001E-2</v>
      </c>
      <c r="F870" s="45">
        <f t="shared" si="20"/>
        <v>6.4943990064403323E-5</v>
      </c>
      <c r="G870" s="45">
        <f t="shared" si="21"/>
        <v>1.467327718827649E-2</v>
      </c>
      <c r="H870" s="79">
        <v>1.329850885E-2</v>
      </c>
      <c r="I870" s="79">
        <v>-1.544441301E-4</v>
      </c>
      <c r="J870" s="45">
        <f t="shared" si="22"/>
        <v>1.3233564859935596E-2</v>
      </c>
      <c r="K870" s="45">
        <f t="shared" si="23"/>
        <v>-2.1938812016440332E-4</v>
      </c>
      <c r="L870" s="43"/>
      <c r="M870" s="43"/>
      <c r="N870" s="43"/>
      <c r="O870" s="43"/>
      <c r="P870" s="43"/>
      <c r="Q870" s="43"/>
      <c r="R870" s="43"/>
      <c r="S870" s="43"/>
      <c r="T870" s="43"/>
      <c r="U870" s="43"/>
      <c r="V870" s="43"/>
      <c r="W870" s="43"/>
      <c r="X870" s="43"/>
      <c r="Y870" s="43"/>
      <c r="Z870" s="43"/>
    </row>
    <row r="871" spans="1:26">
      <c r="A871" s="44">
        <v>44202</v>
      </c>
      <c r="B871" s="45">
        <v>3748.14</v>
      </c>
      <c r="C871" s="45">
        <f t="shared" si="18"/>
        <v>5.6936608662176199E-3</v>
      </c>
      <c r="D871" s="45">
        <v>1.61</v>
      </c>
      <c r="E871" s="45">
        <f t="shared" si="19"/>
        <v>1.61E-2</v>
      </c>
      <c r="F871" s="45">
        <f t="shared" si="20"/>
        <v>6.3382046293858352E-5</v>
      </c>
      <c r="G871" s="45">
        <f t="shared" si="21"/>
        <v>5.6302788199237615E-3</v>
      </c>
      <c r="H871" s="79">
        <v>-7.9294322110000006E-3</v>
      </c>
      <c r="I871" s="79">
        <v>-1.9067747800000001E-3</v>
      </c>
      <c r="J871" s="45">
        <f t="shared" si="22"/>
        <v>-7.992814257293859E-3</v>
      </c>
      <c r="K871" s="45">
        <f t="shared" si="23"/>
        <v>-1.9701568262938587E-3</v>
      </c>
      <c r="L871" s="43"/>
      <c r="M871" s="43"/>
      <c r="N871" s="43"/>
      <c r="O871" s="43"/>
      <c r="P871" s="43"/>
      <c r="Q871" s="43"/>
      <c r="R871" s="43"/>
      <c r="S871" s="43"/>
      <c r="T871" s="43"/>
      <c r="U871" s="43"/>
      <c r="V871" s="43"/>
      <c r="W871" s="43"/>
      <c r="X871" s="43"/>
      <c r="Y871" s="43"/>
      <c r="Z871" s="43"/>
    </row>
    <row r="872" spans="1:26">
      <c r="A872" s="44">
        <v>44201</v>
      </c>
      <c r="B872" s="45">
        <v>3726.86</v>
      </c>
      <c r="C872" s="45">
        <f t="shared" si="18"/>
        <v>7.0575761707220575E-3</v>
      </c>
      <c r="D872" s="45">
        <v>1.5</v>
      </c>
      <c r="E872" s="45">
        <f t="shared" si="19"/>
        <v>1.4999999999999999E-2</v>
      </c>
      <c r="F872" s="45">
        <f t="shared" si="20"/>
        <v>5.908354097372559E-5</v>
      </c>
      <c r="G872" s="45">
        <f t="shared" si="21"/>
        <v>6.9984926297483319E-3</v>
      </c>
      <c r="H872" s="79">
        <v>2.8391634080000001E-3</v>
      </c>
      <c r="I872" s="79">
        <v>-5.4158929680000002E-2</v>
      </c>
      <c r="J872" s="45">
        <f t="shared" si="22"/>
        <v>2.7800798670262745E-3</v>
      </c>
      <c r="K872" s="45">
        <f t="shared" si="23"/>
        <v>-5.4218013220973728E-2</v>
      </c>
      <c r="L872" s="43"/>
      <c r="M872" s="43"/>
      <c r="N872" s="43"/>
      <c r="O872" s="43"/>
      <c r="P872" s="43"/>
      <c r="Q872" s="43"/>
      <c r="R872" s="43"/>
      <c r="S872" s="43"/>
      <c r="T872" s="43"/>
      <c r="U872" s="43"/>
      <c r="V872" s="43"/>
      <c r="W872" s="43"/>
      <c r="X872" s="43"/>
      <c r="Y872" s="43"/>
      <c r="Z872" s="43"/>
    </row>
    <row r="873" spans="1:26">
      <c r="A873" s="44">
        <v>44200</v>
      </c>
      <c r="B873" s="45">
        <v>3700.65</v>
      </c>
      <c r="C873" s="45">
        <f t="shared" si="18"/>
        <v>-1.4864718123372964E-2</v>
      </c>
      <c r="D873" s="45">
        <v>1.47</v>
      </c>
      <c r="E873" s="45">
        <f t="shared" si="19"/>
        <v>1.47E-2</v>
      </c>
      <c r="F873" s="45">
        <f t="shared" si="20"/>
        <v>5.7910416040529711E-5</v>
      </c>
      <c r="G873" s="45">
        <f t="shared" si="21"/>
        <v>-1.4922628539413493E-2</v>
      </c>
      <c r="H873" s="79">
        <v>-4.30137503E-2</v>
      </c>
      <c r="I873" s="79">
        <v>-8.1467959260000007E-3</v>
      </c>
      <c r="J873" s="45">
        <f t="shared" si="22"/>
        <v>-4.307166071604053E-2</v>
      </c>
      <c r="K873" s="45">
        <f t="shared" si="23"/>
        <v>-8.2047063420405304E-3</v>
      </c>
      <c r="L873" s="43"/>
      <c r="M873" s="43"/>
      <c r="N873" s="43"/>
      <c r="O873" s="43"/>
      <c r="P873" s="43"/>
      <c r="Q873" s="43"/>
      <c r="R873" s="43"/>
      <c r="S873" s="43"/>
      <c r="T873" s="43"/>
      <c r="U873" s="43"/>
      <c r="V873" s="43"/>
      <c r="W873" s="43"/>
      <c r="X873" s="43"/>
      <c r="Y873" s="43"/>
      <c r="Z873" s="43"/>
    </row>
    <row r="874" spans="1:26">
      <c r="A874" s="44">
        <v>44196</v>
      </c>
      <c r="B874" s="45">
        <v>3756.07</v>
      </c>
      <c r="C874" s="45">
        <f t="shared" si="18"/>
        <v>6.4181969787920831E-3</v>
      </c>
      <c r="D874" s="45">
        <v>1.46</v>
      </c>
      <c r="E874" s="45">
        <f t="shared" si="19"/>
        <v>1.46E-2</v>
      </c>
      <c r="F874" s="45">
        <f t="shared" si="20"/>
        <v>5.7519297625541199E-5</v>
      </c>
      <c r="G874" s="45">
        <f t="shared" si="21"/>
        <v>6.3606776811665419E-3</v>
      </c>
      <c r="H874" s="79">
        <v>5.4430632979999997E-2</v>
      </c>
      <c r="I874" s="79">
        <v>-7.1395230540000001E-4</v>
      </c>
      <c r="J874" s="45">
        <f t="shared" si="22"/>
        <v>5.4373113682374456E-2</v>
      </c>
      <c r="K874" s="45">
        <f t="shared" si="23"/>
        <v>-7.714716030255412E-4</v>
      </c>
      <c r="L874" s="43"/>
      <c r="M874" s="43"/>
      <c r="N874" s="43"/>
      <c r="O874" s="43"/>
      <c r="P874" s="43"/>
      <c r="Q874" s="43"/>
      <c r="R874" s="43"/>
      <c r="S874" s="43"/>
      <c r="T874" s="43"/>
      <c r="U874" s="43"/>
      <c r="V874" s="43"/>
      <c r="W874" s="43"/>
      <c r="X874" s="43"/>
      <c r="Y874" s="43"/>
      <c r="Z874" s="43"/>
    </row>
    <row r="875" spans="1:26">
      <c r="A875" s="44">
        <v>44195</v>
      </c>
      <c r="B875" s="45">
        <v>3732.04</v>
      </c>
      <c r="C875" s="45">
        <f t="shared" si="18"/>
        <v>1.3406481091209083E-3</v>
      </c>
      <c r="D875" s="45">
        <v>1.47</v>
      </c>
      <c r="E875" s="45">
        <f t="shared" si="19"/>
        <v>1.47E-2</v>
      </c>
      <c r="F875" s="45">
        <f t="shared" si="20"/>
        <v>5.7910416040529711E-5</v>
      </c>
      <c r="G875" s="45">
        <f t="shared" si="21"/>
        <v>1.2827376930803786E-3</v>
      </c>
      <c r="H875" s="79">
        <v>1.2119109160000001E-2</v>
      </c>
      <c r="I875" s="79">
        <v>-1.093752272E-2</v>
      </c>
      <c r="J875" s="45">
        <f t="shared" si="22"/>
        <v>1.2061198743959471E-2</v>
      </c>
      <c r="K875" s="45">
        <f t="shared" si="23"/>
        <v>-1.099543313604053E-2</v>
      </c>
      <c r="L875" s="43"/>
      <c r="M875" s="43"/>
      <c r="N875" s="43"/>
      <c r="O875" s="43"/>
      <c r="P875" s="43"/>
      <c r="Q875" s="43"/>
      <c r="R875" s="43"/>
      <c r="S875" s="43"/>
      <c r="T875" s="43"/>
      <c r="U875" s="43"/>
      <c r="V875" s="43"/>
      <c r="W875" s="43"/>
      <c r="X875" s="43"/>
      <c r="Y875" s="43"/>
      <c r="Z875" s="43"/>
    </row>
    <row r="876" spans="1:26">
      <c r="A876" s="44">
        <v>44194</v>
      </c>
      <c r="B876" s="45">
        <v>3727.04</v>
      </c>
      <c r="C876" s="45">
        <f t="shared" si="18"/>
        <v>-2.2298465500115035E-3</v>
      </c>
      <c r="D876" s="45">
        <v>1.48</v>
      </c>
      <c r="E876" s="45">
        <f t="shared" si="19"/>
        <v>1.4800000000000001E-2</v>
      </c>
      <c r="F876" s="45">
        <f t="shared" si="20"/>
        <v>5.8301496065338299E-5</v>
      </c>
      <c r="G876" s="45">
        <f t="shared" si="21"/>
        <v>-2.2881480460768418E-3</v>
      </c>
      <c r="H876" s="79">
        <v>-1.9403129070000001E-3</v>
      </c>
      <c r="I876" s="79">
        <v>-1.9008674619999999E-2</v>
      </c>
      <c r="J876" s="45">
        <f t="shared" si="22"/>
        <v>-1.9986144030653382E-3</v>
      </c>
      <c r="K876" s="45">
        <f t="shared" si="23"/>
        <v>-1.9066976116065337E-2</v>
      </c>
      <c r="L876" s="43"/>
      <c r="M876" s="43"/>
      <c r="N876" s="43"/>
      <c r="O876" s="43"/>
      <c r="P876" s="43"/>
      <c r="Q876" s="43"/>
      <c r="R876" s="43"/>
      <c r="S876" s="43"/>
      <c r="T876" s="43"/>
      <c r="U876" s="43"/>
      <c r="V876" s="43"/>
      <c r="W876" s="43"/>
      <c r="X876" s="43"/>
      <c r="Y876" s="43"/>
      <c r="Z876" s="43"/>
    </row>
    <row r="877" spans="1:26">
      <c r="A877" s="44">
        <v>44193</v>
      </c>
      <c r="B877" s="45">
        <v>3735.36</v>
      </c>
      <c r="C877" s="45">
        <f t="shared" si="18"/>
        <v>8.6846946033693542E-3</v>
      </c>
      <c r="D877" s="45">
        <v>1.47</v>
      </c>
      <c r="E877" s="45">
        <f t="shared" si="19"/>
        <v>1.47E-2</v>
      </c>
      <c r="F877" s="45">
        <f t="shared" si="20"/>
        <v>5.7910416040529711E-5</v>
      </c>
      <c r="G877" s="45">
        <f t="shared" si="21"/>
        <v>8.6267841873288245E-3</v>
      </c>
      <c r="H877" s="79">
        <v>-7.4015824259999997E-4</v>
      </c>
      <c r="I877" s="79">
        <v>9.689670765E-3</v>
      </c>
      <c r="J877" s="45">
        <f t="shared" si="22"/>
        <v>-7.9806865864052968E-4</v>
      </c>
      <c r="K877" s="45">
        <f t="shared" si="23"/>
        <v>9.6317603489594703E-3</v>
      </c>
      <c r="L877" s="43"/>
      <c r="M877" s="43"/>
      <c r="N877" s="43"/>
      <c r="O877" s="43"/>
      <c r="P877" s="43"/>
      <c r="Q877" s="43"/>
      <c r="R877" s="43"/>
      <c r="S877" s="43"/>
      <c r="T877" s="43"/>
      <c r="U877" s="43"/>
      <c r="V877" s="43"/>
      <c r="W877" s="43"/>
      <c r="X877" s="43"/>
      <c r="Y877" s="43"/>
      <c r="Z877" s="43"/>
    </row>
    <row r="878" spans="1:26">
      <c r="A878" s="44">
        <v>44189</v>
      </c>
      <c r="B878" s="45">
        <v>3703.06</v>
      </c>
      <c r="C878" s="45">
        <f t="shared" si="18"/>
        <v>3.5303368029281483E-3</v>
      </c>
      <c r="D878" s="45">
        <v>1.47</v>
      </c>
      <c r="E878" s="45">
        <f t="shared" si="19"/>
        <v>1.47E-2</v>
      </c>
      <c r="F878" s="45">
        <f t="shared" si="20"/>
        <v>5.7910416040529711E-5</v>
      </c>
      <c r="G878" s="45">
        <f t="shared" si="21"/>
        <v>3.4724263868876185E-3</v>
      </c>
      <c r="H878" s="79">
        <v>4.8933714110000002E-3</v>
      </c>
      <c r="I878" s="79">
        <v>6.649369344E-3</v>
      </c>
      <c r="J878" s="45">
        <f t="shared" si="22"/>
        <v>4.8354609949594705E-3</v>
      </c>
      <c r="K878" s="45">
        <f t="shared" si="23"/>
        <v>6.5914589279594702E-3</v>
      </c>
      <c r="L878" s="43"/>
      <c r="M878" s="43"/>
      <c r="N878" s="43"/>
      <c r="O878" s="43"/>
      <c r="P878" s="43"/>
      <c r="Q878" s="43"/>
      <c r="R878" s="43"/>
      <c r="S878" s="43"/>
      <c r="T878" s="43"/>
      <c r="U878" s="43"/>
      <c r="V878" s="43"/>
      <c r="W878" s="43"/>
      <c r="X878" s="43"/>
      <c r="Y878" s="43"/>
      <c r="Z878" s="43"/>
    </row>
    <row r="879" spans="1:26">
      <c r="A879" s="44">
        <v>44188</v>
      </c>
      <c r="B879" s="45">
        <v>3690.01</v>
      </c>
      <c r="C879" s="45">
        <f t="shared" si="18"/>
        <v>7.4553327379252537E-4</v>
      </c>
      <c r="D879" s="45">
        <v>1.5</v>
      </c>
      <c r="E879" s="45">
        <f t="shared" si="19"/>
        <v>1.4999999999999999E-2</v>
      </c>
      <c r="F879" s="45">
        <f t="shared" si="20"/>
        <v>5.908354097372559E-5</v>
      </c>
      <c r="G879" s="45">
        <f t="shared" si="21"/>
        <v>6.8644973281879978E-4</v>
      </c>
      <c r="H879" s="79">
        <v>1.1629102759999999E-2</v>
      </c>
      <c r="I879" s="79">
        <v>-6.3690924279999998E-3</v>
      </c>
      <c r="J879" s="45">
        <f t="shared" si="22"/>
        <v>1.1570019219026274E-2</v>
      </c>
      <c r="K879" s="45">
        <f t="shared" si="23"/>
        <v>-6.4281759689737254E-3</v>
      </c>
      <c r="L879" s="43"/>
      <c r="M879" s="43"/>
      <c r="N879" s="43"/>
      <c r="O879" s="43"/>
      <c r="P879" s="43"/>
      <c r="Q879" s="43"/>
      <c r="R879" s="43"/>
      <c r="S879" s="43"/>
      <c r="T879" s="43"/>
      <c r="U879" s="43"/>
      <c r="V879" s="43"/>
      <c r="W879" s="43"/>
      <c r="X879" s="43"/>
      <c r="Y879" s="43"/>
      <c r="Z879" s="43"/>
    </row>
    <row r="880" spans="1:26">
      <c r="A880" s="44">
        <v>44187</v>
      </c>
      <c r="B880" s="45">
        <v>3687.26</v>
      </c>
      <c r="C880" s="45">
        <f t="shared" si="18"/>
        <v>-2.0752684841428568E-3</v>
      </c>
      <c r="D880" s="45">
        <v>1.46</v>
      </c>
      <c r="E880" s="45">
        <f t="shared" si="19"/>
        <v>1.46E-2</v>
      </c>
      <c r="F880" s="45">
        <f t="shared" si="20"/>
        <v>5.7519297625541199E-5</v>
      </c>
      <c r="G880" s="45">
        <f t="shared" si="21"/>
        <v>-2.132787781768398E-3</v>
      </c>
      <c r="H880" s="79">
        <v>-4.150803049E-3</v>
      </c>
      <c r="I880" s="79">
        <v>-1.0366290009999999E-2</v>
      </c>
      <c r="J880" s="45">
        <f t="shared" si="22"/>
        <v>-4.2083223466255412E-3</v>
      </c>
      <c r="K880" s="45">
        <f t="shared" si="23"/>
        <v>-1.0423809307625541E-2</v>
      </c>
      <c r="L880" s="43"/>
      <c r="M880" s="43"/>
      <c r="N880" s="43"/>
      <c r="O880" s="43"/>
      <c r="P880" s="43"/>
      <c r="Q880" s="43"/>
      <c r="R880" s="43"/>
      <c r="S880" s="43"/>
      <c r="T880" s="43"/>
      <c r="U880" s="43"/>
      <c r="V880" s="43"/>
      <c r="W880" s="43"/>
      <c r="X880" s="43"/>
      <c r="Y880" s="43"/>
      <c r="Z880" s="43"/>
    </row>
    <row r="881" spans="1:26">
      <c r="A881" s="44">
        <v>44186</v>
      </c>
      <c r="B881" s="45">
        <v>3694.92</v>
      </c>
      <c r="C881" s="45">
        <f t="shared" si="18"/>
        <v>-3.913931036978114E-3</v>
      </c>
      <c r="D881" s="45">
        <v>1.49</v>
      </c>
      <c r="E881" s="45">
        <f t="shared" si="19"/>
        <v>1.49E-2</v>
      </c>
      <c r="F881" s="45">
        <f t="shared" si="20"/>
        <v>5.8692537707294434E-5</v>
      </c>
      <c r="G881" s="45">
        <f t="shared" si="21"/>
        <v>-3.9726235746854084E-3</v>
      </c>
      <c r="H881" s="79">
        <v>2.4195953280000001E-3</v>
      </c>
      <c r="I881" s="79">
        <v>2.0071313479999998E-2</v>
      </c>
      <c r="J881" s="45">
        <f t="shared" si="22"/>
        <v>2.3609027902927056E-3</v>
      </c>
      <c r="K881" s="45">
        <f t="shared" si="23"/>
        <v>2.0012620942292704E-2</v>
      </c>
      <c r="L881" s="43"/>
      <c r="M881" s="43"/>
      <c r="N881" s="43"/>
      <c r="O881" s="43"/>
      <c r="P881" s="43"/>
      <c r="Q881" s="43"/>
      <c r="R881" s="43"/>
      <c r="S881" s="43"/>
      <c r="T881" s="43"/>
      <c r="U881" s="43"/>
      <c r="V881" s="43"/>
      <c r="W881" s="43"/>
      <c r="X881" s="43"/>
      <c r="Y881" s="43"/>
      <c r="Z881" s="43"/>
    </row>
    <row r="882" spans="1:26">
      <c r="A882" s="44">
        <v>44183</v>
      </c>
      <c r="B882" s="45">
        <v>3709.41</v>
      </c>
      <c r="C882" s="45">
        <f t="shared" si="18"/>
        <v>-3.5172785050231921E-3</v>
      </c>
      <c r="D882" s="45">
        <v>1.5</v>
      </c>
      <c r="E882" s="45">
        <f t="shared" si="19"/>
        <v>1.4999999999999999E-2</v>
      </c>
      <c r="F882" s="45">
        <f t="shared" si="20"/>
        <v>5.908354097372559E-5</v>
      </c>
      <c r="G882" s="45">
        <f t="shared" si="21"/>
        <v>-3.5763620459969177E-3</v>
      </c>
      <c r="H882" s="79">
        <v>2.004282546E-3</v>
      </c>
      <c r="I882" s="79">
        <v>4.4306674160000002E-3</v>
      </c>
      <c r="J882" s="45">
        <f t="shared" si="22"/>
        <v>1.9451990050262744E-3</v>
      </c>
      <c r="K882" s="45">
        <f t="shared" si="23"/>
        <v>4.3715838750262746E-3</v>
      </c>
      <c r="L882" s="43"/>
      <c r="M882" s="43"/>
      <c r="N882" s="43"/>
      <c r="O882" s="43"/>
      <c r="P882" s="43"/>
      <c r="Q882" s="43"/>
      <c r="R882" s="43"/>
      <c r="S882" s="43"/>
      <c r="T882" s="43"/>
      <c r="U882" s="43"/>
      <c r="V882" s="43"/>
      <c r="W882" s="43"/>
      <c r="X882" s="43"/>
      <c r="Y882" s="43"/>
      <c r="Z882" s="43"/>
    </row>
    <row r="883" spans="1:26">
      <c r="A883" s="44">
        <v>44182</v>
      </c>
      <c r="B883" s="45">
        <v>3722.48</v>
      </c>
      <c r="C883" s="45">
        <f t="shared" si="18"/>
        <v>5.7411269476310561E-3</v>
      </c>
      <c r="D883" s="45">
        <v>1.49</v>
      </c>
      <c r="E883" s="45">
        <f t="shared" si="19"/>
        <v>1.49E-2</v>
      </c>
      <c r="F883" s="45">
        <f t="shared" si="20"/>
        <v>5.8692537707294434E-5</v>
      </c>
      <c r="G883" s="45">
        <f t="shared" si="21"/>
        <v>5.6824344099237617E-3</v>
      </c>
      <c r="H883" s="79">
        <v>6.7575485610000003E-3</v>
      </c>
      <c r="I883" s="79">
        <v>-9.9409365560000004E-3</v>
      </c>
      <c r="J883" s="45">
        <f t="shared" si="22"/>
        <v>6.6988560232927059E-3</v>
      </c>
      <c r="K883" s="45">
        <f t="shared" si="23"/>
        <v>-9.9996290937072949E-3</v>
      </c>
      <c r="L883" s="43"/>
      <c r="M883" s="43"/>
      <c r="N883" s="43"/>
      <c r="O883" s="43"/>
      <c r="P883" s="43"/>
      <c r="Q883" s="43"/>
      <c r="R883" s="43"/>
      <c r="S883" s="43"/>
      <c r="T883" s="43"/>
      <c r="U883" s="43"/>
      <c r="V883" s="43"/>
      <c r="W883" s="43"/>
      <c r="X883" s="43"/>
      <c r="Y883" s="43"/>
      <c r="Z883" s="43"/>
    </row>
    <row r="884" spans="1:26">
      <c r="A884" s="44">
        <v>44181</v>
      </c>
      <c r="B884" s="45">
        <v>3701.17</v>
      </c>
      <c r="C884" s="45">
        <f t="shared" si="18"/>
        <v>1.7712784469306416E-3</v>
      </c>
      <c r="D884" s="45">
        <v>1.47</v>
      </c>
      <c r="E884" s="45">
        <f t="shared" si="19"/>
        <v>1.47E-2</v>
      </c>
      <c r="F884" s="45">
        <f t="shared" si="20"/>
        <v>5.7910416040529711E-5</v>
      </c>
      <c r="G884" s="45">
        <f t="shared" si="21"/>
        <v>1.7133680308901119E-3</v>
      </c>
      <c r="H884" s="79">
        <v>2.0711527399999999E-2</v>
      </c>
      <c r="I884" s="79">
        <v>1.8401321169999999E-3</v>
      </c>
      <c r="J884" s="45">
        <f t="shared" si="22"/>
        <v>2.0653616983959469E-2</v>
      </c>
      <c r="K884" s="45">
        <f t="shared" si="23"/>
        <v>1.7822217009594702E-3</v>
      </c>
      <c r="L884" s="43"/>
      <c r="M884" s="43"/>
      <c r="N884" s="43"/>
      <c r="O884" s="43"/>
      <c r="P884" s="43"/>
      <c r="Q884" s="43"/>
      <c r="R884" s="43"/>
      <c r="S884" s="43"/>
      <c r="T884" s="43"/>
      <c r="U884" s="43"/>
      <c r="V884" s="43"/>
      <c r="W884" s="43"/>
      <c r="X884" s="43"/>
      <c r="Y884" s="43"/>
      <c r="Z884" s="43"/>
    </row>
    <row r="885" spans="1:26">
      <c r="A885" s="44">
        <v>44180</v>
      </c>
      <c r="B885" s="45">
        <v>3694.62</v>
      </c>
      <c r="C885" s="45">
        <f t="shared" si="18"/>
        <v>1.2838447626446777E-2</v>
      </c>
      <c r="D885" s="45">
        <v>1.46</v>
      </c>
      <c r="E885" s="45">
        <f t="shared" si="19"/>
        <v>1.46E-2</v>
      </c>
      <c r="F885" s="45">
        <f t="shared" si="20"/>
        <v>5.7519297625541199E-5</v>
      </c>
      <c r="G885" s="45">
        <f t="shared" si="21"/>
        <v>1.2780928328821236E-2</v>
      </c>
      <c r="H885" s="79">
        <v>1.5943416969999999E-2</v>
      </c>
      <c r="I885" s="79">
        <v>1.2401886339999999E-2</v>
      </c>
      <c r="J885" s="45">
        <f t="shared" si="22"/>
        <v>1.5885897672374458E-2</v>
      </c>
      <c r="K885" s="45">
        <f t="shared" si="23"/>
        <v>1.2344367042374458E-2</v>
      </c>
      <c r="L885" s="43"/>
      <c r="M885" s="43"/>
      <c r="N885" s="43"/>
      <c r="O885" s="43"/>
      <c r="P885" s="43"/>
      <c r="Q885" s="43"/>
      <c r="R885" s="43"/>
      <c r="S885" s="43"/>
      <c r="T885" s="43"/>
      <c r="U885" s="43"/>
      <c r="V885" s="43"/>
      <c r="W885" s="43"/>
      <c r="X885" s="43"/>
      <c r="Y885" s="43"/>
      <c r="Z885" s="43"/>
    </row>
    <row r="886" spans="1:26">
      <c r="A886" s="44">
        <v>44179</v>
      </c>
      <c r="B886" s="45">
        <v>3647.49</v>
      </c>
      <c r="C886" s="45">
        <f t="shared" si="18"/>
        <v>-4.3687962305264194E-3</v>
      </c>
      <c r="D886" s="45">
        <v>1.44</v>
      </c>
      <c r="E886" s="45">
        <f t="shared" si="19"/>
        <v>1.44E-2</v>
      </c>
      <c r="F886" s="45">
        <f t="shared" si="20"/>
        <v>5.673694559393816E-5</v>
      </c>
      <c r="G886" s="45">
        <f t="shared" si="21"/>
        <v>-4.4255331761203576E-3</v>
      </c>
      <c r="H886" s="79">
        <v>-3.841792903E-3</v>
      </c>
      <c r="I886" s="79">
        <v>-2.0512684539999999E-2</v>
      </c>
      <c r="J886" s="45">
        <f t="shared" si="22"/>
        <v>-3.8985298485939381E-3</v>
      </c>
      <c r="K886" s="45">
        <f t="shared" si="23"/>
        <v>-2.0569421485593938E-2</v>
      </c>
      <c r="L886" s="43"/>
      <c r="M886" s="43"/>
      <c r="N886" s="43"/>
      <c r="O886" s="43"/>
      <c r="P886" s="43"/>
      <c r="Q886" s="43"/>
      <c r="R886" s="43"/>
      <c r="S886" s="43"/>
      <c r="T886" s="43"/>
      <c r="U886" s="43"/>
      <c r="V886" s="43"/>
      <c r="W886" s="43"/>
      <c r="X886" s="43"/>
      <c r="Y886" s="43"/>
      <c r="Z886" s="43"/>
    </row>
    <row r="887" spans="1:26">
      <c r="A887" s="44">
        <v>44176</v>
      </c>
      <c r="B887" s="45">
        <v>3663.46</v>
      </c>
      <c r="C887" s="45">
        <f t="shared" si="18"/>
        <v>-1.2657607983834493E-3</v>
      </c>
      <c r="D887" s="45">
        <v>1.43</v>
      </c>
      <c r="E887" s="45">
        <f t="shared" si="19"/>
        <v>1.43E-2</v>
      </c>
      <c r="F887" s="45">
        <f t="shared" si="20"/>
        <v>5.6345711962446643E-5</v>
      </c>
      <c r="G887" s="45">
        <f t="shared" si="21"/>
        <v>-1.3221065103458959E-3</v>
      </c>
      <c r="H887" s="79">
        <v>7.4518266169999996E-3</v>
      </c>
      <c r="I887" s="79">
        <v>6.940196884E-3</v>
      </c>
      <c r="J887" s="45">
        <f t="shared" si="22"/>
        <v>7.395480905037553E-3</v>
      </c>
      <c r="K887" s="45">
        <f t="shared" si="23"/>
        <v>6.8838511720375533E-3</v>
      </c>
      <c r="L887" s="43"/>
      <c r="M887" s="43"/>
      <c r="N887" s="43"/>
      <c r="O887" s="43"/>
      <c r="P887" s="43"/>
      <c r="Q887" s="43"/>
      <c r="R887" s="43"/>
      <c r="S887" s="43"/>
      <c r="T887" s="43"/>
      <c r="U887" s="43"/>
      <c r="V887" s="43"/>
      <c r="W887" s="43"/>
      <c r="X887" s="43"/>
      <c r="Y887" s="43"/>
      <c r="Z887" s="43"/>
    </row>
    <row r="888" spans="1:26">
      <c r="A888" s="44">
        <v>44175</v>
      </c>
      <c r="B888" s="45">
        <v>3668.1</v>
      </c>
      <c r="C888" s="45">
        <f t="shared" si="18"/>
        <v>-1.2859425386560199E-3</v>
      </c>
      <c r="D888" s="45">
        <v>1.45</v>
      </c>
      <c r="E888" s="45">
        <f t="shared" si="19"/>
        <v>1.4499999999999999E-2</v>
      </c>
      <c r="F888" s="45">
        <f t="shared" si="20"/>
        <v>5.7128140812601202E-5</v>
      </c>
      <c r="G888" s="45">
        <f t="shared" si="21"/>
        <v>-1.3430706794686212E-3</v>
      </c>
      <c r="H888" s="79">
        <v>1.7643972649999999E-2</v>
      </c>
      <c r="I888" s="79">
        <v>-2.4571409019999999E-3</v>
      </c>
      <c r="J888" s="45">
        <f t="shared" si="22"/>
        <v>1.7586844509187398E-2</v>
      </c>
      <c r="K888" s="45">
        <f t="shared" si="23"/>
        <v>-2.5142690428126011E-3</v>
      </c>
      <c r="L888" s="43"/>
      <c r="M888" s="43"/>
      <c r="N888" s="43"/>
      <c r="O888" s="43"/>
      <c r="P888" s="43"/>
      <c r="Q888" s="43"/>
      <c r="R888" s="43"/>
      <c r="S888" s="43"/>
      <c r="T888" s="43"/>
      <c r="U888" s="43"/>
      <c r="V888" s="43"/>
      <c r="W888" s="43"/>
      <c r="X888" s="43"/>
      <c r="Y888" s="43"/>
      <c r="Z888" s="43"/>
    </row>
    <row r="889" spans="1:26">
      <c r="A889" s="44">
        <v>44174</v>
      </c>
      <c r="B889" s="45">
        <v>3672.82</v>
      </c>
      <c r="C889" s="45">
        <f t="shared" si="18"/>
        <v>-7.9809835607026966E-3</v>
      </c>
      <c r="D889" s="45">
        <v>1.49</v>
      </c>
      <c r="E889" s="45">
        <f t="shared" si="19"/>
        <v>1.49E-2</v>
      </c>
      <c r="F889" s="45">
        <f t="shared" si="20"/>
        <v>5.8692537707294434E-5</v>
      </c>
      <c r="G889" s="45">
        <f t="shared" si="21"/>
        <v>-8.039676098409991E-3</v>
      </c>
      <c r="H889" s="79">
        <v>-1.016107694E-2</v>
      </c>
      <c r="I889" s="79">
        <v>6.7981984759999999E-3</v>
      </c>
      <c r="J889" s="45">
        <f t="shared" si="22"/>
        <v>-1.0219769477707294E-2</v>
      </c>
      <c r="K889" s="45">
        <f t="shared" si="23"/>
        <v>6.7395059382927055E-3</v>
      </c>
      <c r="L889" s="43"/>
      <c r="M889" s="43"/>
      <c r="N889" s="43"/>
      <c r="O889" s="43"/>
      <c r="P889" s="43"/>
      <c r="Q889" s="43"/>
      <c r="R889" s="43"/>
      <c r="S889" s="43"/>
      <c r="T889" s="43"/>
      <c r="U889" s="43"/>
      <c r="V889" s="43"/>
      <c r="W889" s="43"/>
      <c r="X889" s="43"/>
      <c r="Y889" s="43"/>
      <c r="Z889" s="43"/>
    </row>
    <row r="890" spans="1:26">
      <c r="A890" s="44">
        <v>44173</v>
      </c>
      <c r="B890" s="45">
        <v>3702.25</v>
      </c>
      <c r="C890" s="45">
        <f t="shared" si="18"/>
        <v>2.7832605897471193E-3</v>
      </c>
      <c r="D890" s="45">
        <v>1.47</v>
      </c>
      <c r="E890" s="45">
        <f t="shared" si="19"/>
        <v>1.47E-2</v>
      </c>
      <c r="F890" s="45">
        <f t="shared" si="20"/>
        <v>5.7910416040529711E-5</v>
      </c>
      <c r="G890" s="45">
        <f t="shared" si="21"/>
        <v>2.7253501737065896E-3</v>
      </c>
      <c r="H890" s="79">
        <v>1.92481883E-2</v>
      </c>
      <c r="I890" s="79">
        <v>-6.8541128160000001E-3</v>
      </c>
      <c r="J890" s="45">
        <f t="shared" si="22"/>
        <v>1.919027788395947E-2</v>
      </c>
      <c r="K890" s="45">
        <f t="shared" si="23"/>
        <v>-6.9120232320405298E-3</v>
      </c>
      <c r="L890" s="43"/>
      <c r="M890" s="43"/>
      <c r="N890" s="43"/>
      <c r="O890" s="43"/>
      <c r="P890" s="43"/>
      <c r="Q890" s="43"/>
      <c r="R890" s="43"/>
      <c r="S890" s="43"/>
      <c r="T890" s="43"/>
      <c r="U890" s="43"/>
      <c r="V890" s="43"/>
      <c r="W890" s="43"/>
      <c r="X890" s="43"/>
      <c r="Y890" s="43"/>
      <c r="Z890" s="43"/>
    </row>
    <row r="891" spans="1:26">
      <c r="A891" s="44">
        <v>44172</v>
      </c>
      <c r="B891" s="45">
        <v>3691.96</v>
      </c>
      <c r="C891" s="45">
        <f t="shared" si="18"/>
        <v>-1.9374711787083175E-3</v>
      </c>
      <c r="D891" s="45">
        <v>1.49</v>
      </c>
      <c r="E891" s="45">
        <f t="shared" si="19"/>
        <v>1.49E-2</v>
      </c>
      <c r="F891" s="45">
        <f t="shared" si="20"/>
        <v>5.8692537707294434E-5</v>
      </c>
      <c r="G891" s="45">
        <f t="shared" si="21"/>
        <v>-1.9961637164156122E-3</v>
      </c>
      <c r="H891" s="79">
        <v>6.740557181E-3</v>
      </c>
      <c r="I891" s="79">
        <v>-7.2717105709999995E-4</v>
      </c>
      <c r="J891" s="45">
        <f t="shared" si="22"/>
        <v>6.6818646432927056E-3</v>
      </c>
      <c r="K891" s="45">
        <f t="shared" si="23"/>
        <v>-7.8586359480729438E-4</v>
      </c>
      <c r="L891" s="43"/>
      <c r="M891" s="43"/>
      <c r="N891" s="43"/>
      <c r="O891" s="43"/>
      <c r="P891" s="43"/>
      <c r="Q891" s="43"/>
      <c r="R891" s="43"/>
      <c r="S891" s="43"/>
      <c r="T891" s="43"/>
      <c r="U891" s="43"/>
      <c r="V891" s="43"/>
      <c r="W891" s="43"/>
      <c r="X891" s="43"/>
      <c r="Y891" s="43"/>
      <c r="Z891" s="43"/>
    </row>
    <row r="892" spans="1:26">
      <c r="A892" s="44">
        <v>44169</v>
      </c>
      <c r="B892" s="45">
        <v>3699.12</v>
      </c>
      <c r="C892" s="45">
        <f t="shared" si="18"/>
        <v>8.7974240454147031E-3</v>
      </c>
      <c r="D892" s="45">
        <v>1.54</v>
      </c>
      <c r="E892" s="45">
        <f t="shared" si="19"/>
        <v>1.54E-2</v>
      </c>
      <c r="F892" s="45">
        <f t="shared" si="20"/>
        <v>6.0647170438077325E-5</v>
      </c>
      <c r="G892" s="45">
        <f t="shared" si="21"/>
        <v>8.7367768749766258E-3</v>
      </c>
      <c r="H892" s="79">
        <v>-2.3191661230000001E-2</v>
      </c>
      <c r="I892" s="79">
        <v>1.9395487749999999E-2</v>
      </c>
      <c r="J892" s="45">
        <f t="shared" si="22"/>
        <v>-2.3252308400438078E-2</v>
      </c>
      <c r="K892" s="45">
        <f t="shared" si="23"/>
        <v>1.9334840579561922E-2</v>
      </c>
      <c r="L892" s="43"/>
      <c r="M892" s="43"/>
      <c r="N892" s="43"/>
      <c r="O892" s="43"/>
      <c r="P892" s="43"/>
      <c r="Q892" s="43"/>
      <c r="R892" s="43"/>
      <c r="S892" s="43"/>
      <c r="T892" s="43"/>
      <c r="U892" s="43"/>
      <c r="V892" s="43"/>
      <c r="W892" s="43"/>
      <c r="X892" s="43"/>
      <c r="Y892" s="43"/>
      <c r="Z892" s="43"/>
    </row>
    <row r="893" spans="1:26">
      <c r="A893" s="44">
        <v>44168</v>
      </c>
      <c r="B893" s="45">
        <v>3666.72</v>
      </c>
      <c r="C893" s="45">
        <f t="shared" si="18"/>
        <v>-6.2434142870242462E-4</v>
      </c>
      <c r="D893" s="45">
        <v>1.47</v>
      </c>
      <c r="E893" s="45">
        <f t="shared" si="19"/>
        <v>1.47E-2</v>
      </c>
      <c r="F893" s="45">
        <f t="shared" si="20"/>
        <v>5.7910416040529711E-5</v>
      </c>
      <c r="G893" s="45">
        <f t="shared" si="21"/>
        <v>-6.8225184474295434E-4</v>
      </c>
      <c r="H893" s="79">
        <v>1.9110623949999999E-2</v>
      </c>
      <c r="I893" s="79">
        <v>-4.2490418109999997E-2</v>
      </c>
      <c r="J893" s="45">
        <f t="shared" si="22"/>
        <v>1.9052713533959469E-2</v>
      </c>
      <c r="K893" s="45">
        <f t="shared" si="23"/>
        <v>-4.2548328526040527E-2</v>
      </c>
      <c r="L893" s="43"/>
      <c r="M893" s="43"/>
      <c r="N893" s="43"/>
      <c r="O893" s="43"/>
      <c r="P893" s="43"/>
      <c r="Q893" s="43"/>
      <c r="R893" s="43"/>
      <c r="S893" s="43"/>
      <c r="T893" s="43"/>
      <c r="U893" s="43"/>
      <c r="V893" s="43"/>
      <c r="W893" s="43"/>
      <c r="X893" s="43"/>
      <c r="Y893" s="43"/>
      <c r="Z893" s="43"/>
    </row>
    <row r="894" spans="1:26">
      <c r="A894" s="44">
        <v>44167</v>
      </c>
      <c r="B894" s="45">
        <v>3669.01</v>
      </c>
      <c r="C894" s="45">
        <f t="shared" si="18"/>
        <v>1.7895485348597621E-3</v>
      </c>
      <c r="D894" s="45">
        <v>1.51</v>
      </c>
      <c r="E894" s="45">
        <f t="shared" si="19"/>
        <v>1.5100000000000001E-2</v>
      </c>
      <c r="F894" s="45">
        <f t="shared" si="20"/>
        <v>5.9474505872625372E-5</v>
      </c>
      <c r="G894" s="45">
        <f t="shared" si="21"/>
        <v>1.7300740289871368E-3</v>
      </c>
      <c r="H894" s="79">
        <v>-5.7927482439999997E-2</v>
      </c>
      <c r="I894" s="79">
        <v>-4.361556412E-3</v>
      </c>
      <c r="J894" s="45">
        <f t="shared" si="22"/>
        <v>-5.7986956945872623E-2</v>
      </c>
      <c r="K894" s="45">
        <f t="shared" si="23"/>
        <v>-4.4210309178726254E-3</v>
      </c>
      <c r="L894" s="43"/>
      <c r="M894" s="43"/>
      <c r="N894" s="43"/>
      <c r="O894" s="43"/>
      <c r="P894" s="43"/>
      <c r="Q894" s="43"/>
      <c r="R894" s="43"/>
      <c r="S894" s="43"/>
      <c r="T894" s="43"/>
      <c r="U894" s="43"/>
      <c r="V894" s="43"/>
      <c r="W894" s="43"/>
      <c r="X894" s="43"/>
      <c r="Y894" s="43"/>
      <c r="Z894" s="43"/>
    </row>
    <row r="895" spans="1:26">
      <c r="A895" s="44">
        <v>44166</v>
      </c>
      <c r="B895" s="45">
        <v>3662.45</v>
      </c>
      <c r="C895" s="45">
        <f t="shared" si="18"/>
        <v>1.1208121636017976E-2</v>
      </c>
      <c r="D895" s="45">
        <v>1.47</v>
      </c>
      <c r="E895" s="45">
        <f t="shared" si="19"/>
        <v>1.47E-2</v>
      </c>
      <c r="F895" s="45">
        <f t="shared" si="20"/>
        <v>5.7910416040529711E-5</v>
      </c>
      <c r="G895" s="45">
        <f t="shared" si="21"/>
        <v>1.1150211219977446E-2</v>
      </c>
      <c r="H895" s="79">
        <v>-4.9637071720000002E-2</v>
      </c>
      <c r="I895" s="79">
        <v>-3.514537078E-3</v>
      </c>
      <c r="J895" s="45">
        <f t="shared" si="22"/>
        <v>-4.9694982136040532E-2</v>
      </c>
      <c r="K895" s="45">
        <f t="shared" si="23"/>
        <v>-3.5724474940405297E-3</v>
      </c>
      <c r="L895" s="43"/>
      <c r="M895" s="43"/>
      <c r="N895" s="43"/>
      <c r="O895" s="43"/>
      <c r="P895" s="43"/>
      <c r="Q895" s="43"/>
      <c r="R895" s="43"/>
      <c r="S895" s="43"/>
      <c r="T895" s="43"/>
      <c r="U895" s="43"/>
      <c r="V895" s="43"/>
      <c r="W895" s="43"/>
      <c r="X895" s="43"/>
      <c r="Y895" s="43"/>
      <c r="Z895" s="43"/>
    </row>
    <row r="896" spans="1:26">
      <c r="A896" s="44">
        <v>44165</v>
      </c>
      <c r="B896" s="45">
        <v>3621.63</v>
      </c>
      <c r="C896" s="45">
        <f t="shared" si="18"/>
        <v>-4.6060814384970977E-3</v>
      </c>
      <c r="D896" s="45">
        <v>1.38</v>
      </c>
      <c r="E896" s="45">
        <f t="shared" si="19"/>
        <v>1.38E-2</v>
      </c>
      <c r="F896" s="45">
        <f t="shared" si="20"/>
        <v>5.4388967344110029E-5</v>
      </c>
      <c r="G896" s="45">
        <f t="shared" si="21"/>
        <v>-4.6604704058412078E-3</v>
      </c>
      <c r="H896" s="79">
        <v>-1.085633244E-2</v>
      </c>
      <c r="I896" s="79">
        <v>1.9028404180000001E-3</v>
      </c>
      <c r="J896" s="45">
        <f t="shared" si="22"/>
        <v>-1.091072140734411E-2</v>
      </c>
      <c r="K896" s="45">
        <f t="shared" si="23"/>
        <v>1.8484514506558901E-3</v>
      </c>
      <c r="L896" s="43"/>
      <c r="M896" s="43"/>
      <c r="N896" s="43"/>
      <c r="O896" s="43"/>
      <c r="P896" s="43"/>
      <c r="Q896" s="43"/>
      <c r="R896" s="43"/>
      <c r="S896" s="43"/>
      <c r="T896" s="43"/>
      <c r="U896" s="43"/>
      <c r="V896" s="43"/>
      <c r="W896" s="43"/>
      <c r="X896" s="43"/>
      <c r="Y896" s="43"/>
      <c r="Z896" s="43"/>
    </row>
    <row r="897" spans="1:26">
      <c r="A897" s="44">
        <v>44162</v>
      </c>
      <c r="B897" s="45">
        <v>3638.35</v>
      </c>
      <c r="C897" s="45">
        <f t="shared" si="18"/>
        <v>2.3940572799516376E-3</v>
      </c>
      <c r="D897" s="45">
        <v>1.38</v>
      </c>
      <c r="E897" s="45">
        <f t="shared" si="19"/>
        <v>1.38E-2</v>
      </c>
      <c r="F897" s="45">
        <f t="shared" si="20"/>
        <v>5.4388967344110029E-5</v>
      </c>
      <c r="G897" s="45">
        <f t="shared" si="21"/>
        <v>2.3396683126075276E-3</v>
      </c>
      <c r="H897" s="79">
        <v>2.7107766910000001E-2</v>
      </c>
      <c r="I897" s="79">
        <v>8.5468154420000001E-3</v>
      </c>
      <c r="J897" s="45">
        <f t="shared" si="22"/>
        <v>2.7053377942655891E-2</v>
      </c>
      <c r="K897" s="45">
        <f t="shared" si="23"/>
        <v>8.4924264746558901E-3</v>
      </c>
      <c r="L897" s="43"/>
      <c r="M897" s="43"/>
      <c r="N897" s="43"/>
      <c r="O897" s="43"/>
      <c r="P897" s="43"/>
      <c r="Q897" s="43"/>
      <c r="R897" s="43"/>
      <c r="S897" s="43"/>
      <c r="T897" s="43"/>
      <c r="U897" s="43"/>
      <c r="V897" s="43"/>
      <c r="W897" s="43"/>
      <c r="X897" s="43"/>
      <c r="Y897" s="43"/>
      <c r="Z897" s="43"/>
    </row>
    <row r="898" spans="1:26">
      <c r="A898" s="44">
        <v>44160</v>
      </c>
      <c r="B898" s="45">
        <v>3629.65</v>
      </c>
      <c r="C898" s="45">
        <f t="shared" si="18"/>
        <v>-1.5856720266289198E-3</v>
      </c>
      <c r="D898" s="45">
        <v>1.43</v>
      </c>
      <c r="E898" s="45">
        <f t="shared" si="19"/>
        <v>1.43E-2</v>
      </c>
      <c r="F898" s="45">
        <f t="shared" si="20"/>
        <v>5.6345711962446643E-5</v>
      </c>
      <c r="G898" s="45">
        <f t="shared" si="21"/>
        <v>-1.6420177385913664E-3</v>
      </c>
      <c r="H898" s="79">
        <v>5.1139223660000002E-3</v>
      </c>
      <c r="I898" s="79">
        <v>-2.573562371E-3</v>
      </c>
      <c r="J898" s="45">
        <f t="shared" si="22"/>
        <v>5.0575766540375535E-3</v>
      </c>
      <c r="K898" s="45">
        <f t="shared" si="23"/>
        <v>-2.6299080829624466E-3</v>
      </c>
      <c r="L898" s="43"/>
      <c r="M898" s="43"/>
      <c r="N898" s="43"/>
      <c r="O898" s="43"/>
      <c r="P898" s="43"/>
      <c r="Q898" s="43"/>
      <c r="R898" s="43"/>
      <c r="S898" s="43"/>
      <c r="T898" s="43"/>
      <c r="U898" s="43"/>
      <c r="V898" s="43"/>
      <c r="W898" s="43"/>
      <c r="X898" s="43"/>
      <c r="Y898" s="43"/>
      <c r="Z898" s="43"/>
    </row>
    <row r="899" spans="1:26">
      <c r="A899" s="44">
        <v>44159</v>
      </c>
      <c r="B899" s="45">
        <v>3635.41</v>
      </c>
      <c r="C899" s="45">
        <f t="shared" si="18"/>
        <v>1.6032507557285768E-2</v>
      </c>
      <c r="D899" s="45">
        <v>1.41</v>
      </c>
      <c r="E899" s="45">
        <f t="shared" si="19"/>
        <v>1.41E-2</v>
      </c>
      <c r="F899" s="45">
        <f t="shared" si="20"/>
        <v>5.5563129429891944E-5</v>
      </c>
      <c r="G899" s="45">
        <f t="shared" si="21"/>
        <v>1.5976944427855876E-2</v>
      </c>
      <c r="H899" s="79">
        <v>4.0357770899999996E-3</v>
      </c>
      <c r="I899" s="79">
        <v>1.291515121E-2</v>
      </c>
      <c r="J899" s="45">
        <f t="shared" si="22"/>
        <v>3.9802139605701076E-3</v>
      </c>
      <c r="K899" s="45">
        <f t="shared" si="23"/>
        <v>1.2859588080570108E-2</v>
      </c>
      <c r="L899" s="43"/>
      <c r="M899" s="43"/>
      <c r="N899" s="43"/>
      <c r="O899" s="43"/>
      <c r="P899" s="43"/>
      <c r="Q899" s="43"/>
      <c r="R899" s="43"/>
      <c r="S899" s="43"/>
      <c r="T899" s="43"/>
      <c r="U899" s="43"/>
      <c r="V899" s="43"/>
      <c r="W899" s="43"/>
      <c r="X899" s="43"/>
      <c r="Y899" s="43"/>
      <c r="Z899" s="43"/>
    </row>
    <row r="900" spans="1:26">
      <c r="A900" s="44">
        <v>44158</v>
      </c>
      <c r="B900" s="45">
        <v>3577.59</v>
      </c>
      <c r="C900" s="45">
        <f t="shared" si="18"/>
        <v>5.6200945950578216E-3</v>
      </c>
      <c r="D900" s="45">
        <v>1.37</v>
      </c>
      <c r="E900" s="45">
        <f t="shared" si="19"/>
        <v>1.37E-2</v>
      </c>
      <c r="F900" s="45">
        <f t="shared" si="20"/>
        <v>5.399750307555351E-5</v>
      </c>
      <c r="G900" s="45">
        <f t="shared" si="21"/>
        <v>5.566097091982268E-3</v>
      </c>
      <c r="H900" s="79">
        <v>-3.2373414500000003E-2</v>
      </c>
      <c r="I900" s="79">
        <v>-1.205656097E-2</v>
      </c>
      <c r="J900" s="45">
        <f t="shared" si="22"/>
        <v>-3.2427412003075556E-2</v>
      </c>
      <c r="K900" s="45">
        <f t="shared" si="23"/>
        <v>-1.2110558473075553E-2</v>
      </c>
      <c r="L900" s="43"/>
      <c r="M900" s="43"/>
      <c r="N900" s="43"/>
      <c r="O900" s="43"/>
      <c r="P900" s="43"/>
      <c r="Q900" s="43"/>
      <c r="R900" s="43"/>
      <c r="S900" s="43"/>
      <c r="T900" s="43"/>
      <c r="U900" s="43"/>
      <c r="V900" s="43"/>
      <c r="W900" s="43"/>
      <c r="X900" s="43"/>
      <c r="Y900" s="43"/>
      <c r="Z900" s="43"/>
    </row>
    <row r="901" spans="1:26">
      <c r="A901" s="44">
        <v>44155</v>
      </c>
      <c r="B901" s="45">
        <v>3557.54</v>
      </c>
      <c r="C901" s="45">
        <f t="shared" si="18"/>
        <v>-6.8157156362698918E-3</v>
      </c>
      <c r="D901" s="45">
        <v>1.34</v>
      </c>
      <c r="E901" s="45">
        <f t="shared" si="19"/>
        <v>1.34E-2</v>
      </c>
      <c r="F901" s="45">
        <f t="shared" si="20"/>
        <v>5.2822879442970816E-5</v>
      </c>
      <c r="G901" s="45">
        <f t="shared" si="21"/>
        <v>-6.8685385157128626E-3</v>
      </c>
      <c r="H901" s="79">
        <v>-5.7951273140000002E-2</v>
      </c>
      <c r="I901" s="79">
        <v>-1.469724735E-2</v>
      </c>
      <c r="J901" s="45">
        <f t="shared" si="22"/>
        <v>-5.8004096019442973E-2</v>
      </c>
      <c r="K901" s="45">
        <f t="shared" si="23"/>
        <v>-1.475007022944297E-2</v>
      </c>
      <c r="L901" s="43"/>
      <c r="M901" s="43"/>
      <c r="N901" s="43"/>
      <c r="O901" s="43"/>
      <c r="P901" s="43"/>
      <c r="Q901" s="43"/>
      <c r="R901" s="43"/>
      <c r="S901" s="43"/>
      <c r="T901" s="43"/>
      <c r="U901" s="43"/>
      <c r="V901" s="43"/>
      <c r="W901" s="43"/>
      <c r="X901" s="43"/>
      <c r="Y901" s="43"/>
      <c r="Z901" s="43"/>
    </row>
    <row r="902" spans="1:26">
      <c r="A902" s="44">
        <v>44154</v>
      </c>
      <c r="B902" s="45">
        <v>3581.87</v>
      </c>
      <c r="C902" s="45">
        <f t="shared" si="18"/>
        <v>3.9386539225387159E-3</v>
      </c>
      <c r="D902" s="45">
        <v>1.38</v>
      </c>
      <c r="E902" s="45">
        <f t="shared" si="19"/>
        <v>1.38E-2</v>
      </c>
      <c r="F902" s="45">
        <f t="shared" si="20"/>
        <v>5.4388967344110029E-5</v>
      </c>
      <c r="G902" s="45">
        <f t="shared" si="21"/>
        <v>3.8842649551946058E-3</v>
      </c>
      <c r="H902" s="79">
        <v>2.9857383299999998E-2</v>
      </c>
      <c r="I902" s="79">
        <v>3.8825998420000001E-3</v>
      </c>
      <c r="J902" s="45">
        <f t="shared" si="22"/>
        <v>2.9802994332655888E-2</v>
      </c>
      <c r="K902" s="45">
        <f t="shared" si="23"/>
        <v>3.8282108746558901E-3</v>
      </c>
      <c r="L902" s="43"/>
      <c r="M902" s="43"/>
      <c r="N902" s="43"/>
      <c r="O902" s="43"/>
      <c r="P902" s="43"/>
      <c r="Q902" s="43"/>
      <c r="R902" s="43"/>
      <c r="S902" s="43"/>
      <c r="T902" s="43"/>
      <c r="U902" s="43"/>
      <c r="V902" s="43"/>
      <c r="W902" s="43"/>
      <c r="X902" s="43"/>
      <c r="Y902" s="43"/>
      <c r="Z902" s="43"/>
    </row>
    <row r="903" spans="1:26">
      <c r="A903" s="44">
        <v>44153</v>
      </c>
      <c r="B903" s="45">
        <v>3567.79</v>
      </c>
      <c r="C903" s="45">
        <f t="shared" si="18"/>
        <v>-1.1631213479601318E-2</v>
      </c>
      <c r="D903" s="45">
        <v>1.42</v>
      </c>
      <c r="E903" s="45">
        <f t="shared" si="19"/>
        <v>1.4199999999999999E-2</v>
      </c>
      <c r="F903" s="45">
        <f t="shared" si="20"/>
        <v>5.5954439910355092E-5</v>
      </c>
      <c r="G903" s="45">
        <f t="shared" si="21"/>
        <v>-1.1687167919511673E-2</v>
      </c>
      <c r="H903" s="79">
        <v>-1.159022193E-2</v>
      </c>
      <c r="I903" s="79">
        <v>-9.2581883710000001E-4</v>
      </c>
      <c r="J903" s="45">
        <f t="shared" si="22"/>
        <v>-1.1646176369910355E-2</v>
      </c>
      <c r="K903" s="45">
        <f t="shared" si="23"/>
        <v>-9.8177327701035521E-4</v>
      </c>
      <c r="L903" s="43"/>
      <c r="M903" s="43"/>
      <c r="N903" s="43"/>
      <c r="O903" s="43"/>
      <c r="P903" s="43"/>
      <c r="Q903" s="43"/>
      <c r="R903" s="43"/>
      <c r="S903" s="43"/>
      <c r="T903" s="43"/>
      <c r="U903" s="43"/>
      <c r="V903" s="43"/>
      <c r="W903" s="43"/>
      <c r="X903" s="43"/>
      <c r="Y903" s="43"/>
      <c r="Z903" s="43"/>
    </row>
    <row r="904" spans="1:26">
      <c r="A904" s="44">
        <v>44152</v>
      </c>
      <c r="B904" s="45">
        <v>3609.53</v>
      </c>
      <c r="C904" s="45">
        <f t="shared" si="18"/>
        <v>-4.8034761341036901E-3</v>
      </c>
      <c r="D904" s="45">
        <v>1.42</v>
      </c>
      <c r="E904" s="45">
        <f t="shared" si="19"/>
        <v>1.4199999999999999E-2</v>
      </c>
      <c r="F904" s="45">
        <f t="shared" si="20"/>
        <v>5.5954439910355092E-5</v>
      </c>
      <c r="G904" s="45">
        <f t="shared" si="21"/>
        <v>-4.8594305740140451E-3</v>
      </c>
      <c r="H904" s="79">
        <v>3.2662876979999998E-2</v>
      </c>
      <c r="I904" s="79">
        <v>-4.816489799E-3</v>
      </c>
      <c r="J904" s="45">
        <f t="shared" si="22"/>
        <v>3.2606922540089643E-2</v>
      </c>
      <c r="K904" s="45">
        <f t="shared" si="23"/>
        <v>-4.8724442389103551E-3</v>
      </c>
      <c r="L904" s="43"/>
      <c r="M904" s="43"/>
      <c r="N904" s="43"/>
      <c r="O904" s="43"/>
      <c r="P904" s="43"/>
      <c r="Q904" s="43"/>
      <c r="R904" s="43"/>
      <c r="S904" s="43"/>
      <c r="T904" s="43"/>
      <c r="U904" s="43"/>
      <c r="V904" s="43"/>
      <c r="W904" s="43"/>
      <c r="X904" s="43"/>
      <c r="Y904" s="43"/>
      <c r="Z904" s="43"/>
    </row>
    <row r="905" spans="1:26">
      <c r="A905" s="44">
        <v>44151</v>
      </c>
      <c r="B905" s="45">
        <v>3626.91</v>
      </c>
      <c r="C905" s="45">
        <f t="shared" si="18"/>
        <v>1.1580731916656505E-2</v>
      </c>
      <c r="D905" s="45">
        <v>1.46</v>
      </c>
      <c r="E905" s="45">
        <f t="shared" si="19"/>
        <v>1.46E-2</v>
      </c>
      <c r="F905" s="45">
        <f t="shared" si="20"/>
        <v>5.7519297625541199E-5</v>
      </c>
      <c r="G905" s="45">
        <f t="shared" si="21"/>
        <v>1.1523212619030963E-2</v>
      </c>
      <c r="H905" s="79">
        <v>-3.7099660200000002E-2</v>
      </c>
      <c r="I905" s="79">
        <v>7.418173688E-3</v>
      </c>
      <c r="J905" s="45">
        <f t="shared" si="22"/>
        <v>-3.7157179497625543E-2</v>
      </c>
      <c r="K905" s="45">
        <f t="shared" si="23"/>
        <v>7.3606543903744588E-3</v>
      </c>
      <c r="L905" s="43"/>
      <c r="M905" s="43"/>
      <c r="N905" s="43"/>
      <c r="O905" s="43"/>
      <c r="P905" s="43"/>
      <c r="Q905" s="43"/>
      <c r="R905" s="43"/>
      <c r="S905" s="43"/>
      <c r="T905" s="43"/>
      <c r="U905" s="43"/>
      <c r="V905" s="43"/>
      <c r="W905" s="43"/>
      <c r="X905" s="43"/>
      <c r="Y905" s="43"/>
      <c r="Z905" s="43"/>
    </row>
    <row r="906" spans="1:26">
      <c r="A906" s="44">
        <v>44148</v>
      </c>
      <c r="B906" s="45">
        <v>3585.15</v>
      </c>
      <c r="C906" s="45">
        <f t="shared" si="18"/>
        <v>1.3518576706374859E-2</v>
      </c>
      <c r="D906" s="45">
        <v>1.44</v>
      </c>
      <c r="E906" s="45">
        <f t="shared" si="19"/>
        <v>1.44E-2</v>
      </c>
      <c r="F906" s="45">
        <f t="shared" si="20"/>
        <v>5.673694559393816E-5</v>
      </c>
      <c r="G906" s="45">
        <f t="shared" si="21"/>
        <v>1.3461839760780921E-2</v>
      </c>
      <c r="H906" s="79">
        <v>-7.854925821E-2</v>
      </c>
      <c r="I906" s="79">
        <v>-8.5822504149999992E-3</v>
      </c>
      <c r="J906" s="45">
        <f t="shared" si="22"/>
        <v>-7.8605995155593938E-2</v>
      </c>
      <c r="K906" s="45">
        <f t="shared" si="23"/>
        <v>-8.6389873605939374E-3</v>
      </c>
      <c r="L906" s="43"/>
      <c r="M906" s="43"/>
      <c r="N906" s="43"/>
      <c r="O906" s="43"/>
      <c r="P906" s="43"/>
      <c r="Q906" s="43"/>
      <c r="R906" s="43"/>
      <c r="S906" s="43"/>
      <c r="T906" s="43"/>
      <c r="U906" s="43"/>
      <c r="V906" s="43"/>
      <c r="W906" s="43"/>
      <c r="X906" s="43"/>
      <c r="Y906" s="43"/>
      <c r="Z906" s="43"/>
    </row>
    <row r="907" spans="1:26">
      <c r="A907" s="44">
        <v>44147</v>
      </c>
      <c r="B907" s="45">
        <v>3537.01</v>
      </c>
      <c r="C907" s="45">
        <f t="shared" si="18"/>
        <v>-2.4059176820157438E-3</v>
      </c>
      <c r="D907" s="45">
        <v>1.43</v>
      </c>
      <c r="E907" s="45">
        <f t="shared" si="19"/>
        <v>1.43E-2</v>
      </c>
      <c r="F907" s="45">
        <f t="shared" si="20"/>
        <v>5.6345711962446643E-5</v>
      </c>
      <c r="G907" s="45">
        <f t="shared" si="21"/>
        <v>-2.4622633939781905E-3</v>
      </c>
      <c r="H907" s="79">
        <v>-5.713012009E-2</v>
      </c>
      <c r="I907" s="79">
        <v>-1.5139357339999999E-2</v>
      </c>
      <c r="J907" s="45">
        <f t="shared" si="22"/>
        <v>-5.7186465801962447E-2</v>
      </c>
      <c r="K907" s="45">
        <f t="shared" si="23"/>
        <v>-1.5195703051962446E-2</v>
      </c>
      <c r="L907" s="43"/>
      <c r="M907" s="43"/>
      <c r="N907" s="43"/>
      <c r="O907" s="43"/>
      <c r="P907" s="43"/>
      <c r="Q907" s="43"/>
      <c r="R907" s="43"/>
      <c r="S907" s="43"/>
      <c r="T907" s="43"/>
      <c r="U907" s="43"/>
      <c r="V907" s="43"/>
      <c r="W907" s="43"/>
      <c r="X907" s="43"/>
      <c r="Y907" s="43"/>
      <c r="Z907" s="43"/>
    </row>
    <row r="908" spans="1:26">
      <c r="A908" s="44">
        <v>44145</v>
      </c>
      <c r="B908" s="45">
        <v>3545.53</v>
      </c>
      <c r="C908" s="45">
        <f t="shared" si="18"/>
        <v>-1.4007834839128777E-3</v>
      </c>
      <c r="D908" s="45">
        <v>1.54</v>
      </c>
      <c r="E908" s="45">
        <f t="shared" si="19"/>
        <v>1.54E-2</v>
      </c>
      <c r="F908" s="45">
        <f t="shared" si="20"/>
        <v>6.0647170438077325E-5</v>
      </c>
      <c r="G908" s="45">
        <f t="shared" si="21"/>
        <v>-1.461430654350955E-3</v>
      </c>
      <c r="H908" s="79">
        <v>3.5274933350000003E-2</v>
      </c>
      <c r="I908" s="79">
        <v>1.6620232759999999E-2</v>
      </c>
      <c r="J908" s="45">
        <f t="shared" si="22"/>
        <v>3.5214286179561925E-2</v>
      </c>
      <c r="K908" s="45">
        <f t="shared" si="23"/>
        <v>1.6559585589561922E-2</v>
      </c>
      <c r="L908" s="43"/>
      <c r="M908" s="43"/>
      <c r="N908" s="43"/>
      <c r="O908" s="43"/>
      <c r="P908" s="43"/>
      <c r="Q908" s="43"/>
      <c r="R908" s="43"/>
      <c r="S908" s="43"/>
      <c r="T908" s="43"/>
      <c r="U908" s="43"/>
      <c r="V908" s="43"/>
      <c r="W908" s="43"/>
      <c r="X908" s="43"/>
      <c r="Y908" s="43"/>
      <c r="Z908" s="43"/>
    </row>
    <row r="909" spans="1:26">
      <c r="A909" s="44">
        <v>44144</v>
      </c>
      <c r="B909" s="45">
        <v>3550.5</v>
      </c>
      <c r="C909" s="45">
        <f t="shared" si="18"/>
        <v>1.1631958050304203E-2</v>
      </c>
      <c r="D909" s="45">
        <v>1.53</v>
      </c>
      <c r="E909" s="45">
        <f t="shared" si="19"/>
        <v>1.5300000000000001E-2</v>
      </c>
      <c r="F909" s="45">
        <f t="shared" si="20"/>
        <v>6.0256320597362745E-5</v>
      </c>
      <c r="G909" s="45">
        <f t="shared" si="21"/>
        <v>1.157170172970684E-2</v>
      </c>
      <c r="H909" s="79">
        <v>-5.0710497479999998E-2</v>
      </c>
      <c r="I909" s="79">
        <v>-8.6267730160000007E-3</v>
      </c>
      <c r="J909" s="45">
        <f t="shared" si="22"/>
        <v>-5.0770753800597361E-2</v>
      </c>
      <c r="K909" s="45">
        <f t="shared" si="23"/>
        <v>-8.6870293365973635E-3</v>
      </c>
      <c r="L909" s="43"/>
      <c r="M909" s="43"/>
      <c r="N909" s="43"/>
      <c r="O909" s="43"/>
      <c r="P909" s="43"/>
      <c r="Q909" s="43"/>
      <c r="R909" s="43"/>
      <c r="S909" s="43"/>
      <c r="T909" s="43"/>
      <c r="U909" s="43"/>
      <c r="V909" s="43"/>
      <c r="W909" s="43"/>
      <c r="X909" s="43"/>
      <c r="Y909" s="43"/>
      <c r="Z909" s="43"/>
    </row>
    <row r="910" spans="1:26">
      <c r="A910" s="44">
        <v>44141</v>
      </c>
      <c r="B910" s="45">
        <v>3509.44</v>
      </c>
      <c r="C910" s="45">
        <f t="shared" si="18"/>
        <v>-2.8775379869741254E-4</v>
      </c>
      <c r="D910" s="45">
        <v>1.39</v>
      </c>
      <c r="E910" s="45">
        <f t="shared" si="19"/>
        <v>1.3899999999999999E-2</v>
      </c>
      <c r="F910" s="45">
        <f t="shared" si="20"/>
        <v>5.4780393154318929E-5</v>
      </c>
      <c r="G910" s="45">
        <f t="shared" si="21"/>
        <v>-3.4253419185173147E-4</v>
      </c>
      <c r="H910" s="79">
        <v>-0.12844685140000001</v>
      </c>
      <c r="I910" s="79">
        <v>-5.7406383589999999E-2</v>
      </c>
      <c r="J910" s="45">
        <f t="shared" si="22"/>
        <v>-0.12850163179315433</v>
      </c>
      <c r="K910" s="45">
        <f t="shared" si="23"/>
        <v>-5.7461163983154318E-2</v>
      </c>
      <c r="L910" s="43"/>
      <c r="M910" s="43"/>
      <c r="N910" s="43"/>
      <c r="O910" s="43"/>
      <c r="P910" s="43"/>
      <c r="Q910" s="43"/>
      <c r="R910" s="43"/>
      <c r="S910" s="43"/>
      <c r="T910" s="43"/>
      <c r="U910" s="43"/>
      <c r="V910" s="43"/>
      <c r="W910" s="43"/>
      <c r="X910" s="43"/>
      <c r="Y910" s="43"/>
      <c r="Z910" s="43"/>
    </row>
    <row r="911" spans="1:26">
      <c r="A911" s="44">
        <v>44140</v>
      </c>
      <c r="B911" s="45">
        <v>3510.45</v>
      </c>
      <c r="C911" s="45">
        <f t="shared" si="18"/>
        <v>1.9273262670013912E-2</v>
      </c>
      <c r="D911" s="45">
        <v>1.33</v>
      </c>
      <c r="E911" s="45">
        <f t="shared" si="19"/>
        <v>1.3300000000000001E-2</v>
      </c>
      <c r="F911" s="45">
        <f t="shared" si="20"/>
        <v>5.2431261264640483E-5</v>
      </c>
      <c r="G911" s="45">
        <f t="shared" si="21"/>
        <v>1.9220831408749271E-2</v>
      </c>
      <c r="H911" s="79">
        <v>-4.1292184580000004E-3</v>
      </c>
      <c r="I911" s="79">
        <v>1.1098208740000001E-2</v>
      </c>
      <c r="J911" s="45">
        <f t="shared" si="22"/>
        <v>-4.1816497192646409E-3</v>
      </c>
      <c r="K911" s="45">
        <f t="shared" si="23"/>
        <v>1.104577747873536E-2</v>
      </c>
      <c r="L911" s="43"/>
      <c r="M911" s="43"/>
      <c r="N911" s="43"/>
      <c r="O911" s="43"/>
      <c r="P911" s="43"/>
      <c r="Q911" s="43"/>
      <c r="R911" s="43"/>
      <c r="S911" s="43"/>
      <c r="T911" s="43"/>
      <c r="U911" s="43"/>
      <c r="V911" s="43"/>
      <c r="W911" s="43"/>
      <c r="X911" s="43"/>
      <c r="Y911" s="43"/>
      <c r="Z911" s="43"/>
    </row>
    <row r="912" spans="1:26">
      <c r="A912" s="44">
        <v>44139</v>
      </c>
      <c r="B912" s="45">
        <v>3443.44</v>
      </c>
      <c r="C912" s="45">
        <f t="shared" si="18"/>
        <v>2.1807516584335981E-2</v>
      </c>
      <c r="D912" s="45">
        <v>1.34</v>
      </c>
      <c r="E912" s="45">
        <f t="shared" si="19"/>
        <v>1.34E-2</v>
      </c>
      <c r="F912" s="45">
        <f t="shared" si="20"/>
        <v>5.2822879442970816E-5</v>
      </c>
      <c r="G912" s="45">
        <f t="shared" si="21"/>
        <v>2.1754693704893011E-2</v>
      </c>
      <c r="H912" s="79">
        <v>-3.5375546700000003E-2</v>
      </c>
      <c r="I912" s="79">
        <v>-4.9394307630000002E-2</v>
      </c>
      <c r="J912" s="45">
        <f t="shared" si="22"/>
        <v>-3.5428369579442974E-2</v>
      </c>
      <c r="K912" s="45">
        <f t="shared" si="23"/>
        <v>-4.9447130509442973E-2</v>
      </c>
      <c r="L912" s="43"/>
      <c r="M912" s="43"/>
      <c r="N912" s="43"/>
      <c r="O912" s="43"/>
      <c r="P912" s="43"/>
      <c r="Q912" s="43"/>
      <c r="R912" s="43"/>
      <c r="S912" s="43"/>
      <c r="T912" s="43"/>
      <c r="U912" s="43"/>
      <c r="V912" s="43"/>
      <c r="W912" s="43"/>
      <c r="X912" s="43"/>
      <c r="Y912" s="43"/>
      <c r="Z912" s="43"/>
    </row>
    <row r="913" spans="1:26">
      <c r="A913" s="44">
        <v>44138</v>
      </c>
      <c r="B913" s="45">
        <v>3369.16</v>
      </c>
      <c r="C913" s="45">
        <f t="shared" si="18"/>
        <v>1.7642760820758659E-2</v>
      </c>
      <c r="D913" s="45">
        <v>1.45</v>
      </c>
      <c r="E913" s="45">
        <f t="shared" si="19"/>
        <v>1.4499999999999999E-2</v>
      </c>
      <c r="F913" s="45">
        <f t="shared" si="20"/>
        <v>5.7128140812601202E-5</v>
      </c>
      <c r="G913" s="45">
        <f t="shared" si="21"/>
        <v>1.7585632679946058E-2</v>
      </c>
      <c r="H913" s="79">
        <v>1.3233945760000001E-2</v>
      </c>
      <c r="I913" s="79">
        <v>7.7209148719999995E-2</v>
      </c>
      <c r="J913" s="45">
        <f t="shared" si="22"/>
        <v>1.31768176191874E-2</v>
      </c>
      <c r="K913" s="45">
        <f t="shared" si="23"/>
        <v>7.7152020579187394E-2</v>
      </c>
      <c r="L913" s="43"/>
      <c r="M913" s="43"/>
      <c r="N913" s="43"/>
      <c r="O913" s="43"/>
      <c r="P913" s="43"/>
      <c r="Q913" s="43"/>
      <c r="R913" s="43"/>
      <c r="S913" s="43"/>
      <c r="T913" s="43"/>
      <c r="U913" s="43"/>
      <c r="V913" s="43"/>
      <c r="W913" s="43"/>
      <c r="X913" s="43"/>
      <c r="Y913" s="43"/>
      <c r="Z913" s="43"/>
    </row>
    <row r="914" spans="1:26">
      <c r="A914" s="44">
        <v>44137</v>
      </c>
      <c r="B914" s="45">
        <v>3310.24</v>
      </c>
      <c r="C914" s="45">
        <f t="shared" si="18"/>
        <v>1.2242941894852779E-2</v>
      </c>
      <c r="D914" s="45">
        <v>1.43</v>
      </c>
      <c r="E914" s="45">
        <f t="shared" si="19"/>
        <v>1.43E-2</v>
      </c>
      <c r="F914" s="45">
        <f t="shared" si="20"/>
        <v>5.6345711962446643E-5</v>
      </c>
      <c r="G914" s="45">
        <f t="shared" si="21"/>
        <v>1.2186596182890332E-2</v>
      </c>
      <c r="H914" s="79">
        <v>-3.3419156290000002E-2</v>
      </c>
      <c r="I914" s="79">
        <v>-2.6711764620000002E-2</v>
      </c>
      <c r="J914" s="45">
        <f t="shared" si="22"/>
        <v>-3.3475502001962448E-2</v>
      </c>
      <c r="K914" s="45">
        <f t="shared" si="23"/>
        <v>-2.6768110331962448E-2</v>
      </c>
      <c r="L914" s="43"/>
      <c r="M914" s="43"/>
      <c r="N914" s="43"/>
      <c r="O914" s="43"/>
      <c r="P914" s="43"/>
      <c r="Q914" s="43"/>
      <c r="R914" s="43"/>
      <c r="S914" s="43"/>
      <c r="T914" s="43"/>
      <c r="U914" s="43"/>
      <c r="V914" s="43"/>
      <c r="W914" s="43"/>
      <c r="X914" s="43"/>
      <c r="Y914" s="43"/>
      <c r="Z914" s="43"/>
    </row>
    <row r="915" spans="1:26">
      <c r="A915" s="44">
        <v>44134</v>
      </c>
      <c r="B915" s="45">
        <v>3269.96</v>
      </c>
      <c r="C915" s="45">
        <f t="shared" si="18"/>
        <v>-1.2203669046735501E-2</v>
      </c>
      <c r="D915" s="45">
        <v>1.45</v>
      </c>
      <c r="E915" s="45">
        <f t="shared" si="19"/>
        <v>1.4499999999999999E-2</v>
      </c>
      <c r="F915" s="45">
        <f t="shared" si="20"/>
        <v>5.7128140812601202E-5</v>
      </c>
      <c r="G915" s="45">
        <f t="shared" si="21"/>
        <v>-1.2260797187548102E-2</v>
      </c>
      <c r="H915" s="79">
        <v>-2.8740160300000001E-2</v>
      </c>
      <c r="I915" s="79">
        <v>-3.8841046150000003E-2</v>
      </c>
      <c r="J915" s="45">
        <f t="shared" si="22"/>
        <v>-2.8797288440812602E-2</v>
      </c>
      <c r="K915" s="45">
        <f t="shared" si="23"/>
        <v>-3.8898174290812604E-2</v>
      </c>
      <c r="L915" s="43"/>
      <c r="M915" s="43"/>
      <c r="N915" s="43"/>
      <c r="O915" s="43"/>
      <c r="P915" s="43"/>
      <c r="Q915" s="43"/>
      <c r="R915" s="43"/>
      <c r="S915" s="43"/>
      <c r="T915" s="43"/>
      <c r="U915" s="43"/>
      <c r="V915" s="43"/>
      <c r="W915" s="43"/>
      <c r="X915" s="43"/>
      <c r="Y915" s="43"/>
      <c r="Z915" s="43"/>
    </row>
    <row r="916" spans="1:26">
      <c r="A916" s="44">
        <v>44133</v>
      </c>
      <c r="B916" s="45">
        <v>3310.11</v>
      </c>
      <c r="C916" s="45">
        <f t="shared" si="18"/>
        <v>1.18765014438055E-2</v>
      </c>
      <c r="D916" s="45">
        <v>1.41</v>
      </c>
      <c r="E916" s="45">
        <f t="shared" si="19"/>
        <v>1.41E-2</v>
      </c>
      <c r="F916" s="45">
        <f t="shared" si="20"/>
        <v>5.5563129429891944E-5</v>
      </c>
      <c r="G916" s="45">
        <f t="shared" si="21"/>
        <v>1.1820938314375608E-2</v>
      </c>
      <c r="H916" s="79">
        <v>2.6651844000000001E-2</v>
      </c>
      <c r="I916" s="79">
        <v>-1.5270410930000001E-2</v>
      </c>
      <c r="J916" s="45">
        <f t="shared" si="22"/>
        <v>2.6596280870570109E-2</v>
      </c>
      <c r="K916" s="45">
        <f t="shared" si="23"/>
        <v>-1.5325974059429892E-2</v>
      </c>
      <c r="L916" s="43"/>
      <c r="M916" s="43"/>
      <c r="N916" s="43"/>
      <c r="O916" s="43"/>
      <c r="P916" s="43"/>
      <c r="Q916" s="43"/>
      <c r="R916" s="43"/>
      <c r="S916" s="43"/>
      <c r="T916" s="43"/>
      <c r="U916" s="43"/>
      <c r="V916" s="43"/>
      <c r="W916" s="43"/>
      <c r="X916" s="43"/>
      <c r="Y916" s="43"/>
      <c r="Z916" s="43"/>
    </row>
    <row r="917" spans="1:26">
      <c r="A917" s="44">
        <v>44132</v>
      </c>
      <c r="B917" s="45">
        <v>3271.03</v>
      </c>
      <c r="C917" s="45">
        <f t="shared" si="18"/>
        <v>-3.5925571226008889E-2</v>
      </c>
      <c r="D917" s="45">
        <v>1.36</v>
      </c>
      <c r="E917" s="45">
        <f t="shared" si="19"/>
        <v>1.3600000000000001E-2</v>
      </c>
      <c r="F917" s="45">
        <f t="shared" si="20"/>
        <v>5.3606000340655768E-5</v>
      </c>
      <c r="G917" s="45">
        <f t="shared" si="21"/>
        <v>-3.5979177226349544E-2</v>
      </c>
      <c r="H917" s="79">
        <v>-1.0120434019999999E-3</v>
      </c>
      <c r="I917" s="79">
        <v>-2.2954936570000001E-2</v>
      </c>
      <c r="J917" s="45">
        <f t="shared" si="22"/>
        <v>-1.0656494023406557E-3</v>
      </c>
      <c r="K917" s="45">
        <f t="shared" si="23"/>
        <v>-2.3008542570340657E-2</v>
      </c>
      <c r="L917" s="43"/>
      <c r="M917" s="43"/>
      <c r="N917" s="43"/>
      <c r="O917" s="43"/>
      <c r="P917" s="43"/>
      <c r="Q917" s="43"/>
      <c r="R917" s="43"/>
      <c r="S917" s="43"/>
      <c r="T917" s="43"/>
      <c r="U917" s="43"/>
      <c r="V917" s="43"/>
      <c r="W917" s="43"/>
      <c r="X917" s="43"/>
      <c r="Y917" s="43"/>
      <c r="Z917" s="43"/>
    </row>
    <row r="918" spans="1:26">
      <c r="A918" s="44">
        <v>44131</v>
      </c>
      <c r="B918" s="45">
        <v>3390.68</v>
      </c>
      <c r="C918" s="45">
        <f t="shared" si="18"/>
        <v>-3.0301938037524704E-3</v>
      </c>
      <c r="D918" s="45">
        <v>1.36</v>
      </c>
      <c r="E918" s="45">
        <f t="shared" si="19"/>
        <v>1.3600000000000001E-2</v>
      </c>
      <c r="F918" s="45">
        <f t="shared" si="20"/>
        <v>5.3606000340655768E-5</v>
      </c>
      <c r="G918" s="45">
        <f t="shared" si="21"/>
        <v>-3.0837998040931262E-3</v>
      </c>
      <c r="H918" s="79">
        <v>4.6814533919999998E-2</v>
      </c>
      <c r="I918" s="79">
        <v>4.3686372000000001E-2</v>
      </c>
      <c r="J918" s="45">
        <f t="shared" si="22"/>
        <v>4.6760927919659342E-2</v>
      </c>
      <c r="K918" s="45">
        <f t="shared" si="23"/>
        <v>4.3632765999659345E-2</v>
      </c>
      <c r="L918" s="43"/>
      <c r="M918" s="43"/>
      <c r="N918" s="43"/>
      <c r="O918" s="43"/>
      <c r="P918" s="43"/>
      <c r="Q918" s="43"/>
      <c r="R918" s="43"/>
      <c r="S918" s="43"/>
      <c r="T918" s="43"/>
      <c r="U918" s="43"/>
      <c r="V918" s="43"/>
      <c r="W918" s="43"/>
      <c r="X918" s="43"/>
      <c r="Y918" s="43"/>
      <c r="Z918" s="43"/>
    </row>
    <row r="919" spans="1:26">
      <c r="A919" s="44">
        <v>44130</v>
      </c>
      <c r="B919" s="45">
        <v>3400.97</v>
      </c>
      <c r="C919" s="45">
        <f t="shared" si="18"/>
        <v>-1.8764495369547173E-2</v>
      </c>
      <c r="D919" s="45">
        <v>1.39</v>
      </c>
      <c r="E919" s="45">
        <f t="shared" si="19"/>
        <v>1.3899999999999999E-2</v>
      </c>
      <c r="F919" s="45">
        <f t="shared" si="20"/>
        <v>5.4780393154318929E-5</v>
      </c>
      <c r="G919" s="45">
        <f t="shared" si="21"/>
        <v>-1.8819275762701492E-2</v>
      </c>
      <c r="H919" s="79">
        <v>3.5375600010000001E-2</v>
      </c>
      <c r="I919" s="79">
        <v>3.2951192050000001E-2</v>
      </c>
      <c r="J919" s="45">
        <f t="shared" si="22"/>
        <v>3.5320819616845682E-2</v>
      </c>
      <c r="K919" s="45">
        <f t="shared" si="23"/>
        <v>3.2896411656845682E-2</v>
      </c>
      <c r="L919" s="43"/>
      <c r="M919" s="43"/>
      <c r="N919" s="43"/>
      <c r="O919" s="43"/>
      <c r="P919" s="43"/>
      <c r="Q919" s="43"/>
      <c r="R919" s="43"/>
      <c r="S919" s="43"/>
      <c r="T919" s="43"/>
      <c r="U919" s="43"/>
      <c r="V919" s="43"/>
      <c r="W919" s="43"/>
      <c r="X919" s="43"/>
      <c r="Y919" s="43"/>
      <c r="Z919" s="43"/>
    </row>
    <row r="920" spans="1:26">
      <c r="A920" s="44">
        <v>44127</v>
      </c>
      <c r="B920" s="45">
        <v>3465.39</v>
      </c>
      <c r="C920" s="45">
        <f t="shared" si="18"/>
        <v>3.4398664911297477E-3</v>
      </c>
      <c r="D920" s="45">
        <v>1.44</v>
      </c>
      <c r="E920" s="45">
        <f t="shared" si="19"/>
        <v>1.44E-2</v>
      </c>
      <c r="F920" s="45">
        <f t="shared" si="20"/>
        <v>5.673694559393816E-5</v>
      </c>
      <c r="G920" s="45">
        <f t="shared" si="21"/>
        <v>3.3831295455358096E-3</v>
      </c>
      <c r="H920" s="79">
        <v>3.9799274369999998E-2</v>
      </c>
      <c r="I920" s="79">
        <v>3.2493289299999999E-2</v>
      </c>
      <c r="J920" s="45">
        <f t="shared" si="22"/>
        <v>3.974253742440606E-2</v>
      </c>
      <c r="K920" s="45">
        <f t="shared" si="23"/>
        <v>3.243655235440606E-2</v>
      </c>
      <c r="L920" s="43"/>
      <c r="M920" s="43"/>
      <c r="N920" s="43"/>
      <c r="O920" s="43"/>
      <c r="P920" s="43"/>
      <c r="Q920" s="43"/>
      <c r="R920" s="43"/>
      <c r="S920" s="43"/>
      <c r="T920" s="43"/>
      <c r="U920" s="43"/>
      <c r="V920" s="43"/>
      <c r="W920" s="43"/>
      <c r="X920" s="43"/>
      <c r="Y920" s="43"/>
      <c r="Z920" s="43"/>
    </row>
    <row r="921" spans="1:26">
      <c r="A921" s="44">
        <v>44126</v>
      </c>
      <c r="B921" s="45">
        <v>3453.49</v>
      </c>
      <c r="C921" s="45">
        <f t="shared" si="18"/>
        <v>5.2053738863262616E-3</v>
      </c>
      <c r="D921" s="45">
        <v>1.46</v>
      </c>
      <c r="E921" s="45">
        <f t="shared" si="19"/>
        <v>1.46E-2</v>
      </c>
      <c r="F921" s="45">
        <f t="shared" si="20"/>
        <v>5.7519297625541199E-5</v>
      </c>
      <c r="G921" s="45">
        <f t="shared" si="21"/>
        <v>5.1478545887007204E-3</v>
      </c>
      <c r="H921" s="79">
        <v>1.016564947E-2</v>
      </c>
      <c r="I921" s="79">
        <v>6.3267025520000004E-3</v>
      </c>
      <c r="J921" s="45">
        <f t="shared" si="22"/>
        <v>1.0108130172374458E-2</v>
      </c>
      <c r="K921" s="45">
        <f t="shared" si="23"/>
        <v>6.2691832543744592E-3</v>
      </c>
      <c r="L921" s="43"/>
      <c r="M921" s="43"/>
      <c r="N921" s="43"/>
      <c r="O921" s="43"/>
      <c r="P921" s="43"/>
      <c r="Q921" s="43"/>
      <c r="R921" s="43"/>
      <c r="S921" s="43"/>
      <c r="T921" s="43"/>
      <c r="U921" s="43"/>
      <c r="V921" s="43"/>
      <c r="W921" s="43"/>
      <c r="X921" s="43"/>
      <c r="Y921" s="43"/>
      <c r="Z921" s="43"/>
    </row>
    <row r="922" spans="1:26">
      <c r="A922" s="44">
        <v>44125</v>
      </c>
      <c r="B922" s="45">
        <v>3435.56</v>
      </c>
      <c r="C922" s="45">
        <f t="shared" si="18"/>
        <v>-2.1980970313859494E-3</v>
      </c>
      <c r="D922" s="45">
        <v>1.42</v>
      </c>
      <c r="E922" s="45">
        <f t="shared" si="19"/>
        <v>1.4199999999999999E-2</v>
      </c>
      <c r="F922" s="45">
        <f t="shared" si="20"/>
        <v>5.5954439910355092E-5</v>
      </c>
      <c r="G922" s="45">
        <f t="shared" si="21"/>
        <v>-2.2540514712963045E-3</v>
      </c>
      <c r="H922" s="79">
        <v>-3.1300425639999997E-2</v>
      </c>
      <c r="I922" s="79">
        <v>-1.3410276319999999E-2</v>
      </c>
      <c r="J922" s="45">
        <f t="shared" si="22"/>
        <v>-3.1356380079910352E-2</v>
      </c>
      <c r="K922" s="45">
        <f t="shared" si="23"/>
        <v>-1.3466230759910354E-2</v>
      </c>
      <c r="L922" s="43"/>
      <c r="M922" s="43"/>
      <c r="N922" s="43"/>
      <c r="O922" s="43"/>
      <c r="P922" s="43"/>
      <c r="Q922" s="43"/>
      <c r="R922" s="43"/>
      <c r="S922" s="43"/>
      <c r="T922" s="43"/>
      <c r="U922" s="43"/>
      <c r="V922" s="43"/>
      <c r="W922" s="43"/>
      <c r="X922" s="43"/>
      <c r="Y922" s="43"/>
      <c r="Z922" s="43"/>
    </row>
    <row r="923" spans="1:26">
      <c r="A923" s="44">
        <v>44124</v>
      </c>
      <c r="B923" s="45">
        <v>3443.12</v>
      </c>
      <c r="C923" s="45">
        <f t="shared" si="18"/>
        <v>4.7161384872977134E-3</v>
      </c>
      <c r="D923" s="45">
        <v>1.4</v>
      </c>
      <c r="E923" s="45">
        <f t="shared" si="19"/>
        <v>1.3999999999999999E-2</v>
      </c>
      <c r="F923" s="45">
        <f t="shared" si="20"/>
        <v>5.5171780513729729E-5</v>
      </c>
      <c r="G923" s="45">
        <f t="shared" si="21"/>
        <v>4.6609667067839837E-3</v>
      </c>
      <c r="H923" s="79">
        <v>2.0417501769999999E-2</v>
      </c>
      <c r="I923" s="79">
        <v>9.4533835190000002E-3</v>
      </c>
      <c r="J923" s="45">
        <f t="shared" si="22"/>
        <v>2.0362329989486269E-2</v>
      </c>
      <c r="K923" s="45">
        <f t="shared" si="23"/>
        <v>9.3982117384862705E-3</v>
      </c>
      <c r="L923" s="43"/>
      <c r="M923" s="43"/>
      <c r="N923" s="43"/>
      <c r="O923" s="43"/>
      <c r="P923" s="43"/>
      <c r="Q923" s="43"/>
      <c r="R923" s="43"/>
      <c r="S923" s="43"/>
      <c r="T923" s="43"/>
      <c r="U923" s="43"/>
      <c r="V923" s="43"/>
      <c r="W923" s="43"/>
      <c r="X923" s="43"/>
      <c r="Y923" s="43"/>
      <c r="Z923" s="43"/>
    </row>
    <row r="924" spans="1:26">
      <c r="A924" s="44">
        <v>44123</v>
      </c>
      <c r="B924" s="45">
        <v>3426.92</v>
      </c>
      <c r="C924" s="45">
        <f t="shared" si="18"/>
        <v>-1.6464623898632638E-2</v>
      </c>
      <c r="D924" s="45">
        <v>1.35</v>
      </c>
      <c r="E924" s="45">
        <f t="shared" si="19"/>
        <v>1.3500000000000002E-2</v>
      </c>
      <c r="F924" s="45">
        <f t="shared" si="20"/>
        <v>5.321445913253342E-5</v>
      </c>
      <c r="G924" s="45">
        <f t="shared" si="21"/>
        <v>-1.6517838357765172E-2</v>
      </c>
      <c r="H924" s="79">
        <v>-7.7762827310000001E-4</v>
      </c>
      <c r="I924" s="79">
        <v>-8.677101869E-3</v>
      </c>
      <c r="J924" s="45">
        <f t="shared" si="22"/>
        <v>-8.3084273223253343E-4</v>
      </c>
      <c r="K924" s="45">
        <f t="shared" si="23"/>
        <v>-8.7303163281325334E-3</v>
      </c>
      <c r="L924" s="43"/>
      <c r="M924" s="43"/>
      <c r="N924" s="43"/>
      <c r="O924" s="43"/>
      <c r="P924" s="43"/>
      <c r="Q924" s="43"/>
      <c r="R924" s="43"/>
      <c r="S924" s="43"/>
      <c r="T924" s="43"/>
      <c r="U924" s="43"/>
      <c r="V924" s="43"/>
      <c r="W924" s="43"/>
      <c r="X924" s="43"/>
      <c r="Y924" s="43"/>
      <c r="Z924" s="43"/>
    </row>
    <row r="925" spans="1:26">
      <c r="A925" s="44">
        <v>44120</v>
      </c>
      <c r="B925" s="45">
        <v>3483.81</v>
      </c>
      <c r="C925" s="45">
        <f t="shared" si="18"/>
        <v>1.3491886946954788E-4</v>
      </c>
      <c r="D925" s="45">
        <v>1.33</v>
      </c>
      <c r="E925" s="45">
        <f t="shared" si="19"/>
        <v>1.3300000000000001E-2</v>
      </c>
      <c r="F925" s="45">
        <f t="shared" si="20"/>
        <v>5.2431261264640483E-5</v>
      </c>
      <c r="G925" s="45">
        <f t="shared" si="21"/>
        <v>8.2487608204907402E-5</v>
      </c>
      <c r="H925" s="79">
        <v>1.4351494419999999E-3</v>
      </c>
      <c r="I925" s="79">
        <v>7.2558900470000003E-3</v>
      </c>
      <c r="J925" s="45">
        <f t="shared" si="22"/>
        <v>1.3827181807353594E-3</v>
      </c>
      <c r="K925" s="45">
        <f t="shared" si="23"/>
        <v>7.2034587857353598E-3</v>
      </c>
      <c r="L925" s="43"/>
      <c r="M925" s="43"/>
      <c r="N925" s="43"/>
      <c r="O925" s="43"/>
      <c r="P925" s="43"/>
      <c r="Q925" s="43"/>
      <c r="R925" s="43"/>
      <c r="S925" s="43"/>
      <c r="T925" s="43"/>
      <c r="U925" s="43"/>
      <c r="V925" s="43"/>
      <c r="W925" s="43"/>
      <c r="X925" s="43"/>
      <c r="Y925" s="43"/>
      <c r="Z925" s="43"/>
    </row>
    <row r="926" spans="1:26">
      <c r="A926" s="44">
        <v>44119</v>
      </c>
      <c r="B926" s="45">
        <v>3483.34</v>
      </c>
      <c r="C926" s="45">
        <f t="shared" si="18"/>
        <v>-1.5289711398439405E-3</v>
      </c>
      <c r="D926" s="45">
        <v>1.32</v>
      </c>
      <c r="E926" s="45">
        <f t="shared" si="19"/>
        <v>1.32E-2</v>
      </c>
      <c r="F926" s="45">
        <f t="shared" si="20"/>
        <v>5.203960459021495E-5</v>
      </c>
      <c r="G926" s="45">
        <f t="shared" si="21"/>
        <v>-1.5810107444341555E-3</v>
      </c>
      <c r="H926" s="79">
        <v>-1.8758654949999998E-2</v>
      </c>
      <c r="I926" s="79">
        <v>-2.2230460989999999E-2</v>
      </c>
      <c r="J926" s="45">
        <f t="shared" si="22"/>
        <v>-1.8810694554590213E-2</v>
      </c>
      <c r="K926" s="45">
        <f t="shared" si="23"/>
        <v>-2.2282500594590214E-2</v>
      </c>
      <c r="L926" s="43"/>
      <c r="M926" s="43"/>
      <c r="N926" s="43"/>
      <c r="O926" s="43"/>
      <c r="P926" s="43"/>
      <c r="Q926" s="43"/>
      <c r="R926" s="43"/>
      <c r="S926" s="43"/>
      <c r="T926" s="43"/>
      <c r="U926" s="43"/>
      <c r="V926" s="43"/>
      <c r="W926" s="43"/>
      <c r="X926" s="43"/>
      <c r="Y926" s="43"/>
      <c r="Z926" s="43"/>
    </row>
    <row r="927" spans="1:26">
      <c r="A927" s="44">
        <v>44118</v>
      </c>
      <c r="B927" s="45">
        <v>3488.67</v>
      </c>
      <c r="C927" s="45">
        <f t="shared" si="18"/>
        <v>-6.6451691550408936E-3</v>
      </c>
      <c r="D927" s="45">
        <v>1.31</v>
      </c>
      <c r="E927" s="45">
        <f t="shared" si="19"/>
        <v>1.3100000000000001E-2</v>
      </c>
      <c r="F927" s="45">
        <f t="shared" si="20"/>
        <v>5.164790941170061E-5</v>
      </c>
      <c r="G927" s="45">
        <f t="shared" si="21"/>
        <v>-6.6968170644525942E-3</v>
      </c>
      <c r="H927" s="79">
        <v>-6.1072621730000002E-3</v>
      </c>
      <c r="I927" s="79">
        <v>-8.7023217679999994E-3</v>
      </c>
      <c r="J927" s="45">
        <f t="shared" si="22"/>
        <v>-6.1589100824117008E-3</v>
      </c>
      <c r="K927" s="45">
        <f t="shared" si="23"/>
        <v>-8.7539696774117E-3</v>
      </c>
      <c r="L927" s="43"/>
      <c r="M927" s="43"/>
      <c r="N927" s="43"/>
      <c r="O927" s="43"/>
      <c r="P927" s="43"/>
      <c r="Q927" s="43"/>
      <c r="R927" s="43"/>
      <c r="S927" s="43"/>
      <c r="T927" s="43"/>
      <c r="U927" s="43"/>
      <c r="V927" s="43"/>
      <c r="W927" s="43"/>
      <c r="X927" s="43"/>
      <c r="Y927" s="43"/>
      <c r="Z927" s="43"/>
    </row>
    <row r="928" spans="1:26">
      <c r="A928" s="44">
        <v>44117</v>
      </c>
      <c r="B928" s="45">
        <v>3511.93</v>
      </c>
      <c r="C928" s="45">
        <f t="shared" si="18"/>
        <v>9.9585030312212639E-3</v>
      </c>
      <c r="D928" s="45">
        <v>1.32</v>
      </c>
      <c r="E928" s="45">
        <f t="shared" si="19"/>
        <v>1.32E-2</v>
      </c>
      <c r="F928" s="45">
        <f t="shared" si="20"/>
        <v>5.203960459021495E-5</v>
      </c>
      <c r="G928" s="45">
        <f t="shared" si="21"/>
        <v>9.906463426631049E-3</v>
      </c>
      <c r="H928" s="79">
        <v>-6.7613509779999997E-3</v>
      </c>
      <c r="I928" s="79">
        <v>-9.1487452350000002E-3</v>
      </c>
      <c r="J928" s="45">
        <f t="shared" si="22"/>
        <v>-6.8133905825902147E-3</v>
      </c>
      <c r="K928" s="45">
        <f t="shared" si="23"/>
        <v>-9.2007848395902151E-3</v>
      </c>
      <c r="L928" s="43"/>
      <c r="M928" s="43"/>
      <c r="N928" s="43"/>
      <c r="O928" s="43"/>
      <c r="P928" s="43"/>
      <c r="Q928" s="43"/>
      <c r="R928" s="43"/>
      <c r="S928" s="43"/>
      <c r="T928" s="43"/>
      <c r="U928" s="43"/>
      <c r="V928" s="43"/>
      <c r="W928" s="43"/>
      <c r="X928" s="43"/>
      <c r="Y928" s="43"/>
      <c r="Z928" s="43"/>
    </row>
    <row r="929" spans="1:26">
      <c r="A929" s="44">
        <v>44113</v>
      </c>
      <c r="B929" s="45">
        <v>3477.13</v>
      </c>
      <c r="C929" s="45">
        <f t="shared" si="18"/>
        <v>8.7522728093486473E-3</v>
      </c>
      <c r="D929" s="45">
        <v>1.37</v>
      </c>
      <c r="E929" s="45">
        <f t="shared" si="19"/>
        <v>1.37E-2</v>
      </c>
      <c r="F929" s="45">
        <f t="shared" si="20"/>
        <v>5.399750307555351E-5</v>
      </c>
      <c r="G929" s="45">
        <f t="shared" si="21"/>
        <v>8.6982753062730938E-3</v>
      </c>
      <c r="H929" s="79">
        <v>-1.195171509E-4</v>
      </c>
      <c r="I929" s="79">
        <v>-2.282792333E-2</v>
      </c>
      <c r="J929" s="45">
        <f t="shared" si="22"/>
        <v>-1.735146539755535E-4</v>
      </c>
      <c r="K929" s="45">
        <f t="shared" si="23"/>
        <v>-2.2881920833075553E-2</v>
      </c>
      <c r="L929" s="43"/>
      <c r="M929" s="43"/>
      <c r="N929" s="43"/>
      <c r="O929" s="43"/>
      <c r="P929" s="43"/>
      <c r="Q929" s="43"/>
      <c r="R929" s="43"/>
      <c r="S929" s="43"/>
      <c r="T929" s="43"/>
      <c r="U929" s="43"/>
      <c r="V929" s="43"/>
      <c r="W929" s="43"/>
      <c r="X929" s="43"/>
      <c r="Y929" s="43"/>
      <c r="Z929" s="43"/>
    </row>
    <row r="930" spans="1:26">
      <c r="A930" s="44">
        <v>44112</v>
      </c>
      <c r="B930" s="45">
        <v>3446.83</v>
      </c>
      <c r="C930" s="45">
        <f t="shared" si="18"/>
        <v>7.9752486424442184E-3</v>
      </c>
      <c r="D930" s="45">
        <v>1.37</v>
      </c>
      <c r="E930" s="45">
        <f t="shared" si="19"/>
        <v>1.37E-2</v>
      </c>
      <c r="F930" s="45">
        <f t="shared" si="20"/>
        <v>5.399750307555351E-5</v>
      </c>
      <c r="G930" s="45">
        <f t="shared" si="21"/>
        <v>7.9212511393686649E-3</v>
      </c>
      <c r="H930" s="79">
        <v>3.9960688969999996E-3</v>
      </c>
      <c r="I930" s="79">
        <v>-1.4448920570000001E-2</v>
      </c>
      <c r="J930" s="45">
        <f t="shared" si="22"/>
        <v>3.9420713939244461E-3</v>
      </c>
      <c r="K930" s="45">
        <f t="shared" si="23"/>
        <v>-1.4502918073075554E-2</v>
      </c>
      <c r="L930" s="43"/>
      <c r="M930" s="43"/>
      <c r="N930" s="43"/>
      <c r="O930" s="43"/>
      <c r="P930" s="43"/>
      <c r="Q930" s="43"/>
      <c r="R930" s="43"/>
      <c r="S930" s="43"/>
      <c r="T930" s="43"/>
      <c r="U930" s="43"/>
      <c r="V930" s="43"/>
      <c r="W930" s="43"/>
      <c r="X930" s="43"/>
      <c r="Y930" s="43"/>
      <c r="Z930" s="43"/>
    </row>
    <row r="931" spans="1:26">
      <c r="A931" s="44">
        <v>44111</v>
      </c>
      <c r="B931" s="45">
        <v>3419.45</v>
      </c>
      <c r="C931" s="45">
        <f t="shared" si="18"/>
        <v>1.725604732087949E-2</v>
      </c>
      <c r="D931" s="45">
        <v>1.4</v>
      </c>
      <c r="E931" s="45">
        <f t="shared" si="19"/>
        <v>1.3999999999999999E-2</v>
      </c>
      <c r="F931" s="45">
        <f t="shared" si="20"/>
        <v>5.5171780513729729E-5</v>
      </c>
      <c r="G931" s="45">
        <f t="shared" si="21"/>
        <v>1.720087554036576E-2</v>
      </c>
      <c r="H931" s="79">
        <v>-2.038493966E-2</v>
      </c>
      <c r="I931" s="79">
        <v>-1.213770801E-2</v>
      </c>
      <c r="J931" s="45">
        <f t="shared" si="22"/>
        <v>-2.044011144051373E-2</v>
      </c>
      <c r="K931" s="45">
        <f t="shared" si="23"/>
        <v>-1.2192879790513729E-2</v>
      </c>
      <c r="L931" s="43"/>
      <c r="M931" s="43"/>
      <c r="N931" s="43"/>
      <c r="O931" s="43"/>
      <c r="P931" s="43"/>
      <c r="Q931" s="43"/>
      <c r="R931" s="43"/>
      <c r="S931" s="43"/>
      <c r="T931" s="43"/>
      <c r="U931" s="43"/>
      <c r="V931" s="43"/>
      <c r="W931" s="43"/>
      <c r="X931" s="43"/>
      <c r="Y931" s="43"/>
      <c r="Z931" s="43"/>
    </row>
    <row r="932" spans="1:26">
      <c r="A932" s="44">
        <v>44110</v>
      </c>
      <c r="B932" s="45">
        <v>3360.95</v>
      </c>
      <c r="C932" s="45">
        <f t="shared" si="18"/>
        <v>-1.4086778930182592E-2</v>
      </c>
      <c r="D932" s="45">
        <v>1.36</v>
      </c>
      <c r="E932" s="45">
        <f t="shared" si="19"/>
        <v>1.3600000000000001E-2</v>
      </c>
      <c r="F932" s="45">
        <f t="shared" si="20"/>
        <v>5.3606000340655768E-5</v>
      </c>
      <c r="G932" s="45">
        <f t="shared" si="21"/>
        <v>-1.4140384930523248E-2</v>
      </c>
      <c r="H932" s="79">
        <v>-3.1284365260000002E-2</v>
      </c>
      <c r="I932" s="79">
        <v>-2.1156518780000001E-2</v>
      </c>
      <c r="J932" s="45">
        <f t="shared" si="22"/>
        <v>-3.1337971260340658E-2</v>
      </c>
      <c r="K932" s="45">
        <f t="shared" si="23"/>
        <v>-2.1210124780340657E-2</v>
      </c>
      <c r="L932" s="43"/>
      <c r="M932" s="43"/>
      <c r="N932" s="43"/>
      <c r="O932" s="43"/>
      <c r="P932" s="43"/>
      <c r="Q932" s="43"/>
      <c r="R932" s="43"/>
      <c r="S932" s="43"/>
      <c r="T932" s="43"/>
      <c r="U932" s="43"/>
      <c r="V932" s="43"/>
      <c r="W932" s="43"/>
      <c r="X932" s="43"/>
      <c r="Y932" s="43"/>
      <c r="Z932" s="43"/>
    </row>
    <row r="933" spans="1:26">
      <c r="A933" s="44">
        <v>44109</v>
      </c>
      <c r="B933" s="45">
        <v>3408.63</v>
      </c>
      <c r="C933" s="45">
        <f t="shared" si="18"/>
        <v>1.7815885301177808E-2</v>
      </c>
      <c r="D933" s="45">
        <v>1.38</v>
      </c>
      <c r="E933" s="45">
        <f t="shared" si="19"/>
        <v>1.38E-2</v>
      </c>
      <c r="F933" s="45">
        <f t="shared" si="20"/>
        <v>5.4388967344110029E-5</v>
      </c>
      <c r="G933" s="45">
        <f t="shared" si="21"/>
        <v>1.7761496333833698E-2</v>
      </c>
      <c r="H933" s="79">
        <v>7.0537789219999994E-2</v>
      </c>
      <c r="I933" s="79">
        <v>1.285179318E-2</v>
      </c>
      <c r="J933" s="45">
        <f t="shared" si="22"/>
        <v>7.0483400252655884E-2</v>
      </c>
      <c r="K933" s="45">
        <f t="shared" si="23"/>
        <v>1.2797404212655889E-2</v>
      </c>
      <c r="L933" s="43"/>
      <c r="M933" s="43"/>
      <c r="N933" s="43"/>
      <c r="O933" s="43"/>
      <c r="P933" s="43"/>
      <c r="Q933" s="43"/>
      <c r="R933" s="43"/>
      <c r="S933" s="43"/>
      <c r="T933" s="43"/>
      <c r="U933" s="43"/>
      <c r="V933" s="43"/>
      <c r="W933" s="43"/>
      <c r="X933" s="43"/>
      <c r="Y933" s="43"/>
      <c r="Z933" s="43"/>
    </row>
    <row r="934" spans="1:26">
      <c r="A934" s="44">
        <v>44106</v>
      </c>
      <c r="B934" s="45">
        <v>3348.44</v>
      </c>
      <c r="C934" s="45">
        <f t="shared" si="18"/>
        <v>-9.6178021431822455E-3</v>
      </c>
      <c r="D934" s="45">
        <v>1.29</v>
      </c>
      <c r="E934" s="45">
        <f t="shared" si="19"/>
        <v>1.29E-2</v>
      </c>
      <c r="F934" s="45">
        <f t="shared" si="20"/>
        <v>5.0864403512651535E-5</v>
      </c>
      <c r="G934" s="45">
        <f t="shared" si="21"/>
        <v>-9.6686665466948971E-3</v>
      </c>
      <c r="H934" s="79">
        <v>-1.839240717E-2</v>
      </c>
      <c r="I934" s="79">
        <v>-2.3400204250000001E-2</v>
      </c>
      <c r="J934" s="45">
        <f t="shared" si="22"/>
        <v>-1.8443271573512651E-2</v>
      </c>
      <c r="K934" s="45">
        <f t="shared" si="23"/>
        <v>-2.3451068653512652E-2</v>
      </c>
      <c r="L934" s="43"/>
      <c r="M934" s="43"/>
      <c r="N934" s="43"/>
      <c r="O934" s="43"/>
      <c r="P934" s="43"/>
      <c r="Q934" s="43"/>
      <c r="R934" s="43"/>
      <c r="S934" s="43"/>
      <c r="T934" s="43"/>
      <c r="U934" s="43"/>
      <c r="V934" s="43"/>
      <c r="W934" s="43"/>
      <c r="X934" s="43"/>
      <c r="Y934" s="43"/>
      <c r="Z934" s="43"/>
    </row>
    <row r="935" spans="1:26">
      <c r="A935" s="44">
        <v>44105</v>
      </c>
      <c r="B935" s="45">
        <v>3380.8</v>
      </c>
      <c r="C935" s="45">
        <f t="shared" si="18"/>
        <v>5.2789351215227383E-3</v>
      </c>
      <c r="D935" s="45">
        <v>1.26</v>
      </c>
      <c r="E935" s="45">
        <f t="shared" si="19"/>
        <v>1.26E-2</v>
      </c>
      <c r="F935" s="45">
        <f t="shared" si="20"/>
        <v>4.968885569511805E-5</v>
      </c>
      <c r="G935" s="45">
        <f t="shared" si="21"/>
        <v>5.2292462658276202E-3</v>
      </c>
      <c r="H935" s="79">
        <v>-1.3097578820000001E-3</v>
      </c>
      <c r="I935" s="79">
        <v>-2.177736492E-2</v>
      </c>
      <c r="J935" s="45">
        <f t="shared" si="22"/>
        <v>-1.3594467376951181E-3</v>
      </c>
      <c r="K935" s="45">
        <f t="shared" si="23"/>
        <v>-2.1827053775695118E-2</v>
      </c>
      <c r="L935" s="43"/>
      <c r="M935" s="43"/>
      <c r="N935" s="43"/>
      <c r="O935" s="43"/>
      <c r="P935" s="43"/>
      <c r="Q935" s="43"/>
      <c r="R935" s="43"/>
      <c r="S935" s="43"/>
      <c r="T935" s="43"/>
      <c r="U935" s="43"/>
      <c r="V935" s="43"/>
      <c r="W935" s="43"/>
      <c r="X935" s="43"/>
      <c r="Y935" s="43"/>
      <c r="Z935" s="43"/>
    </row>
    <row r="936" spans="1:26">
      <c r="A936" s="44">
        <v>44104</v>
      </c>
      <c r="B936" s="45">
        <v>3363</v>
      </c>
      <c r="C936" s="45">
        <f t="shared" si="18"/>
        <v>8.2198337849473339E-3</v>
      </c>
      <c r="D936" s="45">
        <v>1.27</v>
      </c>
      <c r="E936" s="45">
        <f t="shared" si="19"/>
        <v>1.2699999999999999E-2</v>
      </c>
      <c r="F936" s="45">
        <f t="shared" si="20"/>
        <v>5.0080743506875081E-5</v>
      </c>
      <c r="G936" s="45">
        <f t="shared" si="21"/>
        <v>8.1697530414404588E-3</v>
      </c>
      <c r="H936" s="79">
        <v>-1.5610307380000001E-2</v>
      </c>
      <c r="I936" s="79">
        <v>1.6494661809999998E-2</v>
      </c>
      <c r="J936" s="45">
        <f t="shared" si="22"/>
        <v>-1.5660388123506876E-2</v>
      </c>
      <c r="K936" s="45">
        <f t="shared" si="23"/>
        <v>1.6444581066493123E-2</v>
      </c>
      <c r="L936" s="43"/>
      <c r="M936" s="43"/>
      <c r="N936" s="43"/>
      <c r="O936" s="43"/>
      <c r="P936" s="43"/>
      <c r="Q936" s="43"/>
      <c r="R936" s="43"/>
      <c r="S936" s="43"/>
      <c r="T936" s="43"/>
      <c r="U936" s="43"/>
      <c r="V936" s="43"/>
      <c r="W936" s="43"/>
      <c r="X936" s="43"/>
      <c r="Y936" s="43"/>
      <c r="Z936" s="43"/>
    </row>
    <row r="937" spans="1:26">
      <c r="A937" s="44">
        <v>44103</v>
      </c>
      <c r="B937" s="45">
        <v>3335.47</v>
      </c>
      <c r="C937" s="45">
        <f t="shared" si="18"/>
        <v>-4.8242447838090239E-3</v>
      </c>
      <c r="D937" s="45">
        <v>1.23</v>
      </c>
      <c r="E937" s="45">
        <f t="shared" si="19"/>
        <v>1.23E-2</v>
      </c>
      <c r="F937" s="45">
        <f t="shared" si="20"/>
        <v>4.8512960932223237E-5</v>
      </c>
      <c r="G937" s="45">
        <f t="shared" si="21"/>
        <v>-4.8727577447412471E-3</v>
      </c>
      <c r="H937" s="79">
        <v>-1.0095567099999999E-2</v>
      </c>
      <c r="I937" s="79">
        <v>-1.1734690900000001E-2</v>
      </c>
      <c r="J937" s="45">
        <f t="shared" si="22"/>
        <v>-1.0144080060932223E-2</v>
      </c>
      <c r="K937" s="45">
        <f t="shared" si="23"/>
        <v>-1.1783203860932224E-2</v>
      </c>
      <c r="L937" s="43"/>
      <c r="M937" s="43"/>
      <c r="N937" s="43"/>
      <c r="O937" s="43"/>
      <c r="P937" s="43"/>
      <c r="Q937" s="43"/>
      <c r="R937" s="43"/>
      <c r="S937" s="43"/>
      <c r="T937" s="43"/>
      <c r="U937" s="43"/>
      <c r="V937" s="43"/>
      <c r="W937" s="43"/>
      <c r="X937" s="43"/>
      <c r="Y937" s="43"/>
      <c r="Z937" s="43"/>
    </row>
    <row r="938" spans="1:26">
      <c r="A938" s="44">
        <v>44102</v>
      </c>
      <c r="B938" s="45">
        <v>3351.6</v>
      </c>
      <c r="C938" s="45">
        <f t="shared" si="18"/>
        <v>1.5982150874003724E-2</v>
      </c>
      <c r="D938" s="45">
        <v>1.23</v>
      </c>
      <c r="E938" s="45">
        <f t="shared" si="19"/>
        <v>1.23E-2</v>
      </c>
      <c r="F938" s="45">
        <f t="shared" si="20"/>
        <v>4.8512960932223237E-5</v>
      </c>
      <c r="G938" s="45">
        <f t="shared" si="21"/>
        <v>1.5933637913071501E-2</v>
      </c>
      <c r="H938" s="79">
        <v>1.504517581E-2</v>
      </c>
      <c r="I938" s="79">
        <v>1.8299506949999999E-3</v>
      </c>
      <c r="J938" s="45">
        <f t="shared" si="22"/>
        <v>1.4996662849067777E-2</v>
      </c>
      <c r="K938" s="45">
        <f t="shared" si="23"/>
        <v>1.7814377340677767E-3</v>
      </c>
      <c r="L938" s="43"/>
      <c r="M938" s="43"/>
      <c r="N938" s="43"/>
      <c r="O938" s="43"/>
      <c r="P938" s="43"/>
      <c r="Q938" s="43"/>
      <c r="R938" s="43"/>
      <c r="S938" s="43"/>
      <c r="T938" s="43"/>
      <c r="U938" s="43"/>
      <c r="V938" s="43"/>
      <c r="W938" s="43"/>
      <c r="X938" s="43"/>
      <c r="Y938" s="43"/>
      <c r="Z938" s="43"/>
    </row>
    <row r="939" spans="1:26">
      <c r="A939" s="44">
        <v>44099</v>
      </c>
      <c r="B939" s="45">
        <v>3298.46</v>
      </c>
      <c r="C939" s="45">
        <f t="shared" si="18"/>
        <v>1.5850478138509476E-2</v>
      </c>
      <c r="D939" s="45">
        <v>1.22</v>
      </c>
      <c r="E939" s="45">
        <f t="shared" si="19"/>
        <v>1.2199999999999999E-2</v>
      </c>
      <c r="F939" s="45">
        <f t="shared" si="20"/>
        <v>4.8120918876737306E-5</v>
      </c>
      <c r="G939" s="45">
        <f t="shared" si="21"/>
        <v>1.5802357219632739E-2</v>
      </c>
      <c r="H939" s="79">
        <v>-6.2421303519999999E-2</v>
      </c>
      <c r="I939" s="79">
        <v>-1.205777748E-2</v>
      </c>
      <c r="J939" s="45">
        <f t="shared" si="22"/>
        <v>-6.2469424438876736E-2</v>
      </c>
      <c r="K939" s="45">
        <f t="shared" si="23"/>
        <v>-1.2105898398876738E-2</v>
      </c>
      <c r="L939" s="43"/>
      <c r="M939" s="43"/>
      <c r="N939" s="43"/>
      <c r="O939" s="43"/>
      <c r="P939" s="43"/>
      <c r="Q939" s="43"/>
      <c r="R939" s="43"/>
      <c r="S939" s="43"/>
      <c r="T939" s="43"/>
      <c r="U939" s="43"/>
      <c r="V939" s="43"/>
      <c r="W939" s="43"/>
      <c r="X939" s="43"/>
      <c r="Y939" s="43"/>
      <c r="Z939" s="43"/>
    </row>
    <row r="940" spans="1:26">
      <c r="A940" s="44">
        <v>44098</v>
      </c>
      <c r="B940" s="45">
        <v>3246.59</v>
      </c>
      <c r="C940" s="45">
        <f t="shared" si="18"/>
        <v>2.9829543473573147E-3</v>
      </c>
      <c r="D940" s="45">
        <v>1.22</v>
      </c>
      <c r="E940" s="45">
        <f t="shared" si="19"/>
        <v>1.2199999999999999E-2</v>
      </c>
      <c r="F940" s="45">
        <f t="shared" si="20"/>
        <v>4.8120918876737306E-5</v>
      </c>
      <c r="G940" s="45">
        <f t="shared" si="21"/>
        <v>2.9348334284805774E-3</v>
      </c>
      <c r="H940" s="79">
        <v>-6.6099267619999999E-2</v>
      </c>
      <c r="I940" s="79">
        <v>-5.2911994259999999E-3</v>
      </c>
      <c r="J940" s="45">
        <f t="shared" si="22"/>
        <v>-6.6147388538876736E-2</v>
      </c>
      <c r="K940" s="45">
        <f t="shared" si="23"/>
        <v>-5.3393203448767372E-3</v>
      </c>
      <c r="L940" s="43"/>
      <c r="M940" s="43"/>
      <c r="N940" s="43"/>
      <c r="O940" s="43"/>
      <c r="P940" s="43"/>
      <c r="Q940" s="43"/>
      <c r="R940" s="43"/>
      <c r="S940" s="43"/>
      <c r="T940" s="43"/>
      <c r="U940" s="43"/>
      <c r="V940" s="43"/>
      <c r="W940" s="43"/>
      <c r="X940" s="43"/>
      <c r="Y940" s="43"/>
      <c r="Z940" s="43"/>
    </row>
    <row r="941" spans="1:26">
      <c r="A941" s="44">
        <v>44097</v>
      </c>
      <c r="B941" s="45">
        <v>3236.92</v>
      </c>
      <c r="C941" s="45">
        <f t="shared" si="18"/>
        <v>-2.4007294161091854E-2</v>
      </c>
      <c r="D941" s="45">
        <v>1.24</v>
      </c>
      <c r="E941" s="45">
        <f t="shared" si="19"/>
        <v>1.24E-2</v>
      </c>
      <c r="F941" s="45">
        <f t="shared" si="20"/>
        <v>4.8904964415230623E-5</v>
      </c>
      <c r="G941" s="45">
        <f t="shared" si="21"/>
        <v>-2.4056199125507084E-2</v>
      </c>
      <c r="H941" s="79">
        <v>3.4522151030000003E-2</v>
      </c>
      <c r="I941" s="79">
        <v>-5.2500811390000001E-3</v>
      </c>
      <c r="J941" s="45">
        <f t="shared" si="22"/>
        <v>3.4473246065584773E-2</v>
      </c>
      <c r="K941" s="45">
        <f t="shared" si="23"/>
        <v>-5.2989861034152307E-3</v>
      </c>
      <c r="L941" s="43"/>
      <c r="M941" s="43"/>
      <c r="N941" s="43"/>
      <c r="O941" s="43"/>
      <c r="P941" s="43"/>
      <c r="Q941" s="43"/>
      <c r="R941" s="43"/>
      <c r="S941" s="43"/>
      <c r="T941" s="43"/>
      <c r="U941" s="43"/>
      <c r="V941" s="43"/>
      <c r="W941" s="43"/>
      <c r="X941" s="43"/>
      <c r="Y941" s="43"/>
      <c r="Z941" s="43"/>
    </row>
    <row r="942" spans="1:26">
      <c r="A942" s="44">
        <v>44096</v>
      </c>
      <c r="B942" s="45">
        <v>3315.57</v>
      </c>
      <c r="C942" s="45">
        <f t="shared" si="18"/>
        <v>1.0463013638868866E-2</v>
      </c>
      <c r="D942" s="45">
        <v>1.24</v>
      </c>
      <c r="E942" s="45">
        <f t="shared" si="19"/>
        <v>1.24E-2</v>
      </c>
      <c r="F942" s="45">
        <f t="shared" si="20"/>
        <v>4.8904964415230623E-5</v>
      </c>
      <c r="G942" s="45">
        <f t="shared" si="21"/>
        <v>1.0414108674453635E-2</v>
      </c>
      <c r="H942" s="79">
        <v>3.6499928049999998E-2</v>
      </c>
      <c r="I942" s="79">
        <v>1.9003761970000001E-2</v>
      </c>
      <c r="J942" s="45">
        <f t="shared" si="22"/>
        <v>3.6451023085584768E-2</v>
      </c>
      <c r="K942" s="45">
        <f t="shared" si="23"/>
        <v>1.8954857005584771E-2</v>
      </c>
      <c r="L942" s="43"/>
      <c r="M942" s="43"/>
      <c r="N942" s="43"/>
      <c r="O942" s="43"/>
      <c r="P942" s="43"/>
      <c r="Q942" s="43"/>
      <c r="R942" s="43"/>
      <c r="S942" s="43"/>
      <c r="T942" s="43"/>
      <c r="U942" s="43"/>
      <c r="V942" s="43"/>
      <c r="W942" s="43"/>
      <c r="X942" s="43"/>
      <c r="Y942" s="43"/>
      <c r="Z942" s="43"/>
    </row>
    <row r="943" spans="1:26">
      <c r="A943" s="44">
        <v>44095</v>
      </c>
      <c r="B943" s="45">
        <v>3281.06</v>
      </c>
      <c r="C943" s="45">
        <f t="shared" si="18"/>
        <v>-1.1638590711243436E-2</v>
      </c>
      <c r="D943" s="45">
        <v>1.25</v>
      </c>
      <c r="E943" s="45">
        <f t="shared" si="19"/>
        <v>1.2500000000000001E-2</v>
      </c>
      <c r="F943" s="45">
        <f t="shared" si="20"/>
        <v>4.929692933375307E-5</v>
      </c>
      <c r="G943" s="45">
        <f t="shared" si="21"/>
        <v>-1.1687887640577189E-2</v>
      </c>
      <c r="H943" s="79">
        <v>-2.8740240120000001E-3</v>
      </c>
      <c r="I943" s="79">
        <v>-1.244545604E-2</v>
      </c>
      <c r="J943" s="45">
        <f t="shared" si="22"/>
        <v>-2.9233209413337532E-3</v>
      </c>
      <c r="K943" s="45">
        <f t="shared" si="23"/>
        <v>-1.2494752969333753E-2</v>
      </c>
      <c r="L943" s="43"/>
      <c r="M943" s="43"/>
      <c r="N943" s="43"/>
      <c r="O943" s="43"/>
      <c r="P943" s="43"/>
      <c r="Q943" s="43"/>
      <c r="R943" s="43"/>
      <c r="S943" s="43"/>
      <c r="T943" s="43"/>
      <c r="U943" s="43"/>
      <c r="V943" s="43"/>
      <c r="W943" s="43"/>
      <c r="X943" s="43"/>
      <c r="Y943" s="43"/>
      <c r="Z943" s="43"/>
    </row>
    <row r="944" spans="1:26">
      <c r="A944" s="44">
        <v>44092</v>
      </c>
      <c r="B944" s="45">
        <v>3319.47</v>
      </c>
      <c r="C944" s="45">
        <f t="shared" si="18"/>
        <v>-1.1245565213035068E-2</v>
      </c>
      <c r="D944" s="45">
        <v>1.27</v>
      </c>
      <c r="E944" s="45">
        <f t="shared" si="19"/>
        <v>1.2699999999999999E-2</v>
      </c>
      <c r="F944" s="45">
        <f t="shared" si="20"/>
        <v>5.0080743506875081E-5</v>
      </c>
      <c r="G944" s="45">
        <f t="shared" si="21"/>
        <v>-1.1295645956541943E-2</v>
      </c>
      <c r="H944" s="79">
        <v>3.017646845E-2</v>
      </c>
      <c r="I944" s="79">
        <v>4.7436005660000002E-2</v>
      </c>
      <c r="J944" s="45">
        <f t="shared" si="22"/>
        <v>3.0126387706493125E-2</v>
      </c>
      <c r="K944" s="45">
        <f t="shared" si="23"/>
        <v>4.7385924916493127E-2</v>
      </c>
      <c r="L944" s="43"/>
      <c r="M944" s="43"/>
      <c r="N944" s="43"/>
      <c r="O944" s="43"/>
      <c r="P944" s="43"/>
      <c r="Q944" s="43"/>
      <c r="R944" s="43"/>
      <c r="S944" s="43"/>
      <c r="T944" s="43"/>
      <c r="U944" s="43"/>
      <c r="V944" s="43"/>
      <c r="W944" s="43"/>
      <c r="X944" s="43"/>
      <c r="Y944" s="43"/>
      <c r="Z944" s="43"/>
    </row>
    <row r="945" spans="1:26">
      <c r="A945" s="44">
        <v>44091</v>
      </c>
      <c r="B945" s="45">
        <v>3357.01</v>
      </c>
      <c r="C945" s="45">
        <f t="shared" si="18"/>
        <v>-8.4479553221299946E-3</v>
      </c>
      <c r="D945" s="45">
        <v>1.25</v>
      </c>
      <c r="E945" s="45">
        <f t="shared" si="19"/>
        <v>1.2500000000000001E-2</v>
      </c>
      <c r="F945" s="45">
        <f t="shared" si="20"/>
        <v>4.929692933375307E-5</v>
      </c>
      <c r="G945" s="45">
        <f t="shared" si="21"/>
        <v>-8.4972522514637477E-3</v>
      </c>
      <c r="H945" s="79">
        <v>3.8888887359999999E-2</v>
      </c>
      <c r="I945" s="79">
        <v>9.6650657680000009E-3</v>
      </c>
      <c r="J945" s="45">
        <f t="shared" si="22"/>
        <v>3.8839590430666246E-2</v>
      </c>
      <c r="K945" s="45">
        <f t="shared" si="23"/>
        <v>9.6157688386662478E-3</v>
      </c>
      <c r="L945" s="43"/>
      <c r="M945" s="43"/>
      <c r="N945" s="43"/>
      <c r="O945" s="43"/>
      <c r="P945" s="43"/>
      <c r="Q945" s="43"/>
      <c r="R945" s="43"/>
      <c r="S945" s="43"/>
      <c r="T945" s="43"/>
      <c r="U945" s="43"/>
      <c r="V945" s="43"/>
      <c r="W945" s="43"/>
      <c r="X945" s="43"/>
      <c r="Y945" s="43"/>
      <c r="Z945" s="43"/>
    </row>
    <row r="946" spans="1:26">
      <c r="A946" s="44">
        <v>44090</v>
      </c>
      <c r="B946" s="45">
        <v>3385.49</v>
      </c>
      <c r="C946" s="45">
        <f t="shared" si="18"/>
        <v>-4.6296583637453039E-3</v>
      </c>
      <c r="D946" s="45">
        <v>1.26</v>
      </c>
      <c r="E946" s="45">
        <f t="shared" si="19"/>
        <v>1.26E-2</v>
      </c>
      <c r="F946" s="45">
        <f t="shared" si="20"/>
        <v>4.968885569511805E-5</v>
      </c>
      <c r="G946" s="45">
        <f t="shared" si="21"/>
        <v>-4.6793472194404219E-3</v>
      </c>
      <c r="H946" s="79">
        <v>-4.1792292920000003E-4</v>
      </c>
      <c r="I946" s="79">
        <v>-1.8100041640000002E-2</v>
      </c>
      <c r="J946" s="45">
        <f t="shared" si="22"/>
        <v>-4.6761178489511808E-4</v>
      </c>
      <c r="K946" s="45">
        <f t="shared" si="23"/>
        <v>-1.814973049569512E-2</v>
      </c>
      <c r="L946" s="43"/>
      <c r="M946" s="43"/>
      <c r="N946" s="43"/>
      <c r="O946" s="43"/>
      <c r="P946" s="43"/>
      <c r="Q946" s="43"/>
      <c r="R946" s="43"/>
      <c r="S946" s="43"/>
      <c r="T946" s="43"/>
      <c r="U946" s="43"/>
      <c r="V946" s="43"/>
      <c r="W946" s="43"/>
      <c r="X946" s="43"/>
      <c r="Y946" s="43"/>
      <c r="Z946" s="43"/>
    </row>
    <row r="947" spans="1:26">
      <c r="A947" s="44">
        <v>44089</v>
      </c>
      <c r="B947" s="45">
        <v>3401.2</v>
      </c>
      <c r="C947" s="45">
        <f t="shared" si="18"/>
        <v>5.2058118315071811E-3</v>
      </c>
      <c r="D947" s="45">
        <v>1.24</v>
      </c>
      <c r="E947" s="45">
        <f t="shared" si="19"/>
        <v>1.24E-2</v>
      </c>
      <c r="F947" s="45">
        <f t="shared" si="20"/>
        <v>4.8904964415230623E-5</v>
      </c>
      <c r="G947" s="45">
        <f t="shared" si="21"/>
        <v>5.1569068670919505E-3</v>
      </c>
      <c r="H947" s="79">
        <v>-2.3992690390000002E-2</v>
      </c>
      <c r="I947" s="79">
        <v>-1.6749916140000001E-2</v>
      </c>
      <c r="J947" s="45">
        <f t="shared" si="22"/>
        <v>-2.4041595354415232E-2</v>
      </c>
      <c r="K947" s="45">
        <f t="shared" si="23"/>
        <v>-1.6798821104415232E-2</v>
      </c>
      <c r="L947" s="43"/>
      <c r="M947" s="43"/>
      <c r="N947" s="43"/>
      <c r="O947" s="43"/>
      <c r="P947" s="43"/>
      <c r="Q947" s="43"/>
      <c r="R947" s="43"/>
      <c r="S947" s="43"/>
      <c r="T947" s="43"/>
      <c r="U947" s="43"/>
      <c r="V947" s="43"/>
      <c r="W947" s="43"/>
      <c r="X947" s="43"/>
      <c r="Y947" s="43"/>
      <c r="Z947" s="43"/>
    </row>
    <row r="948" spans="1:26">
      <c r="A948" s="44">
        <v>44088</v>
      </c>
      <c r="B948" s="45">
        <v>3383.54</v>
      </c>
      <c r="C948" s="45">
        <f t="shared" si="18"/>
        <v>1.2661314711189059E-2</v>
      </c>
      <c r="D948" s="45">
        <v>1.24</v>
      </c>
      <c r="E948" s="45">
        <f t="shared" si="19"/>
        <v>1.24E-2</v>
      </c>
      <c r="F948" s="45">
        <f t="shared" si="20"/>
        <v>4.8904964415230623E-5</v>
      </c>
      <c r="G948" s="45">
        <f t="shared" si="21"/>
        <v>1.2612409746773828E-2</v>
      </c>
      <c r="H948" s="79">
        <v>1.1312613040000001E-2</v>
      </c>
      <c r="I948" s="79">
        <v>3.2507579199999997E-2</v>
      </c>
      <c r="J948" s="45">
        <f t="shared" si="22"/>
        <v>1.126370807558477E-2</v>
      </c>
      <c r="K948" s="45">
        <f t="shared" si="23"/>
        <v>3.2458674235584767E-2</v>
      </c>
      <c r="L948" s="43"/>
      <c r="M948" s="43"/>
      <c r="N948" s="43"/>
      <c r="O948" s="43"/>
      <c r="P948" s="43"/>
      <c r="Q948" s="43"/>
      <c r="R948" s="43"/>
      <c r="S948" s="43"/>
      <c r="T948" s="43"/>
      <c r="U948" s="43"/>
      <c r="V948" s="43"/>
      <c r="W948" s="43"/>
      <c r="X948" s="43"/>
      <c r="Y948" s="43"/>
      <c r="Z948" s="43"/>
    </row>
    <row r="949" spans="1:26">
      <c r="A949" s="44">
        <v>44085</v>
      </c>
      <c r="B949" s="45">
        <v>3340.97</v>
      </c>
      <c r="C949" s="45">
        <f t="shared" si="18"/>
        <v>5.32921379765575E-4</v>
      </c>
      <c r="D949" s="45">
        <v>1.24</v>
      </c>
      <c r="E949" s="45">
        <f t="shared" si="19"/>
        <v>1.24E-2</v>
      </c>
      <c r="F949" s="45">
        <f t="shared" si="20"/>
        <v>4.8904964415230623E-5</v>
      </c>
      <c r="G949" s="45">
        <f t="shared" si="21"/>
        <v>4.8401641535034438E-4</v>
      </c>
      <c r="H949" s="79">
        <v>-3.1454156410000003E-2</v>
      </c>
      <c r="I949" s="79">
        <v>2.0823850830000001E-3</v>
      </c>
      <c r="J949" s="45">
        <f t="shared" si="22"/>
        <v>-3.1503061374415234E-2</v>
      </c>
      <c r="K949" s="45">
        <f t="shared" si="23"/>
        <v>2.0334801185847694E-3</v>
      </c>
      <c r="L949" s="43"/>
      <c r="M949" s="43"/>
      <c r="N949" s="43"/>
      <c r="O949" s="43"/>
      <c r="P949" s="43"/>
      <c r="Q949" s="43"/>
      <c r="R949" s="43"/>
      <c r="S949" s="43"/>
      <c r="T949" s="43"/>
      <c r="U949" s="43"/>
      <c r="V949" s="43"/>
      <c r="W949" s="43"/>
      <c r="X949" s="43"/>
      <c r="Y949" s="43"/>
      <c r="Z949" s="43"/>
    </row>
    <row r="950" spans="1:26">
      <c r="A950" s="44">
        <v>44084</v>
      </c>
      <c r="B950" s="45">
        <v>3339.19</v>
      </c>
      <c r="C950" s="45">
        <f t="shared" si="18"/>
        <v>-1.774123987058698E-2</v>
      </c>
      <c r="D950" s="45">
        <v>1.24</v>
      </c>
      <c r="E950" s="45">
        <f t="shared" si="19"/>
        <v>1.24E-2</v>
      </c>
      <c r="F950" s="45">
        <f t="shared" si="20"/>
        <v>4.8904964415230623E-5</v>
      </c>
      <c r="G950" s="45">
        <f t="shared" si="21"/>
        <v>-1.7790144835002211E-2</v>
      </c>
      <c r="H950" s="79">
        <v>-1.5979202599999999E-2</v>
      </c>
      <c r="I950" s="79">
        <v>-2.614657163E-2</v>
      </c>
      <c r="J950" s="45">
        <f t="shared" si="22"/>
        <v>-1.602810756441523E-2</v>
      </c>
      <c r="K950" s="45">
        <f t="shared" si="23"/>
        <v>-2.6195476594415231E-2</v>
      </c>
      <c r="L950" s="43"/>
      <c r="M950" s="43"/>
      <c r="N950" s="43"/>
      <c r="O950" s="43"/>
      <c r="P950" s="43"/>
      <c r="Q950" s="43"/>
      <c r="R950" s="43"/>
      <c r="S950" s="43"/>
      <c r="T950" s="43"/>
      <c r="U950" s="43"/>
      <c r="V950" s="43"/>
      <c r="W950" s="43"/>
      <c r="X950" s="43"/>
      <c r="Y950" s="43"/>
      <c r="Z950" s="43"/>
    </row>
    <row r="951" spans="1:26">
      <c r="A951" s="44">
        <v>44083</v>
      </c>
      <c r="B951" s="45">
        <v>3398.96</v>
      </c>
      <c r="C951" s="45">
        <f t="shared" si="18"/>
        <v>1.9944798533671326E-2</v>
      </c>
      <c r="D951" s="45">
        <v>1.28</v>
      </c>
      <c r="E951" s="45">
        <f t="shared" si="19"/>
        <v>1.2800000000000001E-2</v>
      </c>
      <c r="F951" s="45">
        <f t="shared" si="20"/>
        <v>5.0472592777017766E-5</v>
      </c>
      <c r="G951" s="45">
        <f t="shared" si="21"/>
        <v>1.9894325940894308E-2</v>
      </c>
      <c r="H951" s="79">
        <v>1.940589048E-2</v>
      </c>
      <c r="I951" s="79">
        <v>1.870819726E-2</v>
      </c>
      <c r="J951" s="45">
        <f t="shared" si="22"/>
        <v>1.9355417887222982E-2</v>
      </c>
      <c r="K951" s="45">
        <f t="shared" si="23"/>
        <v>1.8657724667222982E-2</v>
      </c>
      <c r="L951" s="43"/>
      <c r="M951" s="43"/>
      <c r="N951" s="43"/>
      <c r="O951" s="43"/>
      <c r="P951" s="43"/>
      <c r="Q951" s="43"/>
      <c r="R951" s="43"/>
      <c r="S951" s="43"/>
      <c r="T951" s="43"/>
      <c r="U951" s="43"/>
      <c r="V951" s="43"/>
      <c r="W951" s="43"/>
      <c r="X951" s="43"/>
      <c r="Y951" s="43"/>
      <c r="Z951" s="43"/>
    </row>
    <row r="952" spans="1:26">
      <c r="A952" s="44">
        <v>44082</v>
      </c>
      <c r="B952" s="45">
        <v>3331.84</v>
      </c>
      <c r="C952" s="45">
        <f t="shared" si="18"/>
        <v>-2.8148866864058281E-2</v>
      </c>
      <c r="D952" s="45">
        <v>1.25</v>
      </c>
      <c r="E952" s="45">
        <f t="shared" si="19"/>
        <v>1.2500000000000001E-2</v>
      </c>
      <c r="F952" s="45">
        <f t="shared" si="20"/>
        <v>4.929692933375307E-5</v>
      </c>
      <c r="G952" s="45">
        <f t="shared" si="21"/>
        <v>-2.8198163793392034E-2</v>
      </c>
      <c r="H952" s="79">
        <v>1.864165083E-3</v>
      </c>
      <c r="I952" s="79">
        <v>-2.769009289E-2</v>
      </c>
      <c r="J952" s="45">
        <f t="shared" si="22"/>
        <v>1.8148681536662469E-3</v>
      </c>
      <c r="K952" s="45">
        <f t="shared" si="23"/>
        <v>-2.7739389819333753E-2</v>
      </c>
      <c r="L952" s="43"/>
      <c r="M952" s="43"/>
      <c r="N952" s="43"/>
      <c r="O952" s="43"/>
      <c r="P952" s="43"/>
      <c r="Q952" s="43"/>
      <c r="R952" s="43"/>
      <c r="S952" s="43"/>
      <c r="T952" s="43"/>
      <c r="U952" s="43"/>
      <c r="V952" s="43"/>
      <c r="W952" s="43"/>
      <c r="X952" s="43"/>
      <c r="Y952" s="43"/>
      <c r="Z952" s="43"/>
    </row>
    <row r="953" spans="1:26">
      <c r="A953" s="44">
        <v>44078</v>
      </c>
      <c r="B953" s="45">
        <v>3426.96</v>
      </c>
      <c r="C953" s="45">
        <f t="shared" si="18"/>
        <v>-8.1662523968659001E-3</v>
      </c>
      <c r="D953" s="45">
        <v>1.29</v>
      </c>
      <c r="E953" s="45">
        <f t="shared" si="19"/>
        <v>1.29E-2</v>
      </c>
      <c r="F953" s="45">
        <f t="shared" si="20"/>
        <v>5.0864403512651535E-5</v>
      </c>
      <c r="G953" s="45">
        <f t="shared" si="21"/>
        <v>-8.2171168003785516E-3</v>
      </c>
      <c r="H953" s="79">
        <v>6.0054775439999999E-2</v>
      </c>
      <c r="I953" s="79">
        <v>-2.2918783199999998E-3</v>
      </c>
      <c r="J953" s="45">
        <f t="shared" si="22"/>
        <v>6.0003911036487348E-2</v>
      </c>
      <c r="K953" s="45">
        <f t="shared" si="23"/>
        <v>-2.3427427235126514E-3</v>
      </c>
      <c r="L953" s="43"/>
      <c r="M953" s="43"/>
      <c r="N953" s="43"/>
      <c r="O953" s="43"/>
      <c r="P953" s="43"/>
      <c r="Q953" s="43"/>
      <c r="R953" s="43"/>
      <c r="S953" s="43"/>
      <c r="T953" s="43"/>
      <c r="U953" s="43"/>
      <c r="V953" s="43"/>
      <c r="W953" s="43"/>
      <c r="X953" s="43"/>
      <c r="Y953" s="43"/>
      <c r="Z953" s="43"/>
    </row>
    <row r="954" spans="1:26">
      <c r="A954" s="44">
        <v>44077</v>
      </c>
      <c r="B954" s="45">
        <v>3455.06</v>
      </c>
      <c r="C954" s="45">
        <f t="shared" si="18"/>
        <v>-3.5757586556313434E-2</v>
      </c>
      <c r="D954" s="45">
        <v>1.17</v>
      </c>
      <c r="E954" s="45">
        <f t="shared" si="19"/>
        <v>1.1699999999999999E-2</v>
      </c>
      <c r="F954" s="45">
        <f t="shared" si="20"/>
        <v>4.6160129749672763E-5</v>
      </c>
      <c r="G954" s="45">
        <f t="shared" si="21"/>
        <v>-3.5803746686063107E-2</v>
      </c>
      <c r="H954" s="79">
        <v>-1.3419070179999999E-2</v>
      </c>
      <c r="I954" s="79">
        <v>-9.6291515009999992E-3</v>
      </c>
      <c r="J954" s="45">
        <f t="shared" si="22"/>
        <v>-1.3465230309749672E-2</v>
      </c>
      <c r="K954" s="45">
        <f t="shared" si="23"/>
        <v>-9.6753116307496719E-3</v>
      </c>
      <c r="L954" s="43"/>
      <c r="M954" s="43"/>
      <c r="N954" s="43"/>
      <c r="O954" s="43"/>
      <c r="P954" s="43"/>
      <c r="Q954" s="43"/>
      <c r="R954" s="43"/>
      <c r="S954" s="43"/>
      <c r="T954" s="43"/>
      <c r="U954" s="43"/>
      <c r="V954" s="43"/>
      <c r="W954" s="43"/>
      <c r="X954" s="43"/>
      <c r="Y954" s="43"/>
      <c r="Z954" s="43"/>
    </row>
    <row r="955" spans="1:26">
      <c r="A955" s="44">
        <v>44076</v>
      </c>
      <c r="B955" s="45">
        <v>3580.84</v>
      </c>
      <c r="C955" s="45">
        <f t="shared" si="18"/>
        <v>1.5248997908235747E-2</v>
      </c>
      <c r="D955" s="45">
        <v>1.21</v>
      </c>
      <c r="E955" s="45">
        <f t="shared" si="19"/>
        <v>1.21E-2</v>
      </c>
      <c r="F955" s="45">
        <f t="shared" si="20"/>
        <v>4.7728838241667404E-5</v>
      </c>
      <c r="G955" s="45">
        <f t="shared" si="21"/>
        <v>1.520126906999408E-2</v>
      </c>
      <c r="H955" s="79">
        <v>3.4991198950000003E-2</v>
      </c>
      <c r="I955" s="79">
        <v>1.6958147159999999E-2</v>
      </c>
      <c r="J955" s="45">
        <f t="shared" si="22"/>
        <v>3.4943470111758336E-2</v>
      </c>
      <c r="K955" s="45">
        <f t="shared" si="23"/>
        <v>1.6910418321758332E-2</v>
      </c>
      <c r="L955" s="43"/>
      <c r="M955" s="43"/>
      <c r="N955" s="43"/>
      <c r="O955" s="43"/>
      <c r="P955" s="43"/>
      <c r="Q955" s="43"/>
      <c r="R955" s="43"/>
      <c r="S955" s="43"/>
      <c r="T955" s="43"/>
      <c r="U955" s="43"/>
      <c r="V955" s="43"/>
      <c r="W955" s="43"/>
      <c r="X955" s="43"/>
      <c r="Y955" s="43"/>
      <c r="Z955" s="43"/>
    </row>
    <row r="956" spans="1:26">
      <c r="A956" s="44">
        <v>44075</v>
      </c>
      <c r="B956" s="45">
        <v>3526.65</v>
      </c>
      <c r="C956" s="45">
        <f t="shared" si="18"/>
        <v>7.496875851234013E-3</v>
      </c>
      <c r="D956" s="45">
        <v>1.25</v>
      </c>
      <c r="E956" s="45">
        <f t="shared" si="19"/>
        <v>1.2500000000000001E-2</v>
      </c>
      <c r="F956" s="45">
        <f t="shared" si="20"/>
        <v>4.929692933375307E-5</v>
      </c>
      <c r="G956" s="45">
        <f t="shared" si="21"/>
        <v>7.44757892190026E-3</v>
      </c>
      <c r="H956" s="79">
        <v>-1.545233698E-2</v>
      </c>
      <c r="I956" s="79">
        <v>-2.1807717809999998E-2</v>
      </c>
      <c r="J956" s="45">
        <f t="shared" si="22"/>
        <v>-1.5501633909333753E-2</v>
      </c>
      <c r="K956" s="45">
        <f t="shared" si="23"/>
        <v>-2.1857014739333751E-2</v>
      </c>
      <c r="L956" s="43"/>
      <c r="M956" s="43"/>
      <c r="N956" s="43"/>
      <c r="O956" s="43"/>
      <c r="P956" s="43"/>
      <c r="Q956" s="43"/>
      <c r="R956" s="43"/>
      <c r="S956" s="43"/>
      <c r="T956" s="43"/>
      <c r="U956" s="43"/>
      <c r="V956" s="43"/>
      <c r="W956" s="43"/>
      <c r="X956" s="43"/>
      <c r="Y956" s="43"/>
      <c r="Z956" s="43"/>
    </row>
    <row r="957" spans="1:26">
      <c r="A957" s="44">
        <v>44074</v>
      </c>
      <c r="B957" s="45">
        <v>3500.31</v>
      </c>
      <c r="C957" s="45">
        <f t="shared" si="18"/>
        <v>-2.1973891312895358E-3</v>
      </c>
      <c r="D957" s="45">
        <v>1.31</v>
      </c>
      <c r="E957" s="45">
        <f t="shared" si="19"/>
        <v>1.3100000000000001E-2</v>
      </c>
      <c r="F957" s="45">
        <f t="shared" si="20"/>
        <v>5.164790941170061E-5</v>
      </c>
      <c r="G957" s="45">
        <f t="shared" si="21"/>
        <v>-2.2490370407012364E-3</v>
      </c>
      <c r="H957" s="79">
        <v>-1.628286008E-3</v>
      </c>
      <c r="I957" s="79">
        <v>-2.5941252139999999E-2</v>
      </c>
      <c r="J957" s="45">
        <f t="shared" si="22"/>
        <v>-1.6799339174117006E-3</v>
      </c>
      <c r="K957" s="45">
        <f t="shared" si="23"/>
        <v>-2.59929000494117E-2</v>
      </c>
      <c r="L957" s="43"/>
      <c r="M957" s="43"/>
      <c r="N957" s="43"/>
      <c r="O957" s="43"/>
      <c r="P957" s="43"/>
      <c r="Q957" s="43"/>
      <c r="R957" s="43"/>
      <c r="S957" s="43"/>
      <c r="T957" s="43"/>
      <c r="U957" s="43"/>
      <c r="V957" s="43"/>
      <c r="W957" s="43"/>
      <c r="X957" s="43"/>
      <c r="Y957" s="43"/>
      <c r="Z957" s="43"/>
    </row>
    <row r="958" spans="1:26">
      <c r="A958" s="44">
        <v>44071</v>
      </c>
      <c r="B958" s="45">
        <v>3508.01</v>
      </c>
      <c r="C958" s="45">
        <f t="shared" si="18"/>
        <v>6.7100140785116896E-3</v>
      </c>
      <c r="D958" s="45">
        <v>1.35</v>
      </c>
      <c r="E958" s="45">
        <f t="shared" si="19"/>
        <v>1.3500000000000002E-2</v>
      </c>
      <c r="F958" s="45">
        <f t="shared" si="20"/>
        <v>5.321445913253342E-5</v>
      </c>
      <c r="G958" s="45">
        <f t="shared" si="21"/>
        <v>6.6567996193791562E-3</v>
      </c>
      <c r="H958" s="79">
        <v>2.2899568039999998E-2</v>
      </c>
      <c r="I958" s="79">
        <v>9.2327717479999995E-3</v>
      </c>
      <c r="J958" s="45">
        <f t="shared" si="22"/>
        <v>2.2846353580867465E-2</v>
      </c>
      <c r="K958" s="45">
        <f t="shared" si="23"/>
        <v>9.1795572888674661E-3</v>
      </c>
      <c r="L958" s="43"/>
      <c r="M958" s="43"/>
      <c r="N958" s="43"/>
      <c r="O958" s="43"/>
      <c r="P958" s="43"/>
      <c r="Q958" s="43"/>
      <c r="R958" s="43"/>
      <c r="S958" s="43"/>
      <c r="T958" s="43"/>
      <c r="U958" s="43"/>
      <c r="V958" s="43"/>
      <c r="W958" s="43"/>
      <c r="X958" s="43"/>
      <c r="Y958" s="43"/>
      <c r="Z958" s="43"/>
    </row>
    <row r="959" spans="1:26">
      <c r="A959" s="44">
        <v>44070</v>
      </c>
      <c r="B959" s="45">
        <v>3484.55</v>
      </c>
      <c r="C959" s="45">
        <f t="shared" si="18"/>
        <v>1.6716264045830256E-3</v>
      </c>
      <c r="D959" s="45">
        <v>1.33</v>
      </c>
      <c r="E959" s="45">
        <f t="shared" si="19"/>
        <v>1.3300000000000001E-2</v>
      </c>
      <c r="F959" s="45">
        <f t="shared" si="20"/>
        <v>5.2431261264640483E-5</v>
      </c>
      <c r="G959" s="45">
        <f t="shared" si="21"/>
        <v>1.6191951433183851E-3</v>
      </c>
      <c r="H959" s="79">
        <v>-9.1429208329999994E-3</v>
      </c>
      <c r="I959" s="79">
        <v>-1.811847186E-3</v>
      </c>
      <c r="J959" s="45">
        <f t="shared" si="22"/>
        <v>-9.1953520942646399E-3</v>
      </c>
      <c r="K959" s="45">
        <f t="shared" si="23"/>
        <v>-1.8642784472646405E-3</v>
      </c>
      <c r="L959" s="43"/>
      <c r="M959" s="43"/>
      <c r="N959" s="43"/>
      <c r="O959" s="43"/>
      <c r="P959" s="43"/>
      <c r="Q959" s="43"/>
      <c r="R959" s="43"/>
      <c r="S959" s="43"/>
      <c r="T959" s="43"/>
      <c r="U959" s="43"/>
      <c r="V959" s="43"/>
      <c r="W959" s="43"/>
      <c r="X959" s="43"/>
      <c r="Y959" s="43"/>
      <c r="Z959" s="43"/>
    </row>
    <row r="960" spans="1:26">
      <c r="A960" s="44">
        <v>44069</v>
      </c>
      <c r="B960" s="45">
        <v>3478.73</v>
      </c>
      <c r="C960" s="45">
        <f t="shared" si="18"/>
        <v>1.0144040989640822E-2</v>
      </c>
      <c r="D960" s="45">
        <v>1.25</v>
      </c>
      <c r="E960" s="45">
        <f t="shared" si="19"/>
        <v>1.2500000000000001E-2</v>
      </c>
      <c r="F960" s="45">
        <f t="shared" si="20"/>
        <v>4.929692933375307E-5</v>
      </c>
      <c r="G960" s="45">
        <f t="shared" si="21"/>
        <v>1.0094744060307069E-2</v>
      </c>
      <c r="H960" s="79">
        <v>-1.329115203E-2</v>
      </c>
      <c r="I960" s="79">
        <v>-1.0799543950000001E-2</v>
      </c>
      <c r="J960" s="45">
        <f t="shared" si="22"/>
        <v>-1.3340448959333753E-2</v>
      </c>
      <c r="K960" s="45">
        <f t="shared" si="23"/>
        <v>-1.0848840879333754E-2</v>
      </c>
      <c r="L960" s="43"/>
      <c r="M960" s="43"/>
      <c r="N960" s="43"/>
      <c r="O960" s="43"/>
      <c r="P960" s="43"/>
      <c r="Q960" s="43"/>
      <c r="R960" s="43"/>
      <c r="S960" s="43"/>
      <c r="T960" s="43"/>
      <c r="U960" s="43"/>
      <c r="V960" s="43"/>
      <c r="W960" s="43"/>
      <c r="X960" s="43"/>
      <c r="Y960" s="43"/>
      <c r="Z960" s="43"/>
    </row>
    <row r="961" spans="1:26">
      <c r="A961" s="44">
        <v>44068</v>
      </c>
      <c r="B961" s="45">
        <v>3443.62</v>
      </c>
      <c r="C961" s="45">
        <f t="shared" si="18"/>
        <v>3.58987425339455E-3</v>
      </c>
      <c r="D961" s="45">
        <v>1.23</v>
      </c>
      <c r="E961" s="45">
        <f t="shared" si="19"/>
        <v>1.23E-2</v>
      </c>
      <c r="F961" s="45">
        <f t="shared" si="20"/>
        <v>4.8512960932223237E-5</v>
      </c>
      <c r="G961" s="45">
        <f t="shared" si="21"/>
        <v>3.5413612924623267E-3</v>
      </c>
      <c r="H961" s="79">
        <v>1.632901296E-2</v>
      </c>
      <c r="I961" s="79">
        <v>-4.8060026069999999E-3</v>
      </c>
      <c r="J961" s="45">
        <f t="shared" si="22"/>
        <v>1.6280499999067777E-2</v>
      </c>
      <c r="K961" s="45">
        <f t="shared" si="23"/>
        <v>-4.8545155679322232E-3</v>
      </c>
      <c r="L961" s="43"/>
      <c r="M961" s="43"/>
      <c r="N961" s="43"/>
      <c r="O961" s="43"/>
      <c r="P961" s="43"/>
      <c r="Q961" s="43"/>
      <c r="R961" s="43"/>
      <c r="S961" s="43"/>
      <c r="T961" s="43"/>
      <c r="U961" s="43"/>
      <c r="V961" s="43"/>
      <c r="W961" s="43"/>
      <c r="X961" s="43"/>
      <c r="Y961" s="43"/>
      <c r="Z961" s="43"/>
    </row>
    <row r="962" spans="1:26">
      <c r="A962" s="44">
        <v>44067</v>
      </c>
      <c r="B962" s="45">
        <v>3431.28</v>
      </c>
      <c r="C962" s="45">
        <f t="shared" si="18"/>
        <v>9.9935809549321058E-3</v>
      </c>
      <c r="D962" s="45">
        <v>1.19</v>
      </c>
      <c r="E962" s="45">
        <f t="shared" si="19"/>
        <v>1.1899999999999999E-2</v>
      </c>
      <c r="F962" s="45">
        <f t="shared" si="20"/>
        <v>4.6944561201023305E-5</v>
      </c>
      <c r="G962" s="45">
        <f t="shared" si="21"/>
        <v>9.9466363937310825E-3</v>
      </c>
      <c r="H962" s="79">
        <v>2.0057329610000001E-2</v>
      </c>
      <c r="I962" s="79">
        <v>3.7478387749999998E-3</v>
      </c>
      <c r="J962" s="45">
        <f t="shared" si="22"/>
        <v>2.0010385048798977E-2</v>
      </c>
      <c r="K962" s="45">
        <f t="shared" si="23"/>
        <v>3.7008942137989765E-3</v>
      </c>
      <c r="L962" s="43"/>
      <c r="M962" s="43"/>
      <c r="N962" s="43"/>
      <c r="O962" s="43"/>
      <c r="P962" s="43"/>
      <c r="Q962" s="43"/>
      <c r="R962" s="43"/>
      <c r="S962" s="43"/>
      <c r="T962" s="43"/>
      <c r="U962" s="43"/>
      <c r="V962" s="43"/>
      <c r="W962" s="43"/>
      <c r="X962" s="43"/>
      <c r="Y962" s="43"/>
      <c r="Z962" s="43"/>
    </row>
    <row r="963" spans="1:26">
      <c r="A963" s="44">
        <v>44064</v>
      </c>
      <c r="B963" s="45">
        <v>3397.16</v>
      </c>
      <c r="C963" s="45">
        <f t="shared" si="18"/>
        <v>3.4352287393030465E-3</v>
      </c>
      <c r="D963" s="45">
        <v>1.18</v>
      </c>
      <c r="E963" s="45">
        <f t="shared" si="19"/>
        <v>1.18E-2</v>
      </c>
      <c r="F963" s="45">
        <f t="shared" si="20"/>
        <v>4.655236478057212E-5</v>
      </c>
      <c r="G963" s="45">
        <f t="shared" si="21"/>
        <v>3.3886763745224744E-3</v>
      </c>
      <c r="H963" s="79">
        <v>-6.2315903700000001E-2</v>
      </c>
      <c r="I963" s="79">
        <v>-2.3206210769999999E-2</v>
      </c>
      <c r="J963" s="45">
        <f t="shared" si="22"/>
        <v>-6.2362456064780573E-2</v>
      </c>
      <c r="K963" s="45">
        <f t="shared" si="23"/>
        <v>-2.3252763134780571E-2</v>
      </c>
      <c r="L963" s="43"/>
      <c r="M963" s="43"/>
      <c r="N963" s="43"/>
      <c r="O963" s="43"/>
      <c r="P963" s="43"/>
      <c r="Q963" s="43"/>
      <c r="R963" s="43"/>
      <c r="S963" s="43"/>
      <c r="T963" s="43"/>
      <c r="U963" s="43"/>
      <c r="V963" s="43"/>
      <c r="W963" s="43"/>
      <c r="X963" s="43"/>
      <c r="Y963" s="43"/>
      <c r="Z963" s="43"/>
    </row>
    <row r="964" spans="1:26">
      <c r="A964" s="44">
        <v>44063</v>
      </c>
      <c r="B964" s="45">
        <v>3385.51</v>
      </c>
      <c r="C964" s="45">
        <f t="shared" si="18"/>
        <v>3.1536808202811935E-3</v>
      </c>
      <c r="D964" s="45">
        <v>1.21</v>
      </c>
      <c r="E964" s="45">
        <f t="shared" si="19"/>
        <v>1.21E-2</v>
      </c>
      <c r="F964" s="45">
        <f t="shared" si="20"/>
        <v>4.7728838241667404E-5</v>
      </c>
      <c r="G964" s="45">
        <f t="shared" si="21"/>
        <v>3.1059519820395261E-3</v>
      </c>
      <c r="H964" s="79">
        <v>1.2341440610000001E-2</v>
      </c>
      <c r="I964" s="79">
        <v>-6.8863307180000001E-3</v>
      </c>
      <c r="J964" s="45">
        <f t="shared" si="22"/>
        <v>1.2293711771758333E-2</v>
      </c>
      <c r="K964" s="45">
        <f t="shared" si="23"/>
        <v>-6.9340595562416675E-3</v>
      </c>
      <c r="L964" s="43"/>
      <c r="M964" s="43"/>
      <c r="N964" s="43"/>
      <c r="O964" s="43"/>
      <c r="P964" s="43"/>
      <c r="Q964" s="43"/>
      <c r="R964" s="43"/>
      <c r="S964" s="43"/>
      <c r="T964" s="43"/>
      <c r="U964" s="43"/>
      <c r="V964" s="43"/>
      <c r="W964" s="43"/>
      <c r="X964" s="43"/>
      <c r="Y964" s="43"/>
      <c r="Z964" s="43"/>
    </row>
    <row r="965" spans="1:26">
      <c r="A965" s="44">
        <v>44062</v>
      </c>
      <c r="B965" s="45">
        <v>3374.85</v>
      </c>
      <c r="C965" s="45">
        <f t="shared" si="18"/>
        <v>-4.4141436389460408E-3</v>
      </c>
      <c r="D965" s="45">
        <v>1.25</v>
      </c>
      <c r="E965" s="45">
        <f t="shared" si="19"/>
        <v>1.2500000000000001E-2</v>
      </c>
      <c r="F965" s="45">
        <f t="shared" si="20"/>
        <v>4.929692933375307E-5</v>
      </c>
      <c r="G965" s="45">
        <f t="shared" si="21"/>
        <v>-4.4634405682797938E-3</v>
      </c>
      <c r="H965" s="79">
        <v>-1.829718675E-3</v>
      </c>
      <c r="I965" s="79">
        <v>3.9201502110000003E-3</v>
      </c>
      <c r="J965" s="45">
        <f t="shared" si="22"/>
        <v>-1.8790156043337531E-3</v>
      </c>
      <c r="K965" s="45">
        <f t="shared" si="23"/>
        <v>3.8708532816662472E-3</v>
      </c>
      <c r="L965" s="43"/>
      <c r="M965" s="43"/>
      <c r="N965" s="43"/>
      <c r="O965" s="43"/>
      <c r="P965" s="43"/>
      <c r="Q965" s="43"/>
      <c r="R965" s="43"/>
      <c r="S965" s="43"/>
      <c r="T965" s="43"/>
      <c r="U965" s="43"/>
      <c r="V965" s="43"/>
      <c r="W965" s="43"/>
      <c r="X965" s="43"/>
      <c r="Y965" s="43"/>
      <c r="Z965" s="43"/>
    </row>
    <row r="966" spans="1:26">
      <c r="A966" s="44">
        <v>44061</v>
      </c>
      <c r="B966" s="45">
        <v>3389.78</v>
      </c>
      <c r="C966" s="45">
        <f t="shared" si="18"/>
        <v>2.3007288895721292E-3</v>
      </c>
      <c r="D966" s="45">
        <v>1.23</v>
      </c>
      <c r="E966" s="45">
        <f t="shared" si="19"/>
        <v>1.23E-2</v>
      </c>
      <c r="F966" s="45">
        <f t="shared" si="20"/>
        <v>4.8512960932223237E-5</v>
      </c>
      <c r="G966" s="45">
        <f t="shared" si="21"/>
        <v>2.252215928639906E-3</v>
      </c>
      <c r="H966" s="79">
        <v>5.6553906250000003E-3</v>
      </c>
      <c r="I966" s="79">
        <v>2.5326544889999998E-3</v>
      </c>
      <c r="J966" s="45">
        <f t="shared" si="22"/>
        <v>5.606877664067777E-3</v>
      </c>
      <c r="K966" s="45">
        <f t="shared" si="23"/>
        <v>2.4841415280677766E-3</v>
      </c>
      <c r="L966" s="43"/>
      <c r="M966" s="43"/>
      <c r="N966" s="43"/>
      <c r="O966" s="43"/>
      <c r="P966" s="43"/>
      <c r="Q966" s="43"/>
      <c r="R966" s="43"/>
      <c r="S966" s="43"/>
      <c r="T966" s="43"/>
      <c r="U966" s="43"/>
      <c r="V966" s="43"/>
      <c r="W966" s="43"/>
      <c r="X966" s="43"/>
      <c r="Y966" s="43"/>
      <c r="Z966" s="43"/>
    </row>
    <row r="967" spans="1:26">
      <c r="A967" s="44">
        <v>44060</v>
      </c>
      <c r="B967" s="45">
        <v>3381.99</v>
      </c>
      <c r="C967" s="45">
        <f t="shared" si="18"/>
        <v>2.7062093485908582E-3</v>
      </c>
      <c r="D967" s="45">
        <v>1.26</v>
      </c>
      <c r="E967" s="45">
        <f t="shared" si="19"/>
        <v>1.26E-2</v>
      </c>
      <c r="F967" s="45">
        <f t="shared" si="20"/>
        <v>4.968885569511805E-5</v>
      </c>
      <c r="G967" s="45">
        <f t="shared" si="21"/>
        <v>2.6565204928957402E-3</v>
      </c>
      <c r="H967" s="79">
        <v>1.040215083E-2</v>
      </c>
      <c r="I967" s="79">
        <v>2.5262563510000001E-3</v>
      </c>
      <c r="J967" s="45">
        <f t="shared" si="22"/>
        <v>1.0352461974304882E-2</v>
      </c>
      <c r="K967" s="45">
        <f t="shared" si="23"/>
        <v>2.476567495304882E-3</v>
      </c>
      <c r="L967" s="43"/>
      <c r="M967" s="43"/>
      <c r="N967" s="43"/>
      <c r="O967" s="43"/>
      <c r="P967" s="43"/>
      <c r="Q967" s="43"/>
      <c r="R967" s="43"/>
      <c r="S967" s="43"/>
      <c r="T967" s="43"/>
      <c r="U967" s="43"/>
      <c r="V967" s="43"/>
      <c r="W967" s="43"/>
      <c r="X967" s="43"/>
      <c r="Y967" s="43"/>
      <c r="Z967" s="43"/>
    </row>
    <row r="968" spans="1:26">
      <c r="A968" s="44">
        <v>44057</v>
      </c>
      <c r="B968" s="45">
        <v>3372.85</v>
      </c>
      <c r="C968" s="45">
        <f t="shared" si="18"/>
        <v>-1.7194661396471121E-4</v>
      </c>
      <c r="D968" s="45">
        <v>1.27</v>
      </c>
      <c r="E968" s="45">
        <f t="shared" si="19"/>
        <v>1.2699999999999999E-2</v>
      </c>
      <c r="F968" s="45">
        <f t="shared" si="20"/>
        <v>5.0080743506875081E-5</v>
      </c>
      <c r="G968" s="45">
        <f t="shared" si="21"/>
        <v>-2.2202735747158629E-4</v>
      </c>
      <c r="H968" s="79">
        <v>3.4680272870000001E-2</v>
      </c>
      <c r="I968" s="79">
        <v>8.8991544670000006E-3</v>
      </c>
      <c r="J968" s="45">
        <f t="shared" si="22"/>
        <v>3.4630192126493126E-2</v>
      </c>
      <c r="K968" s="45">
        <f t="shared" si="23"/>
        <v>8.8490737234931255E-3</v>
      </c>
      <c r="L968" s="43"/>
      <c r="M968" s="43"/>
      <c r="N968" s="43"/>
      <c r="O968" s="43"/>
      <c r="P968" s="43"/>
      <c r="Q968" s="43"/>
      <c r="R968" s="43"/>
      <c r="S968" s="43"/>
      <c r="T968" s="43"/>
      <c r="U968" s="43"/>
      <c r="V968" s="43"/>
      <c r="W968" s="43"/>
      <c r="X968" s="43"/>
      <c r="Y968" s="43"/>
      <c r="Z968" s="43"/>
    </row>
    <row r="969" spans="1:26">
      <c r="A969" s="44">
        <v>44056</v>
      </c>
      <c r="B969" s="45">
        <v>3373.43</v>
      </c>
      <c r="C969" s="45">
        <f t="shared" si="18"/>
        <v>-2.0492235227105187E-3</v>
      </c>
      <c r="D969" s="45">
        <v>1.25</v>
      </c>
      <c r="E969" s="45">
        <f t="shared" si="19"/>
        <v>1.2500000000000001E-2</v>
      </c>
      <c r="F969" s="45">
        <f t="shared" si="20"/>
        <v>4.929692933375307E-5</v>
      </c>
      <c r="G969" s="45">
        <f t="shared" si="21"/>
        <v>-2.0985204520442718E-3</v>
      </c>
      <c r="H969" s="79">
        <v>-1.8990962180000001E-2</v>
      </c>
      <c r="I969" s="79">
        <v>5.0600542700000002E-3</v>
      </c>
      <c r="J969" s="45">
        <f t="shared" si="22"/>
        <v>-1.9040259109333754E-2</v>
      </c>
      <c r="K969" s="45">
        <f t="shared" si="23"/>
        <v>5.0107573406662472E-3</v>
      </c>
      <c r="L969" s="43"/>
      <c r="M969" s="43"/>
      <c r="N969" s="43"/>
      <c r="O969" s="43"/>
      <c r="P969" s="43"/>
      <c r="Q969" s="43"/>
      <c r="R969" s="43"/>
      <c r="S969" s="43"/>
      <c r="T969" s="43"/>
      <c r="U969" s="43"/>
      <c r="V969" s="43"/>
      <c r="W969" s="43"/>
      <c r="X969" s="43"/>
      <c r="Y969" s="43"/>
      <c r="Z969" s="43"/>
    </row>
    <row r="970" spans="1:26">
      <c r="A970" s="44">
        <v>44055</v>
      </c>
      <c r="B970" s="45">
        <v>3380.35</v>
      </c>
      <c r="C970" s="45">
        <f t="shared" si="18"/>
        <v>1.3899455827979215E-2</v>
      </c>
      <c r="D970" s="45">
        <v>1.21</v>
      </c>
      <c r="E970" s="45">
        <f t="shared" si="19"/>
        <v>1.21E-2</v>
      </c>
      <c r="F970" s="45">
        <f t="shared" si="20"/>
        <v>4.7728838241667404E-5</v>
      </c>
      <c r="G970" s="45">
        <f t="shared" si="21"/>
        <v>1.3851726989737547E-2</v>
      </c>
      <c r="H970" s="79">
        <v>4.0551787590000004E-3</v>
      </c>
      <c r="I970" s="79">
        <v>1.34163854E-2</v>
      </c>
      <c r="J970" s="45">
        <f t="shared" si="22"/>
        <v>4.007449920758333E-3</v>
      </c>
      <c r="K970" s="45">
        <f t="shared" si="23"/>
        <v>1.3368656561758332E-2</v>
      </c>
      <c r="L970" s="43"/>
      <c r="M970" s="43"/>
      <c r="N970" s="43"/>
      <c r="O970" s="43"/>
      <c r="P970" s="43"/>
      <c r="Q970" s="43"/>
      <c r="R970" s="43"/>
      <c r="S970" s="43"/>
      <c r="T970" s="43"/>
      <c r="U970" s="43"/>
      <c r="V970" s="43"/>
      <c r="W970" s="43"/>
      <c r="X970" s="43"/>
      <c r="Y970" s="43"/>
      <c r="Z970" s="43"/>
    </row>
    <row r="971" spans="1:26">
      <c r="A971" s="44">
        <v>44054</v>
      </c>
      <c r="B971" s="45">
        <v>3333.69</v>
      </c>
      <c r="C971" s="45">
        <f t="shared" si="18"/>
        <v>-8.0010465432212886E-3</v>
      </c>
      <c r="D971" s="45">
        <v>1.1599999999999999</v>
      </c>
      <c r="E971" s="45">
        <f t="shared" si="19"/>
        <v>1.1599999999999999E-2</v>
      </c>
      <c r="F971" s="45">
        <f t="shared" si="20"/>
        <v>4.5767856100775717E-5</v>
      </c>
      <c r="G971" s="45">
        <f t="shared" si="21"/>
        <v>-8.0468143993220644E-3</v>
      </c>
      <c r="H971" s="79">
        <v>2.638170833E-2</v>
      </c>
      <c r="I971" s="79">
        <v>-2.806032989E-4</v>
      </c>
      <c r="J971" s="45">
        <f t="shared" si="22"/>
        <v>2.6335940473899224E-2</v>
      </c>
      <c r="K971" s="45">
        <f t="shared" si="23"/>
        <v>-3.2637115500077572E-4</v>
      </c>
      <c r="L971" s="43"/>
      <c r="M971" s="43"/>
      <c r="N971" s="43"/>
      <c r="O971" s="43"/>
      <c r="P971" s="43"/>
      <c r="Q971" s="43"/>
      <c r="R971" s="43"/>
      <c r="S971" s="43"/>
      <c r="T971" s="43"/>
      <c r="U971" s="43"/>
      <c r="V971" s="43"/>
      <c r="W971" s="43"/>
      <c r="X971" s="43"/>
      <c r="Y971" s="43"/>
      <c r="Z971" s="43"/>
    </row>
    <row r="972" spans="1:26">
      <c r="A972" s="44">
        <v>44053</v>
      </c>
      <c r="B972" s="45">
        <v>3360.47</v>
      </c>
      <c r="C972" s="45">
        <f t="shared" si="18"/>
        <v>2.7384827334759297E-3</v>
      </c>
      <c r="D972" s="45">
        <v>1.0900000000000001</v>
      </c>
      <c r="E972" s="45">
        <f t="shared" si="19"/>
        <v>1.09E-2</v>
      </c>
      <c r="F972" s="45">
        <f t="shared" si="20"/>
        <v>4.3020858616182878E-5</v>
      </c>
      <c r="G972" s="45">
        <f t="shared" si="21"/>
        <v>2.6954618748597468E-3</v>
      </c>
      <c r="H972" s="79">
        <v>-4.0051230040000002E-3</v>
      </c>
      <c r="I972" s="79">
        <v>-3.5846111130000001E-3</v>
      </c>
      <c r="J972" s="45">
        <f t="shared" si="22"/>
        <v>-4.0481438626161831E-3</v>
      </c>
      <c r="K972" s="45">
        <f t="shared" si="23"/>
        <v>-3.627631971616183E-3</v>
      </c>
      <c r="L972" s="43"/>
      <c r="M972" s="43"/>
      <c r="N972" s="43"/>
      <c r="O972" s="43"/>
      <c r="P972" s="43"/>
      <c r="Q972" s="43"/>
      <c r="R972" s="43"/>
      <c r="S972" s="43"/>
      <c r="T972" s="43"/>
      <c r="U972" s="43"/>
      <c r="V972" s="43"/>
      <c r="W972" s="43"/>
      <c r="X972" s="43"/>
      <c r="Y972" s="43"/>
      <c r="Z972" s="43"/>
    </row>
    <row r="973" spans="1:26">
      <c r="A973" s="44">
        <v>44050</v>
      </c>
      <c r="B973" s="45">
        <v>3351.28</v>
      </c>
      <c r="C973" s="45">
        <f t="shared" si="18"/>
        <v>6.3279428537303944E-4</v>
      </c>
      <c r="D973" s="45">
        <v>1.07</v>
      </c>
      <c r="E973" s="45">
        <f t="shared" si="19"/>
        <v>1.0700000000000001E-2</v>
      </c>
      <c r="F973" s="45">
        <f t="shared" si="20"/>
        <v>4.2235654195588168E-5</v>
      </c>
      <c r="G973" s="45">
        <f t="shared" si="21"/>
        <v>5.9055863117745127E-4</v>
      </c>
      <c r="H973" s="79">
        <v>-5.3757612240000002E-2</v>
      </c>
      <c r="I973" s="79">
        <v>-5.1285882560000003E-2</v>
      </c>
      <c r="J973" s="45">
        <f t="shared" si="22"/>
        <v>-5.379984789419559E-2</v>
      </c>
      <c r="K973" s="45">
        <f t="shared" si="23"/>
        <v>-5.1328118214195591E-2</v>
      </c>
      <c r="L973" s="43"/>
      <c r="M973" s="43"/>
      <c r="N973" s="43"/>
      <c r="O973" s="43"/>
      <c r="P973" s="43"/>
      <c r="Q973" s="43"/>
      <c r="R973" s="43"/>
      <c r="S973" s="43"/>
      <c r="T973" s="43"/>
      <c r="U973" s="43"/>
      <c r="V973" s="43"/>
      <c r="W973" s="43"/>
      <c r="X973" s="43"/>
      <c r="Y973" s="43"/>
      <c r="Z973" s="43"/>
    </row>
    <row r="974" spans="1:26">
      <c r="A974" s="44">
        <v>44049</v>
      </c>
      <c r="B974" s="45">
        <v>3349.16</v>
      </c>
      <c r="C974" s="45">
        <f t="shared" si="18"/>
        <v>6.4071581324233757E-3</v>
      </c>
      <c r="D974" s="45">
        <v>1.03</v>
      </c>
      <c r="E974" s="45">
        <f t="shared" si="19"/>
        <v>1.03E-2</v>
      </c>
      <c r="F974" s="45">
        <f t="shared" si="20"/>
        <v>4.0664780962540448E-5</v>
      </c>
      <c r="G974" s="45">
        <f t="shared" si="21"/>
        <v>6.3664933514608352E-3</v>
      </c>
      <c r="H974" s="79">
        <v>1.27405148E-2</v>
      </c>
      <c r="I974" s="79">
        <v>-3.935989634E-3</v>
      </c>
      <c r="J974" s="45">
        <f t="shared" si="22"/>
        <v>1.2699850019037459E-2</v>
      </c>
      <c r="K974" s="45">
        <f t="shared" si="23"/>
        <v>-3.9766544149625405E-3</v>
      </c>
      <c r="L974" s="43"/>
      <c r="M974" s="43"/>
      <c r="N974" s="43"/>
      <c r="O974" s="43"/>
      <c r="P974" s="43"/>
      <c r="Q974" s="43"/>
      <c r="R974" s="43"/>
      <c r="S974" s="43"/>
      <c r="T974" s="43"/>
      <c r="U974" s="43"/>
      <c r="V974" s="43"/>
      <c r="W974" s="43"/>
      <c r="X974" s="43"/>
      <c r="Y974" s="43"/>
      <c r="Z974" s="43"/>
    </row>
    <row r="975" spans="1:26">
      <c r="A975" s="44">
        <v>44048</v>
      </c>
      <c r="B975" s="45">
        <v>3327.77</v>
      </c>
      <c r="C975" s="45">
        <f t="shared" si="18"/>
        <v>6.4091575198012216E-3</v>
      </c>
      <c r="D975" s="45">
        <v>1.06</v>
      </c>
      <c r="E975" s="45">
        <f t="shared" si="19"/>
        <v>1.06E-2</v>
      </c>
      <c r="F975" s="45">
        <f t="shared" si="20"/>
        <v>4.1842993947938112E-5</v>
      </c>
      <c r="G975" s="45">
        <f t="shared" si="21"/>
        <v>6.3673145258532834E-3</v>
      </c>
      <c r="H975" s="79">
        <v>1.200660926E-2</v>
      </c>
      <c r="I975" s="79">
        <v>4.306510962E-3</v>
      </c>
      <c r="J975" s="45">
        <f t="shared" si="22"/>
        <v>1.1964766266052062E-2</v>
      </c>
      <c r="K975" s="45">
        <f t="shared" si="23"/>
        <v>4.2646679680520619E-3</v>
      </c>
      <c r="L975" s="43"/>
      <c r="M975" s="43"/>
      <c r="N975" s="43"/>
      <c r="O975" s="43"/>
      <c r="P975" s="43"/>
      <c r="Q975" s="43"/>
      <c r="R975" s="43"/>
      <c r="S975" s="43"/>
      <c r="T975" s="43"/>
      <c r="U975" s="43"/>
      <c r="V975" s="43"/>
      <c r="W975" s="43"/>
      <c r="X975" s="43"/>
      <c r="Y975" s="43"/>
      <c r="Z975" s="43"/>
    </row>
    <row r="976" spans="1:26">
      <c r="A976" s="44">
        <v>44047</v>
      </c>
      <c r="B976" s="45">
        <v>3306.51</v>
      </c>
      <c r="C976" s="45">
        <f t="shared" si="18"/>
        <v>3.6054526780178501E-3</v>
      </c>
      <c r="D976" s="45">
        <v>1.02</v>
      </c>
      <c r="E976" s="45">
        <f t="shared" si="19"/>
        <v>1.0200000000000001E-2</v>
      </c>
      <c r="F976" s="45">
        <f t="shared" si="20"/>
        <v>4.0271965861427006E-5</v>
      </c>
      <c r="G976" s="45">
        <f t="shared" si="21"/>
        <v>3.5651807121564231E-3</v>
      </c>
      <c r="H976" s="79">
        <v>-5.4293574890000001E-2</v>
      </c>
      <c r="I976" s="79">
        <v>-2.5893600209999999E-2</v>
      </c>
      <c r="J976" s="45">
        <f t="shared" si="22"/>
        <v>-5.4333846855861428E-2</v>
      </c>
      <c r="K976" s="45">
        <f t="shared" si="23"/>
        <v>-2.5933872175861426E-2</v>
      </c>
      <c r="L976" s="43"/>
      <c r="M976" s="43"/>
      <c r="N976" s="43"/>
      <c r="O976" s="43"/>
      <c r="P976" s="43"/>
      <c r="Q976" s="43"/>
      <c r="R976" s="43"/>
      <c r="S976" s="43"/>
      <c r="T976" s="43"/>
      <c r="U976" s="43"/>
      <c r="V976" s="43"/>
      <c r="W976" s="43"/>
      <c r="X976" s="43"/>
      <c r="Y976" s="43"/>
      <c r="Z976" s="43"/>
    </row>
    <row r="977" spans="1:26">
      <c r="A977" s="44">
        <v>44046</v>
      </c>
      <c r="B977" s="45">
        <v>3294.61</v>
      </c>
      <c r="C977" s="45">
        <f t="shared" si="18"/>
        <v>7.1553658839056062E-3</v>
      </c>
      <c r="D977" s="45">
        <v>1.07</v>
      </c>
      <c r="E977" s="45">
        <f t="shared" si="19"/>
        <v>1.0700000000000001E-2</v>
      </c>
      <c r="F977" s="45">
        <f t="shared" si="20"/>
        <v>4.2235654195588168E-5</v>
      </c>
      <c r="G977" s="45">
        <f t="shared" si="21"/>
        <v>7.113130229710018E-3</v>
      </c>
      <c r="H977" s="79">
        <v>-1.710801181E-2</v>
      </c>
      <c r="I977" s="79">
        <v>1.974934178E-3</v>
      </c>
      <c r="J977" s="45">
        <f t="shared" si="22"/>
        <v>-1.7150247464195589E-2</v>
      </c>
      <c r="K977" s="45">
        <f t="shared" si="23"/>
        <v>1.9326985238044118E-3</v>
      </c>
      <c r="L977" s="43"/>
      <c r="M977" s="43"/>
      <c r="N977" s="43"/>
      <c r="O977" s="43"/>
      <c r="P977" s="43"/>
      <c r="Q977" s="43"/>
      <c r="R977" s="43"/>
      <c r="S977" s="43"/>
      <c r="T977" s="43"/>
      <c r="U977" s="43"/>
      <c r="V977" s="43"/>
      <c r="W977" s="43"/>
      <c r="X977" s="43"/>
      <c r="Y977" s="43"/>
      <c r="Z977" s="43"/>
    </row>
    <row r="978" spans="1:26">
      <c r="A978" s="44">
        <v>44043</v>
      </c>
      <c r="B978" s="45">
        <v>3271.12</v>
      </c>
      <c r="C978" s="45">
        <f t="shared" si="18"/>
        <v>7.6411913923716676E-3</v>
      </c>
      <c r="D978" s="45">
        <v>1.04</v>
      </c>
      <c r="E978" s="45">
        <f t="shared" si="19"/>
        <v>1.04E-2</v>
      </c>
      <c r="F978" s="45">
        <f t="shared" si="20"/>
        <v>4.1057557339074791E-5</v>
      </c>
      <c r="G978" s="45">
        <f t="shared" si="21"/>
        <v>7.6001338350325928E-3</v>
      </c>
      <c r="H978" s="79">
        <v>-2.666658152E-2</v>
      </c>
      <c r="I978" s="79">
        <v>8.3125998190000001E-3</v>
      </c>
      <c r="J978" s="45">
        <f t="shared" si="22"/>
        <v>-2.6707639077339074E-2</v>
      </c>
      <c r="K978" s="45">
        <f t="shared" si="23"/>
        <v>8.2715422616609253E-3</v>
      </c>
      <c r="L978" s="43"/>
      <c r="M978" s="43"/>
      <c r="N978" s="43"/>
      <c r="O978" s="43"/>
      <c r="P978" s="43"/>
      <c r="Q978" s="43"/>
      <c r="R978" s="43"/>
      <c r="S978" s="43"/>
      <c r="T978" s="43"/>
      <c r="U978" s="43"/>
      <c r="V978" s="43"/>
      <c r="W978" s="43"/>
      <c r="X978" s="43"/>
      <c r="Y978" s="43"/>
      <c r="Z978" s="43"/>
    </row>
    <row r="979" spans="1:26">
      <c r="A979" s="44">
        <v>44042</v>
      </c>
      <c r="B979" s="45">
        <v>3246.22</v>
      </c>
      <c r="C979" s="45">
        <f t="shared" si="18"/>
        <v>-3.7573107206831397E-3</v>
      </c>
      <c r="D979" s="45">
        <v>1.04</v>
      </c>
      <c r="E979" s="45">
        <f t="shared" si="19"/>
        <v>1.04E-2</v>
      </c>
      <c r="F979" s="45">
        <f t="shared" si="20"/>
        <v>4.1057557339074791E-5</v>
      </c>
      <c r="G979" s="45">
        <f t="shared" si="21"/>
        <v>-3.7983682780222145E-3</v>
      </c>
      <c r="H979" s="79">
        <v>2.4692612589999999E-2</v>
      </c>
      <c r="I979" s="79">
        <v>2.8561713020000001E-2</v>
      </c>
      <c r="J979" s="45">
        <f t="shared" si="22"/>
        <v>2.4651555032660925E-2</v>
      </c>
      <c r="K979" s="45">
        <f t="shared" si="23"/>
        <v>2.8520655462660926E-2</v>
      </c>
      <c r="L979" s="43"/>
      <c r="M979" s="43"/>
      <c r="N979" s="43"/>
      <c r="O979" s="43"/>
      <c r="P979" s="43"/>
      <c r="Q979" s="43"/>
      <c r="R979" s="43"/>
      <c r="S979" s="43"/>
      <c r="T979" s="43"/>
      <c r="U979" s="43"/>
      <c r="V979" s="43"/>
      <c r="W979" s="43"/>
      <c r="X979" s="43"/>
      <c r="Y979" s="43"/>
      <c r="Z979" s="43"/>
    </row>
    <row r="980" spans="1:26">
      <c r="A980" s="44">
        <v>44041</v>
      </c>
      <c r="B980" s="45">
        <v>3258.44</v>
      </c>
      <c r="C980" s="45">
        <f t="shared" si="18"/>
        <v>1.2351783128253628E-2</v>
      </c>
      <c r="D980" s="45">
        <v>1.0900000000000001</v>
      </c>
      <c r="E980" s="45">
        <f t="shared" si="19"/>
        <v>1.09E-2</v>
      </c>
      <c r="F980" s="45">
        <f t="shared" si="20"/>
        <v>4.3020858616182878E-5</v>
      </c>
      <c r="G980" s="45">
        <f t="shared" si="21"/>
        <v>1.2308762269637445E-2</v>
      </c>
      <c r="H980" s="79">
        <v>2.4760381889999999E-2</v>
      </c>
      <c r="I980" s="79">
        <v>2.7412810789999999E-2</v>
      </c>
      <c r="J980" s="45">
        <f t="shared" si="22"/>
        <v>2.4717361031383816E-2</v>
      </c>
      <c r="K980" s="45">
        <f t="shared" si="23"/>
        <v>2.7369789931383816E-2</v>
      </c>
      <c r="L980" s="43"/>
      <c r="M980" s="43"/>
      <c r="N980" s="43"/>
      <c r="O980" s="43"/>
      <c r="P980" s="43"/>
      <c r="Q980" s="43"/>
      <c r="R980" s="43"/>
      <c r="S980" s="43"/>
      <c r="T980" s="43"/>
      <c r="U980" s="43"/>
      <c r="V980" s="43"/>
      <c r="W980" s="43"/>
      <c r="X980" s="43"/>
      <c r="Y980" s="43"/>
      <c r="Z980" s="43"/>
    </row>
    <row r="981" spans="1:26">
      <c r="A981" s="44">
        <v>44040</v>
      </c>
      <c r="B981" s="45">
        <v>3218.44</v>
      </c>
      <c r="C981" s="45">
        <f t="shared" si="18"/>
        <v>-6.4944443446863422E-3</v>
      </c>
      <c r="D981" s="45">
        <v>1.07</v>
      </c>
      <c r="E981" s="45">
        <f t="shared" si="19"/>
        <v>1.0700000000000001E-2</v>
      </c>
      <c r="F981" s="45">
        <f t="shared" si="20"/>
        <v>4.2235654195588168E-5</v>
      </c>
      <c r="G981" s="45">
        <f t="shared" si="21"/>
        <v>-6.5366799988819304E-3</v>
      </c>
      <c r="H981" s="79">
        <v>2.8679418469999999E-2</v>
      </c>
      <c r="I981" s="79">
        <v>-1.7949936279999999E-2</v>
      </c>
      <c r="J981" s="45">
        <f t="shared" si="22"/>
        <v>2.8637182815804411E-2</v>
      </c>
      <c r="K981" s="45">
        <f t="shared" si="23"/>
        <v>-1.7992171934195587E-2</v>
      </c>
      <c r="L981" s="43"/>
      <c r="M981" s="43"/>
      <c r="N981" s="43"/>
      <c r="O981" s="43"/>
      <c r="P981" s="43"/>
      <c r="Q981" s="43"/>
      <c r="R981" s="43"/>
      <c r="S981" s="43"/>
      <c r="T981" s="43"/>
      <c r="U981" s="43"/>
      <c r="V981" s="43"/>
      <c r="W981" s="43"/>
      <c r="X981" s="43"/>
      <c r="Y981" s="43"/>
      <c r="Z981" s="43"/>
    </row>
    <row r="982" spans="1:26">
      <c r="A982" s="44">
        <v>44039</v>
      </c>
      <c r="B982" s="45">
        <v>3239.41</v>
      </c>
      <c r="C982" s="45">
        <f t="shared" si="18"/>
        <v>7.3679195100667611E-3</v>
      </c>
      <c r="D982" s="45">
        <v>1.1000000000000001</v>
      </c>
      <c r="E982" s="45">
        <f t="shared" si="19"/>
        <v>1.1000000000000001E-2</v>
      </c>
      <c r="F982" s="45">
        <f t="shared" si="20"/>
        <v>4.3413402804004519E-5</v>
      </c>
      <c r="G982" s="45">
        <f t="shared" si="21"/>
        <v>7.3245061072627566E-3</v>
      </c>
      <c r="H982" s="79">
        <v>-3.6944771530000001E-3</v>
      </c>
      <c r="I982" s="79">
        <v>1.3385346649999999E-2</v>
      </c>
      <c r="J982" s="45">
        <f t="shared" si="22"/>
        <v>-3.7378905558040046E-3</v>
      </c>
      <c r="K982" s="45">
        <f t="shared" si="23"/>
        <v>1.3341933247195995E-2</v>
      </c>
      <c r="L982" s="43"/>
      <c r="M982" s="43"/>
      <c r="N982" s="43"/>
      <c r="O982" s="43"/>
      <c r="P982" s="43"/>
      <c r="Q982" s="43"/>
      <c r="R982" s="43"/>
      <c r="S982" s="43"/>
      <c r="T982" s="43"/>
      <c r="U982" s="43"/>
      <c r="V982" s="43"/>
      <c r="W982" s="43"/>
      <c r="X982" s="43"/>
      <c r="Y982" s="43"/>
      <c r="Z982" s="43"/>
    </row>
    <row r="983" spans="1:26">
      <c r="A983" s="44">
        <v>44036</v>
      </c>
      <c r="B983" s="45">
        <v>3215.63</v>
      </c>
      <c r="C983" s="45">
        <f t="shared" si="18"/>
        <v>-6.2096307443050324E-3</v>
      </c>
      <c r="D983" s="45">
        <v>1.08</v>
      </c>
      <c r="E983" s="45">
        <f t="shared" si="19"/>
        <v>1.0800000000000001E-2</v>
      </c>
      <c r="F983" s="45">
        <f t="shared" si="20"/>
        <v>4.2628275749301281E-5</v>
      </c>
      <c r="G983" s="45">
        <f t="shared" si="21"/>
        <v>-6.2522590200543337E-3</v>
      </c>
      <c r="H983" s="79">
        <v>2.0642067930000001E-2</v>
      </c>
      <c r="I983" s="79">
        <v>-1.6650833390000001E-2</v>
      </c>
      <c r="J983" s="45">
        <f t="shared" si="22"/>
        <v>2.0599439654250699E-2</v>
      </c>
      <c r="K983" s="45">
        <f t="shared" si="23"/>
        <v>-1.6693461665749303E-2</v>
      </c>
      <c r="L983" s="43"/>
      <c r="M983" s="43"/>
      <c r="N983" s="43"/>
      <c r="O983" s="43"/>
      <c r="P983" s="43"/>
      <c r="Q983" s="43"/>
      <c r="R983" s="43"/>
      <c r="S983" s="43"/>
      <c r="T983" s="43"/>
      <c r="U983" s="43"/>
      <c r="V983" s="43"/>
      <c r="W983" s="43"/>
      <c r="X983" s="43"/>
      <c r="Y983" s="43"/>
      <c r="Z983" s="43"/>
    </row>
    <row r="984" spans="1:26">
      <c r="A984" s="44">
        <v>44035</v>
      </c>
      <c r="B984" s="45">
        <v>3235.66</v>
      </c>
      <c r="C984" s="45">
        <f t="shared" si="18"/>
        <v>-1.2396345287241563E-2</v>
      </c>
      <c r="D984" s="45">
        <v>1.0900000000000001</v>
      </c>
      <c r="E984" s="45">
        <f t="shared" si="19"/>
        <v>1.09E-2</v>
      </c>
      <c r="F984" s="45">
        <f t="shared" si="20"/>
        <v>4.3020858616182878E-5</v>
      </c>
      <c r="G984" s="45">
        <f t="shared" si="21"/>
        <v>-1.2439366145857746E-2</v>
      </c>
      <c r="H984" s="79">
        <v>1.536251338E-2</v>
      </c>
      <c r="I984" s="79">
        <v>-7.1486189609999999E-3</v>
      </c>
      <c r="J984" s="45">
        <f t="shared" si="22"/>
        <v>1.5319492521383817E-2</v>
      </c>
      <c r="K984" s="45">
        <f t="shared" si="23"/>
        <v>-7.1916398196161828E-3</v>
      </c>
      <c r="L984" s="43"/>
      <c r="M984" s="43"/>
      <c r="N984" s="43"/>
      <c r="O984" s="43"/>
      <c r="P984" s="43"/>
      <c r="Q984" s="43"/>
      <c r="R984" s="43"/>
      <c r="S984" s="43"/>
      <c r="T984" s="43"/>
      <c r="U984" s="43"/>
      <c r="V984" s="43"/>
      <c r="W984" s="43"/>
      <c r="X984" s="43"/>
      <c r="Y984" s="43"/>
      <c r="Z984" s="43"/>
    </row>
    <row r="985" spans="1:26">
      <c r="A985" s="44">
        <v>44034</v>
      </c>
      <c r="B985" s="45">
        <v>3276.02</v>
      </c>
      <c r="C985" s="45">
        <f t="shared" si="18"/>
        <v>5.7306396229577271E-3</v>
      </c>
      <c r="D985" s="45">
        <v>1.1299999999999999</v>
      </c>
      <c r="E985" s="45">
        <f t="shared" si="19"/>
        <v>1.1299999999999999E-2</v>
      </c>
      <c r="F985" s="45">
        <f t="shared" si="20"/>
        <v>4.4590803370381238E-5</v>
      </c>
      <c r="G985" s="45">
        <f t="shared" si="21"/>
        <v>5.6860488195873459E-3</v>
      </c>
      <c r="H985" s="79">
        <v>1.875195302E-2</v>
      </c>
      <c r="I985" s="79">
        <v>2.7779826330000001E-3</v>
      </c>
      <c r="J985" s="45">
        <f t="shared" si="22"/>
        <v>1.8707362216629619E-2</v>
      </c>
      <c r="K985" s="45">
        <f t="shared" si="23"/>
        <v>2.7333918296296189E-3</v>
      </c>
      <c r="L985" s="43"/>
      <c r="M985" s="43"/>
      <c r="N985" s="43"/>
      <c r="O985" s="43"/>
      <c r="P985" s="43"/>
      <c r="Q985" s="43"/>
      <c r="R985" s="43"/>
      <c r="S985" s="43"/>
      <c r="T985" s="43"/>
      <c r="U985" s="43"/>
      <c r="V985" s="43"/>
      <c r="W985" s="43"/>
      <c r="X985" s="43"/>
      <c r="Y985" s="43"/>
      <c r="Z985" s="43"/>
    </row>
    <row r="986" spans="1:26">
      <c r="A986" s="44">
        <v>44033</v>
      </c>
      <c r="B986" s="45">
        <v>3257.3</v>
      </c>
      <c r="C986" s="45">
        <f t="shared" si="18"/>
        <v>1.6776413721593887E-3</v>
      </c>
      <c r="D986" s="45">
        <v>1.1399999999999999</v>
      </c>
      <c r="E986" s="45">
        <f t="shared" si="19"/>
        <v>1.1399999999999999E-2</v>
      </c>
      <c r="F986" s="45">
        <f t="shared" si="20"/>
        <v>4.4983192918790493E-5</v>
      </c>
      <c r="G986" s="45">
        <f t="shared" si="21"/>
        <v>1.6326581792405982E-3</v>
      </c>
      <c r="H986" s="79">
        <v>-6.4728756769999998E-3</v>
      </c>
      <c r="I986" s="79">
        <v>-8.1363835339999992E-3</v>
      </c>
      <c r="J986" s="45">
        <f t="shared" si="22"/>
        <v>-6.5178588699187903E-3</v>
      </c>
      <c r="K986" s="45">
        <f t="shared" si="23"/>
        <v>-8.1813667269187897E-3</v>
      </c>
      <c r="L986" s="43"/>
      <c r="M986" s="43"/>
      <c r="N986" s="43"/>
      <c r="O986" s="43"/>
      <c r="P986" s="43"/>
      <c r="Q986" s="43"/>
      <c r="R986" s="43"/>
      <c r="S986" s="43"/>
      <c r="T986" s="43"/>
      <c r="U986" s="43"/>
      <c r="V986" s="43"/>
      <c r="W986" s="43"/>
      <c r="X986" s="43"/>
      <c r="Y986" s="43"/>
      <c r="Z986" s="43"/>
    </row>
    <row r="987" spans="1:26">
      <c r="A987" s="44">
        <v>44032</v>
      </c>
      <c r="B987" s="45">
        <v>3251.84</v>
      </c>
      <c r="C987" s="45">
        <f t="shared" si="18"/>
        <v>8.3717641704647815E-3</v>
      </c>
      <c r="D987" s="45">
        <v>1.1599999999999999</v>
      </c>
      <c r="E987" s="45">
        <f t="shared" si="19"/>
        <v>1.1599999999999999E-2</v>
      </c>
      <c r="F987" s="45">
        <f t="shared" si="20"/>
        <v>4.5767856100775717E-5</v>
      </c>
      <c r="G987" s="45">
        <f t="shared" si="21"/>
        <v>8.3259963143640058E-3</v>
      </c>
      <c r="H987" s="79">
        <v>-2.3850443660000002E-2</v>
      </c>
      <c r="I987" s="79">
        <v>-9.1682712449999999E-3</v>
      </c>
      <c r="J987" s="45">
        <f t="shared" si="22"/>
        <v>-2.3896211516100777E-2</v>
      </c>
      <c r="K987" s="45">
        <f t="shared" si="23"/>
        <v>-9.2140391011007756E-3</v>
      </c>
      <c r="L987" s="43"/>
      <c r="M987" s="43"/>
      <c r="N987" s="43"/>
      <c r="O987" s="43"/>
      <c r="P987" s="43"/>
      <c r="Q987" s="43"/>
      <c r="R987" s="43"/>
      <c r="S987" s="43"/>
      <c r="T987" s="43"/>
      <c r="U987" s="43"/>
      <c r="V987" s="43"/>
      <c r="W987" s="43"/>
      <c r="X987" s="43"/>
      <c r="Y987" s="43"/>
      <c r="Z987" s="43"/>
    </row>
    <row r="988" spans="1:26">
      <c r="A988" s="44">
        <v>44029</v>
      </c>
      <c r="B988" s="45">
        <v>3224.73</v>
      </c>
      <c r="C988" s="45">
        <f t="shared" si="18"/>
        <v>2.8445899031588197E-3</v>
      </c>
      <c r="D988" s="45">
        <v>1.17</v>
      </c>
      <c r="E988" s="45">
        <f t="shared" si="19"/>
        <v>1.1699999999999999E-2</v>
      </c>
      <c r="F988" s="45">
        <f t="shared" si="20"/>
        <v>4.6160129749672763E-5</v>
      </c>
      <c r="G988" s="45">
        <f t="shared" si="21"/>
        <v>2.7984297734091469E-3</v>
      </c>
      <c r="H988" s="79">
        <v>7.0841246899999996E-3</v>
      </c>
      <c r="I988" s="79">
        <v>1.6720457300000002E-2</v>
      </c>
      <c r="J988" s="45">
        <f t="shared" si="22"/>
        <v>7.0379645602503269E-3</v>
      </c>
      <c r="K988" s="45">
        <f t="shared" si="23"/>
        <v>1.6674297170250329E-2</v>
      </c>
      <c r="L988" s="43"/>
      <c r="M988" s="43"/>
      <c r="N988" s="43"/>
      <c r="O988" s="43"/>
      <c r="P988" s="43"/>
      <c r="Q988" s="43"/>
      <c r="R988" s="43"/>
      <c r="S988" s="43"/>
      <c r="T988" s="43"/>
      <c r="U988" s="43"/>
      <c r="V988" s="43"/>
      <c r="W988" s="43"/>
      <c r="X988" s="43"/>
      <c r="Y988" s="43"/>
      <c r="Z988" s="43"/>
    </row>
    <row r="989" spans="1:26">
      <c r="A989" s="44">
        <v>44028</v>
      </c>
      <c r="B989" s="45">
        <v>3215.57</v>
      </c>
      <c r="C989" s="45">
        <f t="shared" si="18"/>
        <v>-3.4119183131618158E-3</v>
      </c>
      <c r="D989" s="45">
        <v>1.1499999999999999</v>
      </c>
      <c r="E989" s="45">
        <f t="shared" si="19"/>
        <v>1.15E-2</v>
      </c>
      <c r="F989" s="45">
        <f t="shared" si="20"/>
        <v>4.5375543826331466E-5</v>
      </c>
      <c r="G989" s="45">
        <f t="shared" si="21"/>
        <v>-3.4572938569881473E-3</v>
      </c>
      <c r="H989" s="79">
        <v>1.715811368E-2</v>
      </c>
      <c r="I989" s="79">
        <v>1.205271252E-2</v>
      </c>
      <c r="J989" s="45">
        <f t="shared" si="22"/>
        <v>1.7112738136173668E-2</v>
      </c>
      <c r="K989" s="45">
        <f t="shared" si="23"/>
        <v>1.2007336976173668E-2</v>
      </c>
      <c r="L989" s="43"/>
      <c r="M989" s="43"/>
      <c r="N989" s="43"/>
      <c r="O989" s="43"/>
      <c r="P989" s="43"/>
      <c r="Q989" s="43"/>
      <c r="R989" s="43"/>
      <c r="S989" s="43"/>
      <c r="T989" s="43"/>
      <c r="U989" s="43"/>
      <c r="V989" s="43"/>
      <c r="W989" s="43"/>
      <c r="X989" s="43"/>
      <c r="Y989" s="43"/>
      <c r="Z989" s="43"/>
    </row>
    <row r="990" spans="1:26">
      <c r="A990" s="44">
        <v>44027</v>
      </c>
      <c r="B990" s="45">
        <v>3226.56</v>
      </c>
      <c r="C990" s="45">
        <f t="shared" si="18"/>
        <v>9.0410448847842075E-3</v>
      </c>
      <c r="D990" s="45">
        <v>1.17</v>
      </c>
      <c r="E990" s="45">
        <f t="shared" si="19"/>
        <v>1.1699999999999999E-2</v>
      </c>
      <c r="F990" s="45">
        <f t="shared" si="20"/>
        <v>4.6160129749672763E-5</v>
      </c>
      <c r="G990" s="45">
        <f t="shared" si="21"/>
        <v>8.9948847550345348E-3</v>
      </c>
      <c r="H990" s="79">
        <v>5.0414340789999998E-2</v>
      </c>
      <c r="I990" s="79">
        <v>-1.4444607449999999E-3</v>
      </c>
      <c r="J990" s="45">
        <f t="shared" si="22"/>
        <v>5.0368180660250325E-2</v>
      </c>
      <c r="K990" s="45">
        <f t="shared" si="23"/>
        <v>-1.4906208747496727E-3</v>
      </c>
      <c r="L990" s="43"/>
      <c r="M990" s="43"/>
      <c r="N990" s="43"/>
      <c r="O990" s="43"/>
      <c r="P990" s="43"/>
      <c r="Q990" s="43"/>
      <c r="R990" s="43"/>
      <c r="S990" s="43"/>
      <c r="T990" s="43"/>
      <c r="U990" s="43"/>
      <c r="V990" s="43"/>
      <c r="W990" s="43"/>
      <c r="X990" s="43"/>
      <c r="Y990" s="43"/>
      <c r="Z990" s="43"/>
    </row>
    <row r="991" spans="1:26">
      <c r="A991" s="44">
        <v>44026</v>
      </c>
      <c r="B991" s="45">
        <v>3197.52</v>
      </c>
      <c r="C991" s="45">
        <f t="shared" si="18"/>
        <v>1.3317285189446137E-2</v>
      </c>
      <c r="D991" s="45">
        <v>1.1499999999999999</v>
      </c>
      <c r="E991" s="45">
        <f t="shared" si="19"/>
        <v>1.15E-2</v>
      </c>
      <c r="F991" s="45">
        <f t="shared" si="20"/>
        <v>4.5375543826331466E-5</v>
      </c>
      <c r="G991" s="45">
        <f t="shared" si="21"/>
        <v>1.3271909645619806E-2</v>
      </c>
      <c r="H991" s="79">
        <v>-4.3388158980000001E-2</v>
      </c>
      <c r="I991" s="79">
        <v>-1.075435449E-2</v>
      </c>
      <c r="J991" s="45">
        <f t="shared" si="22"/>
        <v>-4.3433534523826332E-2</v>
      </c>
      <c r="K991" s="45">
        <f t="shared" si="23"/>
        <v>-1.0799730033826331E-2</v>
      </c>
      <c r="L991" s="43"/>
      <c r="M991" s="43"/>
      <c r="N991" s="43"/>
      <c r="O991" s="43"/>
      <c r="P991" s="43"/>
      <c r="Q991" s="43"/>
      <c r="R991" s="43"/>
      <c r="S991" s="43"/>
      <c r="T991" s="43"/>
      <c r="U991" s="43"/>
      <c r="V991" s="43"/>
      <c r="W991" s="43"/>
      <c r="X991" s="43"/>
      <c r="Y991" s="43"/>
      <c r="Z991" s="43"/>
    </row>
    <row r="992" spans="1:26">
      <c r="A992" s="44">
        <v>44025</v>
      </c>
      <c r="B992" s="45">
        <v>3155.22</v>
      </c>
      <c r="C992" s="45">
        <f t="shared" si="18"/>
        <v>-9.4066236664834702E-3</v>
      </c>
      <c r="D992" s="45">
        <v>1.17</v>
      </c>
      <c r="E992" s="45">
        <f t="shared" si="19"/>
        <v>1.1699999999999999E-2</v>
      </c>
      <c r="F992" s="45">
        <f t="shared" si="20"/>
        <v>4.6160129749672763E-5</v>
      </c>
      <c r="G992" s="45">
        <f t="shared" si="21"/>
        <v>-9.452783796233143E-3</v>
      </c>
      <c r="H992" s="79">
        <v>-2.4241225259999999E-2</v>
      </c>
      <c r="I992" s="79">
        <v>-4.7195148159999999E-2</v>
      </c>
      <c r="J992" s="45">
        <f t="shared" si="22"/>
        <v>-2.4287385389749672E-2</v>
      </c>
      <c r="K992" s="45">
        <f t="shared" si="23"/>
        <v>-4.7241308289749671E-2</v>
      </c>
      <c r="L992" s="43"/>
      <c r="M992" s="43"/>
      <c r="N992" s="43"/>
      <c r="O992" s="43"/>
      <c r="P992" s="43"/>
      <c r="Q992" s="43"/>
      <c r="R992" s="43"/>
      <c r="S992" s="43"/>
      <c r="T992" s="43"/>
      <c r="U992" s="43"/>
      <c r="V992" s="43"/>
      <c r="W992" s="43"/>
      <c r="X992" s="43"/>
      <c r="Y992" s="43"/>
      <c r="Z992" s="43"/>
    </row>
    <row r="993" spans="1:26">
      <c r="A993" s="44">
        <v>44022</v>
      </c>
      <c r="B993" s="45">
        <v>3185.04</v>
      </c>
      <c r="C993" s="45">
        <f t="shared" si="18"/>
        <v>1.0411813000986475E-2</v>
      </c>
      <c r="D993" s="45">
        <v>1.18</v>
      </c>
      <c r="E993" s="45">
        <f t="shared" si="19"/>
        <v>1.18E-2</v>
      </c>
      <c r="F993" s="45">
        <f t="shared" si="20"/>
        <v>4.655236478057212E-5</v>
      </c>
      <c r="G993" s="45">
        <f t="shared" si="21"/>
        <v>1.0365260636205903E-2</v>
      </c>
      <c r="H993" s="79">
        <v>1.575903155E-2</v>
      </c>
      <c r="I993" s="79">
        <v>-1.9801095550000002E-2</v>
      </c>
      <c r="J993" s="45">
        <f t="shared" si="22"/>
        <v>1.5712479185219428E-2</v>
      </c>
      <c r="K993" s="45">
        <f t="shared" si="23"/>
        <v>-1.9847647914780574E-2</v>
      </c>
      <c r="L993" s="43"/>
      <c r="M993" s="43"/>
      <c r="N993" s="43"/>
      <c r="O993" s="43"/>
      <c r="P993" s="43"/>
      <c r="Q993" s="43"/>
      <c r="R993" s="43"/>
      <c r="S993" s="43"/>
      <c r="T993" s="43"/>
      <c r="U993" s="43"/>
      <c r="V993" s="43"/>
      <c r="W993" s="43"/>
      <c r="X993" s="43"/>
      <c r="Y993" s="43"/>
      <c r="Z993" s="43"/>
    </row>
    <row r="994" spans="1:26">
      <c r="A994" s="44">
        <v>44021</v>
      </c>
      <c r="B994" s="45">
        <v>3152.05</v>
      </c>
      <c r="C994" s="45">
        <f t="shared" si="18"/>
        <v>-5.6596254512879147E-3</v>
      </c>
      <c r="D994" s="45">
        <v>1.1499999999999999</v>
      </c>
      <c r="E994" s="45">
        <f t="shared" si="19"/>
        <v>1.15E-2</v>
      </c>
      <c r="F994" s="45">
        <f t="shared" si="20"/>
        <v>4.5375543826331466E-5</v>
      </c>
      <c r="G994" s="45">
        <f t="shared" si="21"/>
        <v>-5.7050009951142462E-3</v>
      </c>
      <c r="H994" s="79">
        <v>-2.9343627010000001E-2</v>
      </c>
      <c r="I994" s="79">
        <v>-1.797163526E-2</v>
      </c>
      <c r="J994" s="45">
        <f t="shared" si="22"/>
        <v>-2.9389002553826333E-2</v>
      </c>
      <c r="K994" s="45">
        <f t="shared" si="23"/>
        <v>-1.8017010803826332E-2</v>
      </c>
      <c r="L994" s="43"/>
      <c r="M994" s="43"/>
      <c r="N994" s="43"/>
      <c r="O994" s="43"/>
      <c r="P994" s="43"/>
      <c r="Q994" s="43"/>
      <c r="R994" s="43"/>
      <c r="S994" s="43"/>
      <c r="T994" s="43"/>
      <c r="U994" s="43"/>
      <c r="V994" s="43"/>
      <c r="W994" s="43"/>
      <c r="X994" s="43"/>
      <c r="Y994" s="43"/>
      <c r="Z994" s="43"/>
    </row>
    <row r="995" spans="1:26">
      <c r="A995" s="44">
        <v>44020</v>
      </c>
      <c r="B995" s="45">
        <v>3169.94</v>
      </c>
      <c r="C995" s="45">
        <f t="shared" si="18"/>
        <v>7.7970264812917862E-3</v>
      </c>
      <c r="D995" s="45">
        <v>1.23</v>
      </c>
      <c r="E995" s="45">
        <f t="shared" si="19"/>
        <v>1.23E-2</v>
      </c>
      <c r="F995" s="45">
        <f t="shared" si="20"/>
        <v>4.8512960932223237E-5</v>
      </c>
      <c r="G995" s="45">
        <f t="shared" si="21"/>
        <v>7.748513520359563E-3</v>
      </c>
      <c r="H995" s="79">
        <v>3.8492413349999997E-2</v>
      </c>
      <c r="I995" s="79">
        <v>1.890862292E-2</v>
      </c>
      <c r="J995" s="45">
        <f t="shared" si="22"/>
        <v>3.8443900389067774E-2</v>
      </c>
      <c r="K995" s="45">
        <f t="shared" si="23"/>
        <v>1.8860109959067776E-2</v>
      </c>
      <c r="L995" s="43"/>
      <c r="M995" s="43"/>
      <c r="N995" s="43"/>
      <c r="O995" s="43"/>
      <c r="P995" s="43"/>
      <c r="Q995" s="43"/>
      <c r="R995" s="43"/>
      <c r="S995" s="43"/>
      <c r="T995" s="43"/>
      <c r="U995" s="43"/>
      <c r="V995" s="43"/>
      <c r="W995" s="43"/>
      <c r="X995" s="43"/>
      <c r="Y995" s="43"/>
      <c r="Z995" s="43"/>
    </row>
    <row r="996" spans="1:26">
      <c r="A996" s="44">
        <v>44019</v>
      </c>
      <c r="B996" s="45">
        <v>3145.32</v>
      </c>
      <c r="C996" s="45">
        <f t="shared" si="18"/>
        <v>-1.0877508816987262E-2</v>
      </c>
      <c r="D996" s="45">
        <v>1.21</v>
      </c>
      <c r="E996" s="45">
        <f t="shared" si="19"/>
        <v>1.21E-2</v>
      </c>
      <c r="F996" s="45">
        <f t="shared" si="20"/>
        <v>4.7728838241667404E-5</v>
      </c>
      <c r="G996" s="45">
        <f t="shared" si="21"/>
        <v>-1.0925237655228929E-2</v>
      </c>
      <c r="H996" s="79">
        <v>-6.6860066319999996E-3</v>
      </c>
      <c r="I996" s="79">
        <v>-7.2847226150000001E-3</v>
      </c>
      <c r="J996" s="45">
        <f t="shared" si="22"/>
        <v>-6.733735470241667E-3</v>
      </c>
      <c r="K996" s="45">
        <f t="shared" si="23"/>
        <v>-7.3324514532416675E-3</v>
      </c>
      <c r="L996" s="43"/>
      <c r="M996" s="43"/>
      <c r="N996" s="43"/>
      <c r="O996" s="43"/>
      <c r="P996" s="43"/>
      <c r="Q996" s="43"/>
      <c r="R996" s="43"/>
      <c r="S996" s="43"/>
      <c r="T996" s="43"/>
      <c r="U996" s="43"/>
      <c r="V996" s="43"/>
      <c r="W996" s="43"/>
      <c r="X996" s="43"/>
      <c r="Y996" s="43"/>
      <c r="Z996" s="43"/>
    </row>
    <row r="997" spans="1:26">
      <c r="A997" s="44">
        <v>44018</v>
      </c>
      <c r="B997" s="45">
        <v>3179.72</v>
      </c>
      <c r="C997" s="45">
        <f t="shared" si="18"/>
        <v>1.5756943165826313E-2</v>
      </c>
      <c r="D997" s="45">
        <v>1.28</v>
      </c>
      <c r="E997" s="45">
        <f t="shared" si="19"/>
        <v>1.2800000000000001E-2</v>
      </c>
      <c r="F997" s="45">
        <f t="shared" si="20"/>
        <v>5.0472592777017766E-5</v>
      </c>
      <c r="G997" s="45">
        <f t="shared" si="21"/>
        <v>1.5706470573049296E-2</v>
      </c>
      <c r="H997" s="79">
        <v>4.9247934829999999E-2</v>
      </c>
      <c r="I997" s="79">
        <v>1.7379543550000001E-2</v>
      </c>
      <c r="J997" s="45">
        <f t="shared" si="22"/>
        <v>4.9197462237222982E-2</v>
      </c>
      <c r="K997" s="45">
        <f t="shared" si="23"/>
        <v>1.7329070957222983E-2</v>
      </c>
      <c r="L997" s="43"/>
      <c r="M997" s="43"/>
      <c r="N997" s="43"/>
      <c r="O997" s="43"/>
      <c r="P997" s="43"/>
      <c r="Q997" s="43"/>
      <c r="R997" s="43"/>
      <c r="S997" s="43"/>
      <c r="T997" s="43"/>
      <c r="U997" s="43"/>
      <c r="V997" s="43"/>
      <c r="W997" s="43"/>
      <c r="X997" s="43"/>
      <c r="Y997" s="43"/>
      <c r="Z997" s="43"/>
    </row>
    <row r="998" spans="1:26">
      <c r="A998" s="44">
        <v>44014</v>
      </c>
      <c r="B998" s="45">
        <v>3130.01</v>
      </c>
      <c r="C998" s="45">
        <f t="shared" si="18"/>
        <v>4.5310018326532803E-3</v>
      </c>
      <c r="D998" s="45">
        <v>1.26</v>
      </c>
      <c r="E998" s="45">
        <f t="shared" si="19"/>
        <v>1.26E-2</v>
      </c>
      <c r="F998" s="45">
        <f t="shared" si="20"/>
        <v>4.968885569511805E-5</v>
      </c>
      <c r="G998" s="45">
        <f t="shared" si="21"/>
        <v>4.4813129769581623E-3</v>
      </c>
      <c r="H998" s="79">
        <v>-3.851636864E-2</v>
      </c>
      <c r="I998" s="79">
        <v>-1.3299826609999999E-2</v>
      </c>
      <c r="J998" s="45">
        <f t="shared" si="22"/>
        <v>-3.8566057495695118E-2</v>
      </c>
      <c r="K998" s="45">
        <f t="shared" si="23"/>
        <v>-1.3349515465695117E-2</v>
      </c>
      <c r="L998" s="43"/>
      <c r="M998" s="43"/>
      <c r="N998" s="43"/>
      <c r="O998" s="43"/>
      <c r="P998" s="43"/>
      <c r="Q998" s="43"/>
      <c r="R998" s="43"/>
      <c r="S998" s="43"/>
      <c r="T998" s="43"/>
      <c r="U998" s="43"/>
      <c r="V998" s="43"/>
      <c r="W998" s="43"/>
      <c r="X998" s="43"/>
      <c r="Y998" s="43"/>
      <c r="Z998" s="43"/>
    </row>
    <row r="999" spans="1:26">
      <c r="A999" s="44">
        <v>44013</v>
      </c>
      <c r="B999" s="45">
        <v>3115.86</v>
      </c>
      <c r="C999" s="45">
        <f t="shared" si="18"/>
        <v>5.0095420996641308E-3</v>
      </c>
      <c r="D999" s="45">
        <v>1.27</v>
      </c>
      <c r="E999" s="45">
        <f t="shared" si="19"/>
        <v>1.2699999999999999E-2</v>
      </c>
      <c r="F999" s="45">
        <f t="shared" si="20"/>
        <v>5.0080743506875081E-5</v>
      </c>
      <c r="G999" s="45">
        <f t="shared" si="21"/>
        <v>4.9594613561572557E-3</v>
      </c>
      <c r="H999" s="79">
        <v>-2.7137058719999998E-3</v>
      </c>
      <c r="I999" s="79">
        <v>-1.308238376E-2</v>
      </c>
      <c r="J999" s="45">
        <f t="shared" si="22"/>
        <v>-2.7637866155068749E-3</v>
      </c>
      <c r="K999" s="45">
        <f t="shared" si="23"/>
        <v>-1.3132464503506875E-2</v>
      </c>
      <c r="L999" s="43"/>
      <c r="M999" s="43"/>
      <c r="N999" s="43"/>
      <c r="O999" s="43"/>
      <c r="P999" s="43"/>
      <c r="Q999" s="43"/>
      <c r="R999" s="43"/>
      <c r="S999" s="43"/>
      <c r="T999" s="43"/>
      <c r="U999" s="43"/>
      <c r="V999" s="43"/>
      <c r="W999" s="43"/>
      <c r="X999" s="43"/>
      <c r="Y999" s="43"/>
      <c r="Z999" s="43"/>
    </row>
    <row r="1000" spans="1:26">
      <c r="A1000" s="44">
        <v>44012</v>
      </c>
      <c r="B1000" s="45">
        <v>3100.29</v>
      </c>
      <c r="C1000" s="45">
        <f t="shared" si="18"/>
        <v>1.529233363768146E-2</v>
      </c>
      <c r="D1000" s="45">
        <v>1.25</v>
      </c>
      <c r="E1000" s="45">
        <f t="shared" si="19"/>
        <v>1.2500000000000001E-2</v>
      </c>
      <c r="F1000" s="45">
        <f t="shared" si="20"/>
        <v>4.929692933375307E-5</v>
      </c>
      <c r="G1000" s="45">
        <f t="shared" si="21"/>
        <v>1.5243036708347707E-2</v>
      </c>
      <c r="H1000" s="79">
        <v>1.639110455E-2</v>
      </c>
      <c r="I1000" s="79">
        <v>3.4843240830000001E-3</v>
      </c>
      <c r="J1000" s="45">
        <f t="shared" si="22"/>
        <v>1.6341807620666247E-2</v>
      </c>
      <c r="K1000" s="45">
        <f t="shared" si="23"/>
        <v>3.435027153666247E-3</v>
      </c>
      <c r="L1000" s="43"/>
      <c r="M1000" s="43"/>
      <c r="N1000" s="43"/>
      <c r="O1000" s="43"/>
      <c r="P1000" s="43"/>
      <c r="Q1000" s="43"/>
      <c r="R1000" s="43"/>
      <c r="S1000" s="43"/>
      <c r="T1000" s="43"/>
      <c r="U1000" s="43"/>
      <c r="V1000" s="43"/>
      <c r="W1000" s="43"/>
      <c r="X1000" s="43"/>
      <c r="Y1000" s="43"/>
      <c r="Z1000" s="43"/>
    </row>
    <row r="1001" spans="1:26">
      <c r="A1001" s="44">
        <v>44011</v>
      </c>
      <c r="B1001" s="45">
        <v>3053.24</v>
      </c>
      <c r="C1001" s="45">
        <f t="shared" si="18"/>
        <v>1.4578907539069857E-2</v>
      </c>
      <c r="D1001" s="45">
        <v>1.22</v>
      </c>
      <c r="E1001" s="45">
        <f t="shared" si="19"/>
        <v>1.2199999999999999E-2</v>
      </c>
      <c r="F1001" s="45">
        <f t="shared" si="20"/>
        <v>4.8120918876737306E-5</v>
      </c>
      <c r="G1001" s="45">
        <f t="shared" si="21"/>
        <v>1.4530786620193119E-2</v>
      </c>
      <c r="H1001" s="79">
        <v>5.9256593009999997E-2</v>
      </c>
      <c r="I1001" s="79">
        <v>-9.9305682029999995E-3</v>
      </c>
      <c r="J1001" s="45">
        <f t="shared" si="22"/>
        <v>5.920847209112326E-2</v>
      </c>
      <c r="K1001" s="45">
        <f t="shared" si="23"/>
        <v>-9.9786891218767368E-3</v>
      </c>
      <c r="L1001" s="43"/>
      <c r="M1001" s="43"/>
      <c r="N1001" s="43"/>
      <c r="O1001" s="43"/>
      <c r="P1001" s="43"/>
      <c r="Q1001" s="43"/>
      <c r="R1001" s="43"/>
      <c r="S1001" s="43"/>
      <c r="T1001" s="43"/>
      <c r="U1001" s="43"/>
      <c r="V1001" s="43"/>
      <c r="W1001" s="43"/>
      <c r="X1001" s="43"/>
      <c r="Y1001" s="43"/>
      <c r="Z1001" s="43"/>
    </row>
    <row r="1002" spans="1:26">
      <c r="A1002" s="44">
        <v>44008</v>
      </c>
      <c r="B1002" s="45">
        <v>3009.05</v>
      </c>
      <c r="C1002" s="45">
        <f t="shared" si="18"/>
        <v>-2.4525217335129464E-2</v>
      </c>
      <c r="D1002" s="45">
        <v>1.21</v>
      </c>
      <c r="E1002" s="45">
        <f t="shared" si="19"/>
        <v>1.21E-2</v>
      </c>
      <c r="F1002" s="45">
        <f t="shared" si="20"/>
        <v>4.7728838241667404E-5</v>
      </c>
      <c r="G1002" s="45">
        <f t="shared" si="21"/>
        <v>-2.4572946173371132E-2</v>
      </c>
      <c r="H1002" s="79">
        <v>-0.134523489</v>
      </c>
      <c r="I1002" s="79">
        <v>-2.309907257E-2</v>
      </c>
      <c r="J1002" s="45">
        <f t="shared" si="22"/>
        <v>-0.13457121783824166</v>
      </c>
      <c r="K1002" s="45">
        <f t="shared" si="23"/>
        <v>-2.3146801408241668E-2</v>
      </c>
      <c r="L1002" s="43"/>
      <c r="M1002" s="43"/>
      <c r="N1002" s="43"/>
      <c r="O1002" s="43"/>
      <c r="P1002" s="43"/>
      <c r="Q1002" s="43"/>
      <c r="R1002" s="43"/>
      <c r="S1002" s="43"/>
      <c r="T1002" s="43"/>
      <c r="U1002" s="43"/>
      <c r="V1002" s="43"/>
      <c r="W1002" s="43"/>
      <c r="X1002" s="43"/>
      <c r="Y1002" s="43"/>
      <c r="Z1002" s="43"/>
    </row>
    <row r="1003" spans="1:26">
      <c r="A1003" s="44">
        <v>44007</v>
      </c>
      <c r="B1003" s="45">
        <v>3083.76</v>
      </c>
      <c r="C1003" s="45">
        <f t="shared" si="18"/>
        <v>1.0899850173409288E-2</v>
      </c>
      <c r="D1003" s="45">
        <v>1.26</v>
      </c>
      <c r="E1003" s="45">
        <f t="shared" si="19"/>
        <v>1.26E-2</v>
      </c>
      <c r="F1003" s="45">
        <f t="shared" si="20"/>
        <v>4.968885569511805E-5</v>
      </c>
      <c r="G1003" s="45">
        <f t="shared" si="21"/>
        <v>1.085016131771417E-2</v>
      </c>
      <c r="H1003" s="79">
        <v>2.8242765579999999E-2</v>
      </c>
      <c r="I1003" s="79">
        <v>1.877837454E-2</v>
      </c>
      <c r="J1003" s="45">
        <f t="shared" si="22"/>
        <v>2.8193076724304881E-2</v>
      </c>
      <c r="K1003" s="45">
        <f t="shared" si="23"/>
        <v>1.8728685684304882E-2</v>
      </c>
      <c r="L1003" s="43"/>
      <c r="M1003" s="43"/>
      <c r="N1003" s="43"/>
      <c r="O1003" s="43"/>
      <c r="P1003" s="43"/>
      <c r="Q1003" s="43"/>
      <c r="R1003" s="43"/>
      <c r="S1003" s="43"/>
      <c r="T1003" s="43"/>
      <c r="U1003" s="43"/>
      <c r="V1003" s="43"/>
      <c r="W1003" s="43"/>
      <c r="X1003" s="43"/>
      <c r="Y1003" s="43"/>
      <c r="Z1003" s="43"/>
    </row>
    <row r="1004" spans="1:26">
      <c r="A1004" s="44">
        <v>44006</v>
      </c>
      <c r="B1004" s="45">
        <v>3050.33</v>
      </c>
      <c r="C1004" s="45">
        <f t="shared" si="18"/>
        <v>-2.6195278732754491E-2</v>
      </c>
      <c r="D1004" s="45">
        <v>1.28</v>
      </c>
      <c r="E1004" s="45">
        <f t="shared" si="19"/>
        <v>1.2800000000000001E-2</v>
      </c>
      <c r="F1004" s="45">
        <f t="shared" si="20"/>
        <v>5.0472592777017766E-5</v>
      </c>
      <c r="G1004" s="45">
        <f t="shared" si="21"/>
        <v>-2.6245751325531509E-2</v>
      </c>
      <c r="H1004" s="79">
        <v>1.0296760199999999E-2</v>
      </c>
      <c r="I1004" s="79">
        <v>-2.147831482E-2</v>
      </c>
      <c r="J1004" s="45">
        <f t="shared" si="22"/>
        <v>1.0246287607222982E-2</v>
      </c>
      <c r="K1004" s="45">
        <f t="shared" si="23"/>
        <v>-2.1528787412777018E-2</v>
      </c>
      <c r="L1004" s="43"/>
      <c r="M1004" s="43"/>
      <c r="N1004" s="43"/>
      <c r="O1004" s="43"/>
      <c r="P1004" s="43"/>
      <c r="Q1004" s="43"/>
      <c r="R1004" s="43"/>
      <c r="S1004" s="43"/>
      <c r="T1004" s="43"/>
      <c r="U1004" s="43"/>
      <c r="V1004" s="43"/>
      <c r="W1004" s="43"/>
      <c r="X1004" s="43"/>
      <c r="Y1004" s="43"/>
      <c r="Z1004" s="43"/>
    </row>
    <row r="1005" spans="1:26">
      <c r="A1005" s="44">
        <v>44005</v>
      </c>
      <c r="B1005" s="45">
        <v>3131.29</v>
      </c>
      <c r="C1005" s="45">
        <f t="shared" si="18"/>
        <v>4.2981911703125365E-3</v>
      </c>
      <c r="D1005" s="45">
        <v>1.32</v>
      </c>
      <c r="E1005" s="45">
        <f t="shared" si="19"/>
        <v>1.32E-2</v>
      </c>
      <c r="F1005" s="45">
        <f t="shared" si="20"/>
        <v>5.203960459021495E-5</v>
      </c>
      <c r="G1005" s="45">
        <f t="shared" si="21"/>
        <v>4.2461515657223215E-3</v>
      </c>
      <c r="H1005" s="79">
        <v>6.1406676530000003E-2</v>
      </c>
      <c r="I1005" s="79">
        <v>3.3751341040000001E-2</v>
      </c>
      <c r="J1005" s="45">
        <f t="shared" si="22"/>
        <v>6.1354636925409788E-2</v>
      </c>
      <c r="K1005" s="45">
        <f t="shared" si="23"/>
        <v>3.3699301435409786E-2</v>
      </c>
      <c r="L1005" s="43"/>
      <c r="M1005" s="43"/>
      <c r="N1005" s="43"/>
      <c r="O1005" s="43"/>
      <c r="P1005" s="43"/>
      <c r="Q1005" s="43"/>
      <c r="R1005" s="43"/>
      <c r="S1005" s="43"/>
      <c r="T1005" s="43"/>
      <c r="U1005" s="43"/>
      <c r="V1005" s="43"/>
      <c r="W1005" s="43"/>
      <c r="X1005" s="43"/>
      <c r="Y1005" s="43"/>
      <c r="Z1005" s="43"/>
    </row>
    <row r="1006" spans="1:26">
      <c r="A1006" s="44">
        <v>44004</v>
      </c>
      <c r="B1006" s="45">
        <v>3117.86</v>
      </c>
      <c r="C1006" s="45">
        <f t="shared" si="18"/>
        <v>6.4740556904391263E-3</v>
      </c>
      <c r="D1006" s="45">
        <v>1.3</v>
      </c>
      <c r="E1006" s="45">
        <f t="shared" si="19"/>
        <v>1.3000000000000001E-2</v>
      </c>
      <c r="F1006" s="45">
        <f t="shared" si="20"/>
        <v>5.1256175721769992E-5</v>
      </c>
      <c r="G1006" s="45">
        <f t="shared" si="21"/>
        <v>6.4227995147173563E-3</v>
      </c>
      <c r="H1006" s="79">
        <v>3.4006408969999998E-3</v>
      </c>
      <c r="I1006" s="79">
        <v>-3.6502183049999999E-3</v>
      </c>
      <c r="J1006" s="45">
        <f t="shared" si="22"/>
        <v>3.3493847212782298E-3</v>
      </c>
      <c r="K1006" s="45">
        <f t="shared" si="23"/>
        <v>-3.7014744807217699E-3</v>
      </c>
      <c r="L1006" s="43"/>
      <c r="M1006" s="43"/>
      <c r="N1006" s="43"/>
      <c r="O1006" s="43"/>
      <c r="P1006" s="43"/>
      <c r="Q1006" s="43"/>
      <c r="R1006" s="43"/>
      <c r="S1006" s="43"/>
      <c r="T1006" s="43"/>
      <c r="U1006" s="43"/>
      <c r="V1006" s="43"/>
      <c r="W1006" s="43"/>
      <c r="X1006" s="43"/>
      <c r="Y1006" s="43"/>
      <c r="Z1006" s="43"/>
    </row>
    <row r="1007" spans="1:26">
      <c r="A1007" s="44">
        <v>44001</v>
      </c>
      <c r="B1007" s="45">
        <v>3097.74</v>
      </c>
      <c r="C1007" s="45">
        <f t="shared" si="18"/>
        <v>-5.6654822009647747E-3</v>
      </c>
      <c r="D1007" s="45">
        <v>1.3</v>
      </c>
      <c r="E1007" s="45">
        <f t="shared" si="19"/>
        <v>1.3000000000000001E-2</v>
      </c>
      <c r="F1007" s="45">
        <f t="shared" si="20"/>
        <v>5.1256175721769992E-5</v>
      </c>
      <c r="G1007" s="45">
        <f t="shared" si="21"/>
        <v>-5.7167383766865447E-3</v>
      </c>
      <c r="H1007" s="79">
        <v>-7.9885390479999992E-3</v>
      </c>
      <c r="I1007" s="79">
        <v>1.3188740040000001E-2</v>
      </c>
      <c r="J1007" s="45">
        <f t="shared" si="22"/>
        <v>-8.0397952237217692E-3</v>
      </c>
      <c r="K1007" s="45">
        <f t="shared" si="23"/>
        <v>1.3137483864278231E-2</v>
      </c>
      <c r="L1007" s="43"/>
      <c r="M1007" s="43"/>
      <c r="N1007" s="43"/>
      <c r="O1007" s="43"/>
      <c r="P1007" s="43"/>
      <c r="Q1007" s="43"/>
      <c r="R1007" s="43"/>
      <c r="S1007" s="43"/>
      <c r="T1007" s="43"/>
      <c r="U1007" s="43"/>
      <c r="V1007" s="43"/>
      <c r="W1007" s="43"/>
      <c r="X1007" s="43"/>
      <c r="Y1007" s="43"/>
      <c r="Z1007" s="43"/>
    </row>
    <row r="1008" spans="1:26">
      <c r="A1008" s="44">
        <v>44000</v>
      </c>
      <c r="B1008" s="45">
        <v>3115.34</v>
      </c>
      <c r="C1008" s="45">
        <f t="shared" si="18"/>
        <v>5.9401205504019245E-4</v>
      </c>
      <c r="D1008" s="45">
        <v>1.3</v>
      </c>
      <c r="E1008" s="45">
        <f t="shared" si="19"/>
        <v>1.3000000000000001E-2</v>
      </c>
      <c r="F1008" s="45">
        <f t="shared" si="20"/>
        <v>5.1256175721769992E-5</v>
      </c>
      <c r="G1008" s="45">
        <f t="shared" si="21"/>
        <v>5.4275587931842245E-4</v>
      </c>
      <c r="H1008" s="79">
        <v>2.778908616E-2</v>
      </c>
      <c r="I1008" s="79">
        <v>1.0194080480000001E-3</v>
      </c>
      <c r="J1008" s="45">
        <f t="shared" si="22"/>
        <v>2.773782998427823E-2</v>
      </c>
      <c r="K1008" s="45">
        <f t="shared" si="23"/>
        <v>9.6815187227823011E-4</v>
      </c>
      <c r="L1008" s="43"/>
      <c r="M1008" s="43"/>
      <c r="N1008" s="43"/>
      <c r="O1008" s="43"/>
      <c r="P1008" s="43"/>
      <c r="Q1008" s="43"/>
      <c r="R1008" s="43"/>
      <c r="S1008" s="43"/>
      <c r="T1008" s="43"/>
      <c r="U1008" s="43"/>
      <c r="V1008" s="43"/>
      <c r="W1008" s="43"/>
      <c r="X1008" s="43"/>
      <c r="Y1008" s="43"/>
      <c r="Z1008" s="43"/>
    </row>
    <row r="1009" spans="1:26">
      <c r="A1009" s="44">
        <v>43999</v>
      </c>
      <c r="B1009" s="45">
        <v>3113.49</v>
      </c>
      <c r="C1009" s="45">
        <f t="shared" si="18"/>
        <v>-3.6067962213368692E-3</v>
      </c>
      <c r="D1009" s="45">
        <v>1.36</v>
      </c>
      <c r="E1009" s="45">
        <f t="shared" si="19"/>
        <v>1.3600000000000001E-2</v>
      </c>
      <c r="F1009" s="45">
        <f t="shared" si="20"/>
        <v>5.3606000340655768E-5</v>
      </c>
      <c r="G1009" s="45">
        <f t="shared" si="21"/>
        <v>-3.660402221677525E-3</v>
      </c>
      <c r="H1009" s="79">
        <v>1.299275187E-3</v>
      </c>
      <c r="I1009" s="79">
        <v>5.0035285370000002E-3</v>
      </c>
      <c r="J1009" s="45">
        <f t="shared" si="22"/>
        <v>1.2456691866593443E-3</v>
      </c>
      <c r="K1009" s="45">
        <f t="shared" si="23"/>
        <v>4.9499225366593444E-3</v>
      </c>
      <c r="L1009" s="43"/>
      <c r="M1009" s="43"/>
      <c r="N1009" s="43"/>
      <c r="O1009" s="43"/>
      <c r="P1009" s="43"/>
      <c r="Q1009" s="43"/>
      <c r="R1009" s="43"/>
      <c r="S1009" s="43"/>
      <c r="T1009" s="43"/>
      <c r="U1009" s="43"/>
      <c r="V1009" s="43"/>
      <c r="W1009" s="43"/>
      <c r="X1009" s="43"/>
      <c r="Y1009" s="43"/>
      <c r="Z1009" s="43"/>
    </row>
    <row r="1010" spans="1:26">
      <c r="A1010" s="44">
        <v>43998</v>
      </c>
      <c r="B1010" s="45">
        <v>3124.74</v>
      </c>
      <c r="C1010" s="45">
        <f t="shared" si="18"/>
        <v>1.878488465267299E-2</v>
      </c>
      <c r="D1010" s="45">
        <v>1.37</v>
      </c>
      <c r="E1010" s="45">
        <f t="shared" si="19"/>
        <v>1.37E-2</v>
      </c>
      <c r="F1010" s="45">
        <f t="shared" si="20"/>
        <v>5.399750307555351E-5</v>
      </c>
      <c r="G1010" s="45">
        <f t="shared" si="21"/>
        <v>1.8730887149597437E-2</v>
      </c>
      <c r="H1010" s="79">
        <v>2.680081498E-2</v>
      </c>
      <c r="I1010" s="79">
        <v>1.455472004E-2</v>
      </c>
      <c r="J1010" s="45">
        <f t="shared" si="22"/>
        <v>2.6746817476924447E-2</v>
      </c>
      <c r="K1010" s="45">
        <f t="shared" si="23"/>
        <v>1.4500722536924446E-2</v>
      </c>
      <c r="L1010" s="43"/>
      <c r="M1010" s="43"/>
      <c r="N1010" s="43"/>
      <c r="O1010" s="43"/>
      <c r="P1010" s="43"/>
      <c r="Q1010" s="43"/>
      <c r="R1010" s="43"/>
      <c r="S1010" s="43"/>
      <c r="T1010" s="43"/>
      <c r="U1010" s="43"/>
      <c r="V1010" s="43"/>
      <c r="W1010" s="43"/>
      <c r="X1010" s="43"/>
      <c r="Y1010" s="43"/>
      <c r="Z1010" s="43"/>
    </row>
    <row r="1011" spans="1:26">
      <c r="A1011" s="44">
        <v>43997</v>
      </c>
      <c r="B1011" s="45">
        <v>3066.59</v>
      </c>
      <c r="C1011" s="45">
        <f t="shared" si="18"/>
        <v>8.277851423430304E-3</v>
      </c>
      <c r="D1011" s="45">
        <v>1.3</v>
      </c>
      <c r="E1011" s="45">
        <f t="shared" si="19"/>
        <v>1.3000000000000001E-2</v>
      </c>
      <c r="F1011" s="45">
        <f t="shared" si="20"/>
        <v>5.1256175721769992E-5</v>
      </c>
      <c r="G1011" s="45">
        <f t="shared" si="21"/>
        <v>8.226595247708534E-3</v>
      </c>
      <c r="H1011" s="79">
        <v>-3.5145496759999999E-2</v>
      </c>
      <c r="I1011" s="79">
        <v>-5.1248798620000001E-2</v>
      </c>
      <c r="J1011" s="45">
        <f t="shared" si="22"/>
        <v>-3.5196752935721769E-2</v>
      </c>
      <c r="K1011" s="45">
        <f t="shared" si="23"/>
        <v>-5.1300054795721771E-2</v>
      </c>
      <c r="L1011" s="43"/>
      <c r="M1011" s="43"/>
      <c r="N1011" s="43"/>
      <c r="O1011" s="43"/>
      <c r="P1011" s="43"/>
      <c r="Q1011" s="43"/>
      <c r="R1011" s="43"/>
      <c r="S1011" s="43"/>
      <c r="T1011" s="43"/>
      <c r="U1011" s="43"/>
      <c r="V1011" s="43"/>
      <c r="W1011" s="43"/>
      <c r="X1011" s="43"/>
      <c r="Y1011" s="43"/>
      <c r="Z1011" s="43"/>
    </row>
    <row r="1012" spans="1:26">
      <c r="A1012" s="44">
        <v>43994</v>
      </c>
      <c r="B1012" s="45">
        <v>3041.31</v>
      </c>
      <c r="C1012" s="45">
        <f t="shared" si="18"/>
        <v>1.2976299868566436E-2</v>
      </c>
      <c r="D1012" s="45">
        <v>1.3</v>
      </c>
      <c r="E1012" s="45">
        <f t="shared" si="19"/>
        <v>1.3000000000000001E-2</v>
      </c>
      <c r="F1012" s="45">
        <f t="shared" si="20"/>
        <v>5.1256175721769992E-5</v>
      </c>
      <c r="G1012" s="45">
        <f t="shared" si="21"/>
        <v>1.2925043692844666E-2</v>
      </c>
      <c r="H1012" s="79">
        <v>-7.5174489910000003E-3</v>
      </c>
      <c r="I1012" s="79">
        <v>-3.7283233329999999E-3</v>
      </c>
      <c r="J1012" s="45">
        <f t="shared" si="22"/>
        <v>-7.5687051667217703E-3</v>
      </c>
      <c r="K1012" s="45">
        <f t="shared" si="23"/>
        <v>-3.7795795087217699E-3</v>
      </c>
      <c r="L1012" s="43"/>
      <c r="M1012" s="43"/>
      <c r="N1012" s="43"/>
      <c r="O1012" s="43"/>
      <c r="P1012" s="43"/>
      <c r="Q1012" s="43"/>
      <c r="R1012" s="43"/>
      <c r="S1012" s="43"/>
      <c r="T1012" s="43"/>
      <c r="U1012" s="43"/>
      <c r="V1012" s="43"/>
      <c r="W1012" s="43"/>
      <c r="X1012" s="43"/>
      <c r="Y1012" s="43"/>
      <c r="Z1012" s="43"/>
    </row>
    <row r="1013" spans="1:26">
      <c r="A1013" s="44">
        <v>43993</v>
      </c>
      <c r="B1013" s="45">
        <v>3002.1</v>
      </c>
      <c r="C1013" s="45">
        <f t="shared" si="18"/>
        <v>-6.0752759198692892E-2</v>
      </c>
      <c r="D1013" s="45">
        <v>1.25</v>
      </c>
      <c r="E1013" s="45">
        <f t="shared" si="19"/>
        <v>1.2500000000000001E-2</v>
      </c>
      <c r="F1013" s="45">
        <f t="shared" si="20"/>
        <v>4.929692933375307E-5</v>
      </c>
      <c r="G1013" s="45">
        <f t="shared" si="21"/>
        <v>-6.0802056128026645E-2</v>
      </c>
      <c r="H1013" s="79">
        <v>-0.1086433565</v>
      </c>
      <c r="I1013" s="79">
        <v>-1.30774238E-2</v>
      </c>
      <c r="J1013" s="45">
        <f t="shared" si="22"/>
        <v>-0.10869265342933375</v>
      </c>
      <c r="K1013" s="45">
        <f t="shared" si="23"/>
        <v>-1.3126720729333753E-2</v>
      </c>
      <c r="L1013" s="43"/>
      <c r="M1013" s="43"/>
      <c r="N1013" s="43"/>
      <c r="O1013" s="43"/>
      <c r="P1013" s="43"/>
      <c r="Q1013" s="43"/>
      <c r="R1013" s="43"/>
      <c r="S1013" s="43"/>
      <c r="T1013" s="43"/>
      <c r="U1013" s="43"/>
      <c r="V1013" s="43"/>
      <c r="W1013" s="43"/>
      <c r="X1013" s="43"/>
      <c r="Y1013" s="43"/>
      <c r="Z1013" s="43"/>
    </row>
    <row r="1014" spans="1:26">
      <c r="A1014" s="44">
        <v>43992</v>
      </c>
      <c r="B1014" s="45">
        <v>3190.14</v>
      </c>
      <c r="C1014" s="45">
        <f t="shared" si="18"/>
        <v>-5.3272433765708446E-3</v>
      </c>
      <c r="D1014" s="45">
        <v>1.37</v>
      </c>
      <c r="E1014" s="45">
        <f t="shared" si="19"/>
        <v>1.37E-2</v>
      </c>
      <c r="F1014" s="45">
        <f t="shared" si="20"/>
        <v>5.399750307555351E-5</v>
      </c>
      <c r="G1014" s="45">
        <f t="shared" si="21"/>
        <v>-5.3812408796463981E-3</v>
      </c>
      <c r="H1014" s="79">
        <v>0.1794252096</v>
      </c>
      <c r="I1014" s="79">
        <v>8.5804011920000006E-2</v>
      </c>
      <c r="J1014" s="45">
        <f t="shared" si="22"/>
        <v>0.17937121209692444</v>
      </c>
      <c r="K1014" s="45">
        <f t="shared" si="23"/>
        <v>8.5750014416924453E-2</v>
      </c>
      <c r="L1014" s="43"/>
      <c r="M1014" s="43"/>
      <c r="N1014" s="43"/>
      <c r="O1014" s="43"/>
      <c r="P1014" s="43"/>
      <c r="Q1014" s="43"/>
      <c r="R1014" s="43"/>
      <c r="S1014" s="43"/>
      <c r="T1014" s="43"/>
      <c r="U1014" s="43"/>
      <c r="V1014" s="43"/>
      <c r="W1014" s="43"/>
      <c r="X1014" s="43"/>
      <c r="Y1014" s="43"/>
      <c r="Z1014" s="43"/>
    </row>
    <row r="1015" spans="1:26">
      <c r="A1015" s="44">
        <v>43991</v>
      </c>
      <c r="B1015" s="45">
        <v>3207.18</v>
      </c>
      <c r="C1015" s="45">
        <f t="shared" si="18"/>
        <v>-7.8297553381980623E-3</v>
      </c>
      <c r="D1015" s="45">
        <v>1.43</v>
      </c>
      <c r="E1015" s="45">
        <f t="shared" si="19"/>
        <v>1.43E-2</v>
      </c>
      <c r="F1015" s="45">
        <f t="shared" si="20"/>
        <v>5.6345711962446643E-5</v>
      </c>
      <c r="G1015" s="45">
        <f t="shared" si="21"/>
        <v>-7.886101050160509E-3</v>
      </c>
      <c r="H1015" s="79">
        <v>6.3474831879999999E-2</v>
      </c>
      <c r="I1015" s="79">
        <v>1.3126993429999999E-2</v>
      </c>
      <c r="J1015" s="45">
        <f t="shared" si="22"/>
        <v>6.3418486168037552E-2</v>
      </c>
      <c r="K1015" s="45">
        <f t="shared" si="23"/>
        <v>1.3070647718037553E-2</v>
      </c>
      <c r="L1015" s="43"/>
      <c r="M1015" s="43"/>
      <c r="N1015" s="43"/>
      <c r="O1015" s="43"/>
      <c r="P1015" s="43"/>
      <c r="Q1015" s="43"/>
      <c r="R1015" s="43"/>
      <c r="S1015" s="43"/>
      <c r="T1015" s="43"/>
      <c r="U1015" s="43"/>
      <c r="V1015" s="43"/>
      <c r="W1015" s="43"/>
      <c r="X1015" s="43"/>
      <c r="Y1015" s="43"/>
      <c r="Z1015" s="43"/>
    </row>
    <row r="1016" spans="1:26">
      <c r="A1016" s="44">
        <v>43990</v>
      </c>
      <c r="B1016" s="45">
        <v>3232.39</v>
      </c>
      <c r="C1016" s="45">
        <f t="shared" si="18"/>
        <v>1.1969668235859062E-2</v>
      </c>
      <c r="D1016" s="45">
        <v>1.49</v>
      </c>
      <c r="E1016" s="45">
        <f t="shared" si="19"/>
        <v>1.49E-2</v>
      </c>
      <c r="F1016" s="45">
        <f t="shared" si="20"/>
        <v>5.8692537707294434E-5</v>
      </c>
      <c r="G1016" s="45">
        <f t="shared" si="21"/>
        <v>1.1910975698151768E-2</v>
      </c>
      <c r="H1016" s="79">
        <v>6.1552383939999997E-2</v>
      </c>
      <c r="I1016" s="79">
        <v>2.5965932359999999E-2</v>
      </c>
      <c r="J1016" s="45">
        <f t="shared" si="22"/>
        <v>6.1493691402292702E-2</v>
      </c>
      <c r="K1016" s="45">
        <f t="shared" si="23"/>
        <v>2.5907239822292705E-2</v>
      </c>
      <c r="L1016" s="43"/>
      <c r="M1016" s="43"/>
      <c r="N1016" s="43"/>
      <c r="O1016" s="43"/>
      <c r="P1016" s="43"/>
      <c r="Q1016" s="43"/>
      <c r="R1016" s="43"/>
      <c r="S1016" s="43"/>
      <c r="T1016" s="43"/>
      <c r="U1016" s="43"/>
      <c r="V1016" s="43"/>
      <c r="W1016" s="43"/>
      <c r="X1016" s="43"/>
      <c r="Y1016" s="43"/>
      <c r="Z1016" s="43"/>
    </row>
    <row r="1017" spans="1:26">
      <c r="A1017" s="44">
        <v>43987</v>
      </c>
      <c r="B1017" s="45">
        <v>3193.93</v>
      </c>
      <c r="C1017" s="45">
        <f t="shared" si="18"/>
        <v>2.5874065601552972E-2</v>
      </c>
      <c r="D1017" s="45">
        <v>1.52</v>
      </c>
      <c r="E1017" s="45">
        <f t="shared" si="19"/>
        <v>1.52E-2</v>
      </c>
      <c r="F1017" s="45">
        <f t="shared" si="20"/>
        <v>5.9865432411321251E-5</v>
      </c>
      <c r="G1017" s="45">
        <f t="shared" si="21"/>
        <v>2.5814200169141651E-2</v>
      </c>
      <c r="H1017" s="79">
        <v>-0.1151455191</v>
      </c>
      <c r="I1017" s="79">
        <v>-1.9059365969999999E-2</v>
      </c>
      <c r="J1017" s="45">
        <f t="shared" si="22"/>
        <v>-0.11520538453241132</v>
      </c>
      <c r="K1017" s="45">
        <f t="shared" si="23"/>
        <v>-1.911923140241132E-2</v>
      </c>
      <c r="L1017" s="43"/>
      <c r="M1017" s="43"/>
      <c r="N1017" s="43"/>
      <c r="O1017" s="43"/>
      <c r="P1017" s="43"/>
      <c r="Q1017" s="43"/>
      <c r="R1017" s="43"/>
      <c r="S1017" s="43"/>
      <c r="T1017" s="43"/>
      <c r="U1017" s="43"/>
      <c r="V1017" s="43"/>
      <c r="W1017" s="43"/>
      <c r="X1017" s="43"/>
      <c r="Y1017" s="43"/>
      <c r="Z1017" s="43"/>
    </row>
    <row r="1018" spans="1:26">
      <c r="A1018" s="44">
        <v>43986</v>
      </c>
      <c r="B1018" s="45">
        <v>3112.35</v>
      </c>
      <c r="C1018" s="45">
        <f t="shared" si="18"/>
        <v>-3.3743829350457951E-3</v>
      </c>
      <c r="D1018" s="45">
        <v>1.45</v>
      </c>
      <c r="E1018" s="45">
        <f t="shared" si="19"/>
        <v>1.4499999999999999E-2</v>
      </c>
      <c r="F1018" s="45">
        <f t="shared" si="20"/>
        <v>5.7128140812601202E-5</v>
      </c>
      <c r="G1018" s="45">
        <f t="shared" si="21"/>
        <v>-3.4315110758583963E-3</v>
      </c>
      <c r="H1018" s="79">
        <v>-0.1085404786</v>
      </c>
      <c r="I1018" s="79">
        <v>-4.6660993739999997E-2</v>
      </c>
      <c r="J1018" s="45">
        <f t="shared" si="22"/>
        <v>-0.10859760674081261</v>
      </c>
      <c r="K1018" s="45">
        <f t="shared" si="23"/>
        <v>-4.6718121880812598E-2</v>
      </c>
      <c r="L1018" s="43"/>
      <c r="M1018" s="43"/>
      <c r="N1018" s="43"/>
      <c r="O1018" s="43"/>
      <c r="P1018" s="43"/>
      <c r="Q1018" s="43"/>
      <c r="R1018" s="43"/>
      <c r="S1018" s="43"/>
      <c r="T1018" s="43"/>
      <c r="U1018" s="43"/>
      <c r="V1018" s="43"/>
      <c r="W1018" s="43"/>
      <c r="X1018" s="43"/>
      <c r="Y1018" s="43"/>
      <c r="Z1018" s="43"/>
    </row>
    <row r="1019" spans="1:26">
      <c r="A1019" s="44">
        <v>43985</v>
      </c>
      <c r="B1019" s="45">
        <v>3122.87</v>
      </c>
      <c r="C1019" s="45">
        <f t="shared" si="18"/>
        <v>1.3556655475681826E-2</v>
      </c>
      <c r="D1019" s="45">
        <v>1.39</v>
      </c>
      <c r="E1019" s="45">
        <f t="shared" si="19"/>
        <v>1.3899999999999999E-2</v>
      </c>
      <c r="F1019" s="45">
        <f t="shared" si="20"/>
        <v>5.4780393154318929E-5</v>
      </c>
      <c r="G1019" s="45">
        <f t="shared" si="21"/>
        <v>1.3501875082527507E-2</v>
      </c>
      <c r="H1019" s="79">
        <v>-6.2348842100000003E-2</v>
      </c>
      <c r="I1019" s="79">
        <v>-1.4606781859999999E-2</v>
      </c>
      <c r="J1019" s="45">
        <f t="shared" si="22"/>
        <v>-6.2403622493154322E-2</v>
      </c>
      <c r="K1019" s="45">
        <f t="shared" si="23"/>
        <v>-1.4661562253154318E-2</v>
      </c>
      <c r="L1019" s="43"/>
      <c r="M1019" s="43"/>
      <c r="N1019" s="43"/>
      <c r="O1019" s="43"/>
      <c r="P1019" s="43"/>
      <c r="Q1019" s="43"/>
      <c r="R1019" s="43"/>
      <c r="S1019" s="43"/>
      <c r="T1019" s="43"/>
      <c r="U1019" s="43"/>
      <c r="V1019" s="43"/>
      <c r="W1019" s="43"/>
      <c r="X1019" s="43"/>
      <c r="Y1019" s="43"/>
      <c r="Z1019" s="43"/>
    </row>
    <row r="1020" spans="1:26">
      <c r="A1020" s="44">
        <v>43984</v>
      </c>
      <c r="B1020" s="45">
        <v>3080.82</v>
      </c>
      <c r="C1020" s="45">
        <f t="shared" si="18"/>
        <v>8.177278702023465E-3</v>
      </c>
      <c r="D1020" s="45">
        <v>1.32</v>
      </c>
      <c r="E1020" s="45">
        <f t="shared" si="19"/>
        <v>1.32E-2</v>
      </c>
      <c r="F1020" s="45">
        <f t="shared" si="20"/>
        <v>5.203960459021495E-5</v>
      </c>
      <c r="G1020" s="45">
        <f t="shared" si="21"/>
        <v>8.1252390974332501E-3</v>
      </c>
      <c r="H1020" s="79">
        <v>-0.12175400729999999</v>
      </c>
      <c r="I1020" s="79">
        <v>-3.0112893880000002E-2</v>
      </c>
      <c r="J1020" s="45">
        <f t="shared" si="22"/>
        <v>-0.12180604690459021</v>
      </c>
      <c r="K1020" s="45">
        <f t="shared" si="23"/>
        <v>-3.0164933484590217E-2</v>
      </c>
      <c r="L1020" s="43"/>
      <c r="M1020" s="43"/>
      <c r="N1020" s="43"/>
      <c r="O1020" s="43"/>
      <c r="P1020" s="43"/>
      <c r="Q1020" s="43"/>
      <c r="R1020" s="43"/>
      <c r="S1020" s="43"/>
      <c r="T1020" s="43"/>
      <c r="U1020" s="43"/>
      <c r="V1020" s="43"/>
      <c r="W1020" s="43"/>
      <c r="X1020" s="43"/>
      <c r="Y1020" s="43"/>
      <c r="Z1020" s="43"/>
    </row>
    <row r="1021" spans="1:26">
      <c r="A1021" s="44">
        <v>43983</v>
      </c>
      <c r="B1021" s="45">
        <v>3055.73</v>
      </c>
      <c r="C1021" s="45">
        <f t="shared" si="18"/>
        <v>3.744242117017055E-3</v>
      </c>
      <c r="D1021" s="45">
        <v>1.3</v>
      </c>
      <c r="E1021" s="45">
        <f t="shared" si="19"/>
        <v>1.3000000000000001E-2</v>
      </c>
      <c r="F1021" s="45">
        <f t="shared" si="20"/>
        <v>5.1256175721769992E-5</v>
      </c>
      <c r="G1021" s="45">
        <f t="shared" si="21"/>
        <v>3.692985941295285E-3</v>
      </c>
      <c r="H1021" s="79">
        <v>-1.2602726700000001E-2</v>
      </c>
      <c r="I1021" s="79">
        <v>-2.313285009E-2</v>
      </c>
      <c r="J1021" s="45">
        <f t="shared" si="22"/>
        <v>-1.2653982875721771E-2</v>
      </c>
      <c r="K1021" s="45">
        <f t="shared" si="23"/>
        <v>-2.318410626572177E-2</v>
      </c>
      <c r="L1021" s="43"/>
      <c r="M1021" s="43"/>
      <c r="N1021" s="43"/>
      <c r="O1021" s="43"/>
      <c r="P1021" s="43"/>
      <c r="Q1021" s="43"/>
      <c r="R1021" s="43"/>
      <c r="S1021" s="43"/>
      <c r="T1021" s="43"/>
      <c r="U1021" s="43"/>
      <c r="V1021" s="43"/>
      <c r="W1021" s="43"/>
      <c r="X1021" s="43"/>
      <c r="Y1021" s="43"/>
      <c r="Z1021" s="43"/>
    </row>
    <row r="1022" spans="1:26">
      <c r="A1022" s="44">
        <v>43980</v>
      </c>
      <c r="B1022" s="45">
        <v>3044.31</v>
      </c>
      <c r="C1022" s="45">
        <f t="shared" ref="C1022:C1249" si="24">LN(B1022/B1023)</f>
        <v>4.8007678588045241E-3</v>
      </c>
      <c r="D1022" s="45">
        <v>1.26</v>
      </c>
      <c r="E1022" s="45">
        <f t="shared" ref="E1022:E1250" si="25">D1022/100</f>
        <v>1.26E-2</v>
      </c>
      <c r="F1022" s="45">
        <f t="shared" ref="F1022:F1250" si="26">(1+E1022)^(1/252)-1</f>
        <v>4.968885569511805E-5</v>
      </c>
      <c r="G1022" s="45">
        <f t="shared" ref="G1022:G1250" si="27">C1022-F1022</f>
        <v>4.751079003109406E-3</v>
      </c>
      <c r="H1022" s="79">
        <v>-3.7280592309999999E-2</v>
      </c>
      <c r="I1022" s="79">
        <v>-3.075263197E-3</v>
      </c>
      <c r="J1022" s="45">
        <f t="shared" ref="J1022:J1250" si="28">H1022-F1022</f>
        <v>-3.7330281165695117E-2</v>
      </c>
      <c r="K1022" s="45">
        <f t="shared" ref="K1022:K1250" si="29">I1022-F1022</f>
        <v>-3.1249520526951181E-3</v>
      </c>
      <c r="L1022" s="43"/>
      <c r="M1022" s="43"/>
      <c r="N1022" s="43"/>
      <c r="O1022" s="43"/>
      <c r="P1022" s="43"/>
      <c r="Q1022" s="43"/>
      <c r="R1022" s="43"/>
      <c r="S1022" s="43"/>
      <c r="T1022" s="43"/>
      <c r="U1022" s="43"/>
      <c r="V1022" s="43"/>
      <c r="W1022" s="43"/>
      <c r="X1022" s="43"/>
      <c r="Y1022" s="43"/>
      <c r="Z1022" s="43"/>
    </row>
    <row r="1023" spans="1:26">
      <c r="A1023" s="44">
        <v>43979</v>
      </c>
      <c r="B1023" s="45">
        <v>3029.73</v>
      </c>
      <c r="C1023" s="45">
        <f t="shared" si="24"/>
        <v>-2.1101714760443074E-3</v>
      </c>
      <c r="D1023" s="45">
        <v>1.31</v>
      </c>
      <c r="E1023" s="45">
        <f t="shared" si="25"/>
        <v>1.3100000000000001E-2</v>
      </c>
      <c r="F1023" s="45">
        <f t="shared" si="26"/>
        <v>5.164790941170061E-5</v>
      </c>
      <c r="G1023" s="45">
        <f t="shared" si="27"/>
        <v>-2.161819385456008E-3</v>
      </c>
      <c r="H1023" s="79">
        <v>2.685587721E-2</v>
      </c>
      <c r="I1023" s="79">
        <v>5.064983635E-3</v>
      </c>
      <c r="J1023" s="45">
        <f t="shared" si="28"/>
        <v>2.68042293005883E-2</v>
      </c>
      <c r="K1023" s="45">
        <f t="shared" si="29"/>
        <v>5.0133357255882994E-3</v>
      </c>
      <c r="L1023" s="43"/>
      <c r="M1023" s="43"/>
      <c r="N1023" s="43"/>
      <c r="O1023" s="43"/>
      <c r="P1023" s="43"/>
      <c r="Q1023" s="43"/>
      <c r="R1023" s="43"/>
      <c r="S1023" s="43"/>
      <c r="T1023" s="43"/>
      <c r="U1023" s="43"/>
      <c r="V1023" s="43"/>
      <c r="W1023" s="43"/>
      <c r="X1023" s="43"/>
      <c r="Y1023" s="43"/>
      <c r="Z1023" s="43"/>
    </row>
    <row r="1024" spans="1:26">
      <c r="A1024" s="44">
        <v>43978</v>
      </c>
      <c r="B1024" s="45">
        <v>3036.13</v>
      </c>
      <c r="C1024" s="45">
        <f t="shared" si="24"/>
        <v>1.4718492616296689E-2</v>
      </c>
      <c r="D1024" s="45">
        <v>1.27</v>
      </c>
      <c r="E1024" s="45">
        <f t="shared" si="25"/>
        <v>1.2699999999999999E-2</v>
      </c>
      <c r="F1024" s="45">
        <f t="shared" si="26"/>
        <v>5.0080743506875081E-5</v>
      </c>
      <c r="G1024" s="45">
        <f t="shared" si="27"/>
        <v>1.4668411872789814E-2</v>
      </c>
      <c r="H1024" s="79">
        <v>-2.0044103720000001E-3</v>
      </c>
      <c r="I1024" s="79">
        <v>1.381828205E-2</v>
      </c>
      <c r="J1024" s="45">
        <f t="shared" si="28"/>
        <v>-2.0544911155068752E-3</v>
      </c>
      <c r="K1024" s="45">
        <f t="shared" si="29"/>
        <v>1.3768201306493125E-2</v>
      </c>
      <c r="L1024" s="43"/>
      <c r="M1024" s="43"/>
      <c r="N1024" s="43"/>
      <c r="O1024" s="43"/>
      <c r="P1024" s="43"/>
      <c r="Q1024" s="43"/>
      <c r="R1024" s="43"/>
      <c r="S1024" s="43"/>
      <c r="T1024" s="43"/>
      <c r="U1024" s="43"/>
      <c r="V1024" s="43"/>
      <c r="W1024" s="43"/>
      <c r="X1024" s="43"/>
      <c r="Y1024" s="43"/>
      <c r="Z1024" s="43"/>
    </row>
    <row r="1025" spans="1:26">
      <c r="A1025" s="44">
        <v>43977</v>
      </c>
      <c r="B1025" s="45">
        <v>2991.77</v>
      </c>
      <c r="C1025" s="45">
        <f t="shared" si="24"/>
        <v>1.2214261971750162E-2</v>
      </c>
      <c r="D1025" s="45">
        <v>1.28</v>
      </c>
      <c r="E1025" s="45">
        <f t="shared" si="25"/>
        <v>1.2800000000000001E-2</v>
      </c>
      <c r="F1025" s="45">
        <f t="shared" si="26"/>
        <v>5.0472592777017766E-5</v>
      </c>
      <c r="G1025" s="45">
        <f t="shared" si="27"/>
        <v>1.2163789378973144E-2</v>
      </c>
      <c r="H1025" s="79">
        <v>-3.2560225499999998E-2</v>
      </c>
      <c r="I1025" s="79">
        <v>-4.1785672779999998E-2</v>
      </c>
      <c r="J1025" s="45">
        <f t="shared" si="28"/>
        <v>-3.2610698092777016E-2</v>
      </c>
      <c r="K1025" s="45">
        <f t="shared" si="29"/>
        <v>-4.1836145372777016E-2</v>
      </c>
      <c r="L1025" s="43"/>
      <c r="M1025" s="43"/>
      <c r="N1025" s="43"/>
      <c r="O1025" s="43"/>
      <c r="P1025" s="43"/>
      <c r="Q1025" s="43"/>
      <c r="R1025" s="43"/>
      <c r="S1025" s="43"/>
      <c r="T1025" s="43"/>
      <c r="U1025" s="43"/>
      <c r="V1025" s="43"/>
      <c r="W1025" s="43"/>
      <c r="X1025" s="43"/>
      <c r="Y1025" s="43"/>
      <c r="Z1025" s="43"/>
    </row>
    <row r="1026" spans="1:26">
      <c r="A1026" s="44">
        <v>43973</v>
      </c>
      <c r="B1026" s="45">
        <v>2955.45</v>
      </c>
      <c r="C1026" s="45">
        <f t="shared" si="24"/>
        <v>2.3509655202508628E-3</v>
      </c>
      <c r="D1026" s="45">
        <v>1.22</v>
      </c>
      <c r="E1026" s="45">
        <f t="shared" si="25"/>
        <v>1.2199999999999999E-2</v>
      </c>
      <c r="F1026" s="45">
        <f t="shared" si="26"/>
        <v>4.8120918876737306E-5</v>
      </c>
      <c r="G1026" s="45">
        <f t="shared" si="27"/>
        <v>2.3028446013741255E-3</v>
      </c>
      <c r="H1026" s="79">
        <v>-5.1027862520000002E-2</v>
      </c>
      <c r="I1026" s="79">
        <v>-4.2985563230000003E-2</v>
      </c>
      <c r="J1026" s="45">
        <f t="shared" si="28"/>
        <v>-5.1075983438876739E-2</v>
      </c>
      <c r="K1026" s="45">
        <f t="shared" si="29"/>
        <v>-4.303368414887674E-2</v>
      </c>
      <c r="L1026" s="43"/>
      <c r="M1026" s="43"/>
      <c r="N1026" s="43"/>
      <c r="O1026" s="43"/>
      <c r="P1026" s="43"/>
      <c r="Q1026" s="43"/>
      <c r="R1026" s="43"/>
      <c r="S1026" s="43"/>
      <c r="T1026" s="43"/>
      <c r="U1026" s="43"/>
      <c r="V1026" s="43"/>
      <c r="W1026" s="43"/>
      <c r="X1026" s="43"/>
      <c r="Y1026" s="43"/>
      <c r="Z1026" s="43"/>
    </row>
    <row r="1027" spans="1:26">
      <c r="A1027" s="44">
        <v>43972</v>
      </c>
      <c r="B1027" s="45">
        <v>2948.51</v>
      </c>
      <c r="C1027" s="45">
        <f t="shared" si="24"/>
        <v>-7.803935472623133E-3</v>
      </c>
      <c r="D1027" s="45">
        <v>1.24</v>
      </c>
      <c r="E1027" s="45">
        <f t="shared" si="25"/>
        <v>1.24E-2</v>
      </c>
      <c r="F1027" s="45">
        <f t="shared" si="26"/>
        <v>4.8904964415230623E-5</v>
      </c>
      <c r="G1027" s="45">
        <f t="shared" si="27"/>
        <v>-7.8528404370383637E-3</v>
      </c>
      <c r="H1027" s="79">
        <v>1.0631857999999999E-2</v>
      </c>
      <c r="I1027" s="79">
        <v>1.4038106309999999E-2</v>
      </c>
      <c r="J1027" s="45">
        <f t="shared" si="28"/>
        <v>1.0582953035584769E-2</v>
      </c>
      <c r="K1027" s="45">
        <f t="shared" si="29"/>
        <v>1.3989201345584769E-2</v>
      </c>
      <c r="L1027" s="43"/>
      <c r="M1027" s="43"/>
      <c r="N1027" s="43"/>
      <c r="O1027" s="43"/>
      <c r="P1027" s="43"/>
      <c r="Q1027" s="43"/>
      <c r="R1027" s="43"/>
      <c r="S1027" s="43"/>
      <c r="T1027" s="43"/>
      <c r="U1027" s="43"/>
      <c r="V1027" s="43"/>
      <c r="W1027" s="43"/>
      <c r="X1027" s="43"/>
      <c r="Y1027" s="43"/>
      <c r="Z1027" s="43"/>
    </row>
    <row r="1028" spans="1:26">
      <c r="A1028" s="44">
        <v>43971</v>
      </c>
      <c r="B1028" s="45">
        <v>2971.61</v>
      </c>
      <c r="C1028" s="45">
        <f t="shared" si="24"/>
        <v>1.6513934417861521E-2</v>
      </c>
      <c r="D1028" s="45">
        <v>1.25</v>
      </c>
      <c r="E1028" s="45">
        <f t="shared" si="25"/>
        <v>1.2500000000000001E-2</v>
      </c>
      <c r="F1028" s="45">
        <f t="shared" si="26"/>
        <v>4.929692933375307E-5</v>
      </c>
      <c r="G1028" s="45">
        <f t="shared" si="27"/>
        <v>1.6464637488527768E-2</v>
      </c>
      <c r="H1028" s="79">
        <v>-4.1721679689999999E-2</v>
      </c>
      <c r="I1028" s="79">
        <v>1.418957431E-2</v>
      </c>
      <c r="J1028" s="45">
        <f t="shared" si="28"/>
        <v>-4.1770976619333752E-2</v>
      </c>
      <c r="K1028" s="45">
        <f t="shared" si="29"/>
        <v>1.4140277380666246E-2</v>
      </c>
      <c r="L1028" s="43"/>
      <c r="M1028" s="43"/>
      <c r="N1028" s="43"/>
      <c r="O1028" s="43"/>
      <c r="P1028" s="43"/>
      <c r="Q1028" s="43"/>
      <c r="R1028" s="43"/>
      <c r="S1028" s="43"/>
      <c r="T1028" s="43"/>
      <c r="U1028" s="43"/>
      <c r="V1028" s="43"/>
      <c r="W1028" s="43"/>
      <c r="X1028" s="43"/>
      <c r="Y1028" s="43"/>
      <c r="Z1028" s="43"/>
    </row>
    <row r="1029" spans="1:26">
      <c r="A1029" s="44">
        <v>43970</v>
      </c>
      <c r="B1029" s="45">
        <v>2922.94</v>
      </c>
      <c r="C1029" s="45">
        <f t="shared" si="24"/>
        <v>-1.0539757419425795E-2</v>
      </c>
      <c r="D1029" s="45">
        <v>1.28</v>
      </c>
      <c r="E1029" s="45">
        <f t="shared" si="25"/>
        <v>1.2800000000000001E-2</v>
      </c>
      <c r="F1029" s="45">
        <f t="shared" si="26"/>
        <v>5.0472592777017766E-5</v>
      </c>
      <c r="G1029" s="45">
        <f t="shared" si="27"/>
        <v>-1.0590230012202813E-2</v>
      </c>
      <c r="H1029" s="79">
        <v>-2.1838902520000002E-2</v>
      </c>
      <c r="I1029" s="79">
        <v>-3.1701298009999997E-2</v>
      </c>
      <c r="J1029" s="45">
        <f t="shared" si="28"/>
        <v>-2.1889375112777019E-2</v>
      </c>
      <c r="K1029" s="45">
        <f t="shared" si="29"/>
        <v>-3.1751770602777014E-2</v>
      </c>
      <c r="L1029" s="43"/>
      <c r="M1029" s="43"/>
      <c r="N1029" s="43"/>
      <c r="O1029" s="43"/>
      <c r="P1029" s="43"/>
      <c r="Q1029" s="43"/>
      <c r="R1029" s="43"/>
      <c r="S1029" s="43"/>
      <c r="T1029" s="43"/>
      <c r="U1029" s="43"/>
      <c r="V1029" s="43"/>
      <c r="W1029" s="43"/>
      <c r="X1029" s="43"/>
      <c r="Y1029" s="43"/>
      <c r="Z1029" s="43"/>
    </row>
    <row r="1030" spans="1:26">
      <c r="A1030" s="44">
        <v>43969</v>
      </c>
      <c r="B1030" s="45">
        <v>2953.91</v>
      </c>
      <c r="C1030" s="45">
        <f t="shared" si="24"/>
        <v>3.1015221473356874E-2</v>
      </c>
      <c r="D1030" s="45">
        <v>1.29</v>
      </c>
      <c r="E1030" s="45">
        <f t="shared" si="25"/>
        <v>1.29E-2</v>
      </c>
      <c r="F1030" s="45">
        <f t="shared" si="26"/>
        <v>5.0864403512651535E-5</v>
      </c>
      <c r="G1030" s="45">
        <f t="shared" si="27"/>
        <v>3.0964357069844222E-2</v>
      </c>
      <c r="H1030" s="79">
        <v>3.7615386899999999E-2</v>
      </c>
      <c r="I1030" s="79">
        <v>2.5893124260000001E-2</v>
      </c>
      <c r="J1030" s="45">
        <f t="shared" si="28"/>
        <v>3.7564522496487347E-2</v>
      </c>
      <c r="K1030" s="45">
        <f t="shared" si="29"/>
        <v>2.5842259856487349E-2</v>
      </c>
      <c r="L1030" s="43"/>
      <c r="M1030" s="43"/>
      <c r="N1030" s="43"/>
      <c r="O1030" s="43"/>
      <c r="P1030" s="43"/>
      <c r="Q1030" s="43"/>
      <c r="R1030" s="43"/>
      <c r="S1030" s="43"/>
      <c r="T1030" s="43"/>
      <c r="U1030" s="43"/>
      <c r="V1030" s="43"/>
      <c r="W1030" s="43"/>
      <c r="X1030" s="43"/>
      <c r="Y1030" s="43"/>
      <c r="Z1030" s="43"/>
    </row>
    <row r="1031" spans="1:26">
      <c r="A1031" s="44">
        <v>43966</v>
      </c>
      <c r="B1031" s="45">
        <v>2863.7</v>
      </c>
      <c r="C1031" s="45">
        <f t="shared" si="24"/>
        <v>3.9186922544353266E-3</v>
      </c>
      <c r="D1031" s="45">
        <v>1.17</v>
      </c>
      <c r="E1031" s="45">
        <f t="shared" si="25"/>
        <v>1.1699999999999999E-2</v>
      </c>
      <c r="F1031" s="45">
        <f t="shared" si="26"/>
        <v>4.6160129749672763E-5</v>
      </c>
      <c r="G1031" s="45">
        <f t="shared" si="27"/>
        <v>3.8725321246856539E-3</v>
      </c>
      <c r="H1031" s="79">
        <v>-0.12103699499999999</v>
      </c>
      <c r="I1031" s="79">
        <v>-6.371581439E-2</v>
      </c>
      <c r="J1031" s="45">
        <f t="shared" si="28"/>
        <v>-0.12108315512974967</v>
      </c>
      <c r="K1031" s="45">
        <f t="shared" si="29"/>
        <v>-6.3761974519749673E-2</v>
      </c>
      <c r="L1031" s="43"/>
      <c r="M1031" s="43"/>
      <c r="N1031" s="43"/>
      <c r="O1031" s="43"/>
      <c r="P1031" s="43"/>
      <c r="Q1031" s="43"/>
      <c r="R1031" s="43"/>
      <c r="S1031" s="43"/>
      <c r="T1031" s="43"/>
      <c r="U1031" s="43"/>
      <c r="V1031" s="43"/>
      <c r="W1031" s="43"/>
      <c r="X1031" s="43"/>
      <c r="Y1031" s="43"/>
      <c r="Z1031" s="43"/>
    </row>
    <row r="1032" spans="1:26">
      <c r="A1032" s="44">
        <v>43965</v>
      </c>
      <c r="B1032" s="45">
        <v>2852.5</v>
      </c>
      <c r="C1032" s="45">
        <f t="shared" si="24"/>
        <v>1.1458917804071491E-2</v>
      </c>
      <c r="D1032" s="45">
        <v>1.1399999999999999</v>
      </c>
      <c r="E1032" s="45">
        <f t="shared" si="25"/>
        <v>1.1399999999999999E-2</v>
      </c>
      <c r="F1032" s="45">
        <f t="shared" si="26"/>
        <v>4.4983192918790493E-5</v>
      </c>
      <c r="G1032" s="45">
        <f t="shared" si="27"/>
        <v>1.14139346111527E-2</v>
      </c>
      <c r="H1032" s="79">
        <v>2.078253918E-2</v>
      </c>
      <c r="I1032" s="79">
        <v>-1.6160269479999999E-2</v>
      </c>
      <c r="J1032" s="45">
        <f t="shared" si="28"/>
        <v>2.073755598708121E-2</v>
      </c>
      <c r="K1032" s="45">
        <f t="shared" si="29"/>
        <v>-1.620525267291879E-2</v>
      </c>
      <c r="L1032" s="43"/>
      <c r="M1032" s="43"/>
      <c r="N1032" s="43"/>
      <c r="O1032" s="43"/>
      <c r="P1032" s="43"/>
      <c r="Q1032" s="43"/>
      <c r="R1032" s="43"/>
      <c r="S1032" s="43"/>
      <c r="T1032" s="43"/>
      <c r="U1032" s="43"/>
      <c r="V1032" s="43"/>
      <c r="W1032" s="43"/>
      <c r="X1032" s="43"/>
      <c r="Y1032" s="43"/>
      <c r="Z1032" s="43"/>
    </row>
    <row r="1033" spans="1:26">
      <c r="A1033" s="44">
        <v>43964</v>
      </c>
      <c r="B1033" s="45">
        <v>2820</v>
      </c>
      <c r="C1033" s="45">
        <f t="shared" si="24"/>
        <v>-1.7616955794106534E-2</v>
      </c>
      <c r="D1033" s="45">
        <v>1.19</v>
      </c>
      <c r="E1033" s="45">
        <f t="shared" si="25"/>
        <v>1.1899999999999999E-2</v>
      </c>
      <c r="F1033" s="45">
        <f t="shared" si="26"/>
        <v>4.6944561201023305E-5</v>
      </c>
      <c r="G1033" s="45">
        <f t="shared" si="27"/>
        <v>-1.7663900355307557E-2</v>
      </c>
      <c r="H1033" s="79">
        <v>-8.3600191840000008E-3</v>
      </c>
      <c r="I1033" s="79">
        <v>-1.623427689E-2</v>
      </c>
      <c r="J1033" s="45">
        <f t="shared" si="28"/>
        <v>-8.4069637452010241E-3</v>
      </c>
      <c r="K1033" s="45">
        <f t="shared" si="29"/>
        <v>-1.6281221451201023E-2</v>
      </c>
      <c r="L1033" s="43"/>
      <c r="M1033" s="43"/>
      <c r="N1033" s="43"/>
      <c r="O1033" s="43"/>
      <c r="P1033" s="43"/>
      <c r="Q1033" s="43"/>
      <c r="R1033" s="43"/>
      <c r="S1033" s="43"/>
      <c r="T1033" s="43"/>
      <c r="U1033" s="43"/>
      <c r="V1033" s="43"/>
      <c r="W1033" s="43"/>
      <c r="X1033" s="43"/>
      <c r="Y1033" s="43"/>
      <c r="Z1033" s="43"/>
    </row>
    <row r="1034" spans="1:26">
      <c r="A1034" s="44">
        <v>43963</v>
      </c>
      <c r="B1034" s="45">
        <v>2870.12</v>
      </c>
      <c r="C1034" s="45">
        <f t="shared" si="24"/>
        <v>-2.0757791338386403E-2</v>
      </c>
      <c r="D1034" s="45">
        <v>1.23</v>
      </c>
      <c r="E1034" s="45">
        <f t="shared" si="25"/>
        <v>1.23E-2</v>
      </c>
      <c r="F1034" s="45">
        <f t="shared" si="26"/>
        <v>4.8512960932223237E-5</v>
      </c>
      <c r="G1034" s="45">
        <f t="shared" si="27"/>
        <v>-2.0806304299318627E-2</v>
      </c>
      <c r="H1034" s="79">
        <v>3.0157927540000001E-2</v>
      </c>
      <c r="I1034" s="79">
        <v>4.9646846290000001E-3</v>
      </c>
      <c r="J1034" s="45">
        <f t="shared" si="28"/>
        <v>3.0109414579067777E-2</v>
      </c>
      <c r="K1034" s="45">
        <f t="shared" si="29"/>
        <v>4.9161716680677769E-3</v>
      </c>
      <c r="L1034" s="43"/>
      <c r="M1034" s="43"/>
      <c r="N1034" s="43"/>
      <c r="O1034" s="43"/>
      <c r="P1034" s="43"/>
      <c r="Q1034" s="43"/>
      <c r="R1034" s="43"/>
      <c r="S1034" s="43"/>
      <c r="T1034" s="43"/>
      <c r="U1034" s="43"/>
      <c r="V1034" s="43"/>
      <c r="W1034" s="43"/>
      <c r="X1034" s="43"/>
      <c r="Y1034" s="43"/>
      <c r="Z1034" s="43"/>
    </row>
    <row r="1035" spans="1:26">
      <c r="A1035" s="44">
        <v>43962</v>
      </c>
      <c r="B1035" s="45">
        <v>2930.32</v>
      </c>
      <c r="C1035" s="45">
        <f t="shared" si="24"/>
        <v>1.7747076898242637E-4</v>
      </c>
      <c r="D1035" s="45">
        <v>1.28</v>
      </c>
      <c r="E1035" s="45">
        <f t="shared" si="25"/>
        <v>1.2800000000000001E-2</v>
      </c>
      <c r="F1035" s="45">
        <f t="shared" si="26"/>
        <v>5.0472592777017766E-5</v>
      </c>
      <c r="G1035" s="45">
        <f t="shared" si="27"/>
        <v>1.269981762054086E-4</v>
      </c>
      <c r="H1035" s="79">
        <v>2.904229614E-2</v>
      </c>
      <c r="I1035" s="79">
        <v>3.3803134130000002E-2</v>
      </c>
      <c r="J1035" s="45">
        <f t="shared" si="28"/>
        <v>2.8991823547222982E-2</v>
      </c>
      <c r="K1035" s="45">
        <f t="shared" si="29"/>
        <v>3.3752661537222985E-2</v>
      </c>
      <c r="L1035" s="43"/>
      <c r="M1035" s="43"/>
      <c r="N1035" s="43"/>
      <c r="O1035" s="43"/>
      <c r="P1035" s="43"/>
      <c r="Q1035" s="43"/>
      <c r="R1035" s="43"/>
      <c r="S1035" s="43"/>
      <c r="T1035" s="43"/>
      <c r="U1035" s="43"/>
      <c r="V1035" s="43"/>
      <c r="W1035" s="43"/>
      <c r="X1035" s="43"/>
      <c r="Y1035" s="43"/>
      <c r="Z1035" s="43"/>
    </row>
    <row r="1036" spans="1:26">
      <c r="A1036" s="44">
        <v>43959</v>
      </c>
      <c r="B1036" s="45">
        <v>2929.8</v>
      </c>
      <c r="C1036" s="45">
        <f t="shared" si="24"/>
        <v>1.6730758062550522E-2</v>
      </c>
      <c r="D1036" s="45">
        <v>1.25</v>
      </c>
      <c r="E1036" s="45">
        <f t="shared" si="25"/>
        <v>1.2500000000000001E-2</v>
      </c>
      <c r="F1036" s="45">
        <f t="shared" si="26"/>
        <v>4.929692933375307E-5</v>
      </c>
      <c r="G1036" s="45">
        <f t="shared" si="27"/>
        <v>1.6681461133216769E-2</v>
      </c>
      <c r="H1036" s="79">
        <v>3.4537452160000003E-2</v>
      </c>
      <c r="I1036" s="79">
        <v>3.1717047870000001E-2</v>
      </c>
      <c r="J1036" s="45">
        <f t="shared" si="28"/>
        <v>3.4488155230666249E-2</v>
      </c>
      <c r="K1036" s="45">
        <f t="shared" si="29"/>
        <v>3.1667750940666248E-2</v>
      </c>
      <c r="L1036" s="43"/>
      <c r="M1036" s="43"/>
      <c r="N1036" s="43"/>
      <c r="O1036" s="43"/>
      <c r="P1036" s="43"/>
      <c r="Q1036" s="43"/>
      <c r="R1036" s="43"/>
      <c r="S1036" s="43"/>
      <c r="T1036" s="43"/>
      <c r="U1036" s="43"/>
      <c r="V1036" s="43"/>
      <c r="W1036" s="43"/>
      <c r="X1036" s="43"/>
      <c r="Y1036" s="43"/>
      <c r="Z1036" s="43"/>
    </row>
    <row r="1037" spans="1:26">
      <c r="A1037" s="44">
        <v>43958</v>
      </c>
      <c r="B1037" s="45">
        <v>2881.19</v>
      </c>
      <c r="C1037" s="45">
        <f t="shared" si="24"/>
        <v>1.1438948664053582E-2</v>
      </c>
      <c r="D1037" s="45">
        <v>1.17</v>
      </c>
      <c r="E1037" s="45">
        <f t="shared" si="25"/>
        <v>1.1699999999999999E-2</v>
      </c>
      <c r="F1037" s="45">
        <f t="shared" si="26"/>
        <v>4.6160129749672763E-5</v>
      </c>
      <c r="G1037" s="45">
        <f t="shared" si="27"/>
        <v>1.1392788534303909E-2</v>
      </c>
      <c r="H1037" s="79">
        <v>-3.655639988E-2</v>
      </c>
      <c r="I1037" s="79">
        <v>-4.3945083519999997E-2</v>
      </c>
      <c r="J1037" s="45">
        <f t="shared" si="28"/>
        <v>-3.6602560009749673E-2</v>
      </c>
      <c r="K1037" s="45">
        <f t="shared" si="29"/>
        <v>-4.399124364974967E-2</v>
      </c>
      <c r="L1037" s="43"/>
      <c r="M1037" s="43"/>
      <c r="N1037" s="43"/>
      <c r="O1037" s="43"/>
      <c r="P1037" s="43"/>
      <c r="Q1037" s="43"/>
      <c r="R1037" s="43"/>
      <c r="S1037" s="43"/>
      <c r="T1037" s="43"/>
      <c r="U1037" s="43"/>
      <c r="V1037" s="43"/>
      <c r="W1037" s="43"/>
      <c r="X1037" s="43"/>
      <c r="Y1037" s="43"/>
      <c r="Z1037" s="43"/>
    </row>
    <row r="1038" spans="1:26">
      <c r="A1038" s="44">
        <v>43957</v>
      </c>
      <c r="B1038" s="45">
        <v>2848.42</v>
      </c>
      <c r="C1038" s="45">
        <f t="shared" si="24"/>
        <v>-7.0038733986003436E-3</v>
      </c>
      <c r="D1038" s="45">
        <v>1.27</v>
      </c>
      <c r="E1038" s="45">
        <f t="shared" si="25"/>
        <v>1.2699999999999999E-2</v>
      </c>
      <c r="F1038" s="45">
        <f t="shared" si="26"/>
        <v>5.0080743506875081E-5</v>
      </c>
      <c r="G1038" s="45">
        <f t="shared" si="27"/>
        <v>-7.0539541421072187E-3</v>
      </c>
      <c r="H1038" s="79">
        <v>-5.4222693910000001E-2</v>
      </c>
      <c r="I1038" s="79">
        <v>3.5355451789999999E-3</v>
      </c>
      <c r="J1038" s="45">
        <f t="shared" si="28"/>
        <v>-5.4272774653506876E-2</v>
      </c>
      <c r="K1038" s="45">
        <f t="shared" si="29"/>
        <v>3.4854644354931248E-3</v>
      </c>
      <c r="L1038" s="43"/>
      <c r="M1038" s="43"/>
      <c r="N1038" s="43"/>
      <c r="O1038" s="43"/>
      <c r="P1038" s="43"/>
      <c r="Q1038" s="43"/>
      <c r="R1038" s="43"/>
      <c r="S1038" s="43"/>
      <c r="T1038" s="43"/>
      <c r="U1038" s="43"/>
      <c r="V1038" s="43"/>
      <c r="W1038" s="43"/>
      <c r="X1038" s="43"/>
      <c r="Y1038" s="43"/>
      <c r="Z1038" s="43"/>
    </row>
    <row r="1039" spans="1:26">
      <c r="A1039" s="44">
        <v>43956</v>
      </c>
      <c r="B1039" s="45">
        <v>2868.44</v>
      </c>
      <c r="C1039" s="45">
        <f t="shared" si="24"/>
        <v>8.9999521895380505E-3</v>
      </c>
      <c r="D1039" s="45">
        <v>1.19</v>
      </c>
      <c r="E1039" s="45">
        <f t="shared" si="25"/>
        <v>1.1899999999999999E-2</v>
      </c>
      <c r="F1039" s="45">
        <f t="shared" si="26"/>
        <v>4.6944561201023305E-5</v>
      </c>
      <c r="G1039" s="45">
        <f t="shared" si="27"/>
        <v>8.9530076283370272E-3</v>
      </c>
      <c r="H1039" s="79">
        <v>2.8635783380000002E-2</v>
      </c>
      <c r="I1039" s="79">
        <v>1.145085926E-2</v>
      </c>
      <c r="J1039" s="45">
        <f t="shared" si="28"/>
        <v>2.8588838818798978E-2</v>
      </c>
      <c r="K1039" s="45">
        <f t="shared" si="29"/>
        <v>1.1403914698798976E-2</v>
      </c>
      <c r="L1039" s="43"/>
      <c r="M1039" s="43"/>
      <c r="N1039" s="43"/>
      <c r="O1039" s="43"/>
      <c r="P1039" s="43"/>
      <c r="Q1039" s="43"/>
      <c r="R1039" s="43"/>
      <c r="S1039" s="43"/>
      <c r="T1039" s="43"/>
      <c r="U1039" s="43"/>
      <c r="V1039" s="43"/>
      <c r="W1039" s="43"/>
      <c r="X1039" s="43"/>
      <c r="Y1039" s="43"/>
      <c r="Z1039" s="43"/>
    </row>
    <row r="1040" spans="1:26">
      <c r="A1040" s="44">
        <v>43955</v>
      </c>
      <c r="B1040" s="45">
        <v>2842.74</v>
      </c>
      <c r="C1040" s="45">
        <f t="shared" si="24"/>
        <v>4.2408122145938705E-3</v>
      </c>
      <c r="D1040" s="45">
        <v>1.1599999999999999</v>
      </c>
      <c r="E1040" s="45">
        <f t="shared" si="25"/>
        <v>1.1599999999999999E-2</v>
      </c>
      <c r="F1040" s="45">
        <f t="shared" si="26"/>
        <v>4.5767856100775717E-5</v>
      </c>
      <c r="G1040" s="45">
        <f t="shared" si="27"/>
        <v>4.1950443584930948E-3</v>
      </c>
      <c r="H1040" s="79">
        <v>4.719399464E-2</v>
      </c>
      <c r="I1040" s="79">
        <v>-1.098658514E-2</v>
      </c>
      <c r="J1040" s="45">
        <f t="shared" si="28"/>
        <v>4.7148226783899225E-2</v>
      </c>
      <c r="K1040" s="45">
        <f t="shared" si="29"/>
        <v>-1.1032352996100775E-2</v>
      </c>
      <c r="L1040" s="43"/>
      <c r="M1040" s="43"/>
      <c r="N1040" s="43"/>
      <c r="O1040" s="43"/>
      <c r="P1040" s="43"/>
      <c r="Q1040" s="43"/>
      <c r="R1040" s="43"/>
      <c r="S1040" s="43"/>
      <c r="T1040" s="43"/>
      <c r="U1040" s="43"/>
      <c r="V1040" s="43"/>
      <c r="W1040" s="43"/>
      <c r="X1040" s="43"/>
      <c r="Y1040" s="43"/>
      <c r="Z1040" s="43"/>
    </row>
    <row r="1041" spans="1:26">
      <c r="A1041" s="44">
        <v>43952</v>
      </c>
      <c r="B1041" s="45">
        <v>2830.71</v>
      </c>
      <c r="C1041" s="45">
        <f t="shared" si="24"/>
        <v>-2.8460220686828817E-2</v>
      </c>
      <c r="D1041" s="45">
        <v>1.1399999999999999</v>
      </c>
      <c r="E1041" s="45">
        <f t="shared" si="25"/>
        <v>1.1399999999999999E-2</v>
      </c>
      <c r="F1041" s="45">
        <f t="shared" si="26"/>
        <v>4.4983192918790493E-5</v>
      </c>
      <c r="G1041" s="45">
        <f t="shared" si="27"/>
        <v>-2.8505203879747608E-2</v>
      </c>
      <c r="H1041" s="79">
        <v>1.4424597799999999E-2</v>
      </c>
      <c r="I1041" s="79">
        <v>2.8913267499999999E-2</v>
      </c>
      <c r="J1041" s="45">
        <f t="shared" si="28"/>
        <v>1.4379614607081209E-2</v>
      </c>
      <c r="K1041" s="45">
        <f t="shared" si="29"/>
        <v>2.8868284307081209E-2</v>
      </c>
      <c r="L1041" s="43"/>
      <c r="M1041" s="43"/>
      <c r="N1041" s="43"/>
      <c r="O1041" s="43"/>
      <c r="P1041" s="43"/>
      <c r="Q1041" s="43"/>
      <c r="R1041" s="43"/>
      <c r="S1041" s="43"/>
      <c r="T1041" s="43"/>
      <c r="U1041" s="43"/>
      <c r="V1041" s="43"/>
      <c r="W1041" s="43"/>
      <c r="X1041" s="43"/>
      <c r="Y1041" s="43"/>
      <c r="Z1041" s="43"/>
    </row>
    <row r="1042" spans="1:26">
      <c r="A1042" s="44">
        <v>43951</v>
      </c>
      <c r="B1042" s="45">
        <v>2912.43</v>
      </c>
      <c r="C1042" s="45">
        <f t="shared" si="24"/>
        <v>-9.2551165252656598E-3</v>
      </c>
      <c r="D1042" s="45">
        <v>1.1599999999999999</v>
      </c>
      <c r="E1042" s="45">
        <f t="shared" si="25"/>
        <v>1.1599999999999999E-2</v>
      </c>
      <c r="F1042" s="45">
        <f t="shared" si="26"/>
        <v>4.5767856100775717E-5</v>
      </c>
      <c r="G1042" s="45">
        <f t="shared" si="27"/>
        <v>-9.3008843813664355E-3</v>
      </c>
      <c r="H1042" s="79">
        <v>5.5774503660000002E-2</v>
      </c>
      <c r="I1042" s="79">
        <v>4.8412163789999997E-2</v>
      </c>
      <c r="J1042" s="45">
        <f t="shared" si="28"/>
        <v>5.5728735803899226E-2</v>
      </c>
      <c r="K1042" s="45">
        <f t="shared" si="29"/>
        <v>4.8366395933899221E-2</v>
      </c>
      <c r="L1042" s="43"/>
      <c r="M1042" s="43"/>
      <c r="N1042" s="43"/>
      <c r="O1042" s="43"/>
      <c r="P1042" s="43"/>
      <c r="Q1042" s="43"/>
      <c r="R1042" s="43"/>
      <c r="S1042" s="43"/>
      <c r="T1042" s="43"/>
      <c r="U1042" s="43"/>
      <c r="V1042" s="43"/>
      <c r="W1042" s="43"/>
      <c r="X1042" s="43"/>
      <c r="Y1042" s="43"/>
      <c r="Z1042" s="43"/>
    </row>
    <row r="1043" spans="1:26">
      <c r="A1043" s="44">
        <v>43950</v>
      </c>
      <c r="B1043" s="45">
        <v>2939.51</v>
      </c>
      <c r="C1043" s="45">
        <f t="shared" si="24"/>
        <v>2.6236663207249239E-2</v>
      </c>
      <c r="D1043" s="45">
        <v>1.1299999999999999</v>
      </c>
      <c r="E1043" s="45">
        <f t="shared" si="25"/>
        <v>1.1299999999999999E-2</v>
      </c>
      <c r="F1043" s="45">
        <f t="shared" si="26"/>
        <v>4.4590803370381238E-5</v>
      </c>
      <c r="G1043" s="45">
        <f t="shared" si="27"/>
        <v>2.6192072403878858E-2</v>
      </c>
      <c r="H1043" s="79">
        <v>-1.442779116E-2</v>
      </c>
      <c r="I1043" s="79">
        <v>3.1130918600000002E-2</v>
      </c>
      <c r="J1043" s="45">
        <f t="shared" si="28"/>
        <v>-1.4472381963370381E-2</v>
      </c>
      <c r="K1043" s="45">
        <f t="shared" si="29"/>
        <v>3.108632779662962E-2</v>
      </c>
      <c r="L1043" s="43"/>
      <c r="M1043" s="43"/>
      <c r="N1043" s="43"/>
      <c r="O1043" s="43"/>
      <c r="P1043" s="43"/>
      <c r="Q1043" s="43"/>
      <c r="R1043" s="43"/>
      <c r="S1043" s="43"/>
      <c r="T1043" s="43"/>
      <c r="U1043" s="43"/>
      <c r="V1043" s="43"/>
      <c r="W1043" s="43"/>
      <c r="X1043" s="43"/>
      <c r="Y1043" s="43"/>
      <c r="Z1043" s="43"/>
    </row>
    <row r="1044" spans="1:26">
      <c r="A1044" s="44">
        <v>43949</v>
      </c>
      <c r="B1044" s="45">
        <v>2863.39</v>
      </c>
      <c r="C1044" s="45">
        <f t="shared" si="24"/>
        <v>-5.2561394601198371E-3</v>
      </c>
      <c r="D1044" s="45">
        <v>1.1000000000000001</v>
      </c>
      <c r="E1044" s="45">
        <f t="shared" si="25"/>
        <v>1.1000000000000001E-2</v>
      </c>
      <c r="F1044" s="45">
        <f t="shared" si="26"/>
        <v>4.3413402804004519E-5</v>
      </c>
      <c r="G1044" s="45">
        <f t="shared" si="27"/>
        <v>-5.2995528629238417E-3</v>
      </c>
      <c r="H1044" s="79">
        <v>-5.698915182E-2</v>
      </c>
      <c r="I1044" s="79">
        <v>-3.9067468190000003E-2</v>
      </c>
      <c r="J1044" s="45">
        <f t="shared" si="28"/>
        <v>-5.7032565222804005E-2</v>
      </c>
      <c r="K1044" s="45">
        <f t="shared" si="29"/>
        <v>-3.9110881592804007E-2</v>
      </c>
      <c r="L1044" s="43"/>
      <c r="M1044" s="43"/>
      <c r="N1044" s="43"/>
      <c r="O1044" s="43"/>
      <c r="P1044" s="43"/>
      <c r="Q1044" s="43"/>
      <c r="R1044" s="43"/>
      <c r="S1044" s="43"/>
      <c r="T1044" s="43"/>
      <c r="U1044" s="43"/>
      <c r="V1044" s="43"/>
      <c r="W1044" s="43"/>
      <c r="X1044" s="43"/>
      <c r="Y1044" s="43"/>
      <c r="Z1044" s="43"/>
    </row>
    <row r="1045" spans="1:26">
      <c r="A1045" s="44">
        <v>43948</v>
      </c>
      <c r="B1045" s="45">
        <v>2878.48</v>
      </c>
      <c r="C1045" s="45">
        <f t="shared" si="24"/>
        <v>1.4606871524449172E-2</v>
      </c>
      <c r="D1045" s="45">
        <v>1.1499999999999999</v>
      </c>
      <c r="E1045" s="45">
        <f t="shared" si="25"/>
        <v>1.15E-2</v>
      </c>
      <c r="F1045" s="45">
        <f t="shared" si="26"/>
        <v>4.5375543826331466E-5</v>
      </c>
      <c r="G1045" s="45">
        <f t="shared" si="27"/>
        <v>1.4561495980622841E-2</v>
      </c>
      <c r="H1045" s="79">
        <v>-2.0156078939999999E-2</v>
      </c>
      <c r="I1045" s="79">
        <v>-2.2544013709999999E-3</v>
      </c>
      <c r="J1045" s="45">
        <f t="shared" si="28"/>
        <v>-2.020145448382633E-2</v>
      </c>
      <c r="K1045" s="45">
        <f t="shared" si="29"/>
        <v>-2.2997769148263313E-3</v>
      </c>
      <c r="L1045" s="43"/>
      <c r="M1045" s="43"/>
      <c r="N1045" s="43"/>
      <c r="O1045" s="43"/>
      <c r="P1045" s="43"/>
      <c r="Q1045" s="43"/>
      <c r="R1045" s="43"/>
      <c r="S1045" s="43"/>
      <c r="T1045" s="43"/>
      <c r="U1045" s="43"/>
      <c r="V1045" s="43"/>
      <c r="W1045" s="43"/>
      <c r="X1045" s="43"/>
      <c r="Y1045" s="43"/>
      <c r="Z1045" s="43"/>
    </row>
    <row r="1046" spans="1:26">
      <c r="A1046" s="44">
        <v>43945</v>
      </c>
      <c r="B1046" s="45">
        <v>2836.74</v>
      </c>
      <c r="C1046" s="45">
        <f t="shared" si="24"/>
        <v>1.3822111461719605E-2</v>
      </c>
      <c r="D1046" s="45">
        <v>1.07</v>
      </c>
      <c r="E1046" s="45">
        <f t="shared" si="25"/>
        <v>1.0700000000000001E-2</v>
      </c>
      <c r="F1046" s="45">
        <f t="shared" si="26"/>
        <v>4.2235654195588168E-5</v>
      </c>
      <c r="G1046" s="45">
        <f t="shared" si="27"/>
        <v>1.3779875807524017E-2</v>
      </c>
      <c r="H1046" s="79">
        <v>2.3286512110000002E-3</v>
      </c>
      <c r="I1046" s="79">
        <v>-1.012048422E-2</v>
      </c>
      <c r="J1046" s="45">
        <f t="shared" si="28"/>
        <v>2.286415556804412E-3</v>
      </c>
      <c r="K1046" s="45">
        <f t="shared" si="29"/>
        <v>-1.0162719874195588E-2</v>
      </c>
      <c r="L1046" s="43"/>
      <c r="M1046" s="43"/>
      <c r="N1046" s="43"/>
      <c r="O1046" s="43"/>
      <c r="P1046" s="43"/>
      <c r="Q1046" s="43"/>
      <c r="R1046" s="43"/>
      <c r="S1046" s="43"/>
      <c r="T1046" s="43"/>
      <c r="U1046" s="43"/>
      <c r="V1046" s="43"/>
      <c r="W1046" s="43"/>
      <c r="X1046" s="43"/>
      <c r="Y1046" s="43"/>
      <c r="Z1046" s="43"/>
    </row>
    <row r="1047" spans="1:26">
      <c r="A1047" s="44">
        <v>43944</v>
      </c>
      <c r="B1047" s="45">
        <v>2797.8</v>
      </c>
      <c r="C1047" s="45">
        <f t="shared" si="24"/>
        <v>-5.395641810268519E-4</v>
      </c>
      <c r="D1047" s="45">
        <v>1.08</v>
      </c>
      <c r="E1047" s="45">
        <f t="shared" si="25"/>
        <v>1.0800000000000001E-2</v>
      </c>
      <c r="F1047" s="45">
        <f t="shared" si="26"/>
        <v>4.2628275749301281E-5</v>
      </c>
      <c r="G1047" s="45">
        <f t="shared" si="27"/>
        <v>-5.8219245677615318E-4</v>
      </c>
      <c r="H1047" s="79">
        <v>6.5710496529999995E-2</v>
      </c>
      <c r="I1047" s="79">
        <v>-9.9582228519999993E-3</v>
      </c>
      <c r="J1047" s="45">
        <f t="shared" si="28"/>
        <v>6.5667868254250694E-2</v>
      </c>
      <c r="K1047" s="45">
        <f t="shared" si="29"/>
        <v>-1.0000851127749301E-2</v>
      </c>
      <c r="L1047" s="43"/>
      <c r="M1047" s="43"/>
      <c r="N1047" s="43"/>
      <c r="O1047" s="43"/>
      <c r="P1047" s="43"/>
      <c r="Q1047" s="43"/>
      <c r="R1047" s="43"/>
      <c r="S1047" s="43"/>
      <c r="T1047" s="43"/>
      <c r="U1047" s="43"/>
      <c r="V1047" s="43"/>
      <c r="W1047" s="43"/>
      <c r="X1047" s="43"/>
      <c r="Y1047" s="43"/>
      <c r="Z1047" s="43"/>
    </row>
    <row r="1048" spans="1:26">
      <c r="A1048" s="44">
        <v>43943</v>
      </c>
      <c r="B1048" s="45">
        <v>2799.31</v>
      </c>
      <c r="C1048" s="45">
        <f t="shared" si="24"/>
        <v>2.2671301062101197E-2</v>
      </c>
      <c r="D1048" s="45">
        <v>1.1100000000000001</v>
      </c>
      <c r="E1048" s="45">
        <f t="shared" si="25"/>
        <v>1.11E-2</v>
      </c>
      <c r="F1048" s="45">
        <f t="shared" si="26"/>
        <v>4.3805908320759812E-5</v>
      </c>
      <c r="G1048" s="45">
        <f t="shared" si="27"/>
        <v>2.2627495153780437E-2</v>
      </c>
      <c r="H1048" s="79">
        <v>-2.03153186E-2</v>
      </c>
      <c r="I1048" s="79">
        <v>-2.0309353839999999E-2</v>
      </c>
      <c r="J1048" s="45">
        <f t="shared" si="28"/>
        <v>-2.035912450832076E-2</v>
      </c>
      <c r="K1048" s="45">
        <f t="shared" si="29"/>
        <v>-2.0353159748320759E-2</v>
      </c>
      <c r="L1048" s="43"/>
      <c r="M1048" s="43"/>
      <c r="N1048" s="43"/>
      <c r="O1048" s="43"/>
      <c r="P1048" s="43"/>
      <c r="Q1048" s="43"/>
      <c r="R1048" s="43"/>
      <c r="S1048" s="43"/>
      <c r="T1048" s="43"/>
      <c r="U1048" s="43"/>
      <c r="V1048" s="43"/>
      <c r="W1048" s="43"/>
      <c r="X1048" s="43"/>
      <c r="Y1048" s="43"/>
      <c r="Z1048" s="43"/>
    </row>
    <row r="1049" spans="1:26">
      <c r="A1049" s="44">
        <v>43942</v>
      </c>
      <c r="B1049" s="45">
        <v>2736.56</v>
      </c>
      <c r="C1049" s="45">
        <f t="shared" si="24"/>
        <v>-3.1155167779795462E-2</v>
      </c>
      <c r="D1049" s="45">
        <v>1.06</v>
      </c>
      <c r="E1049" s="45">
        <f t="shared" si="25"/>
        <v>1.06E-2</v>
      </c>
      <c r="F1049" s="45">
        <f t="shared" si="26"/>
        <v>4.1842993947938112E-5</v>
      </c>
      <c r="G1049" s="45">
        <f t="shared" si="27"/>
        <v>-3.11970107737434E-2</v>
      </c>
      <c r="H1049" s="79">
        <v>1.0025885680000001E-2</v>
      </c>
      <c r="I1049" s="79">
        <v>-7.1658885260000001E-3</v>
      </c>
      <c r="J1049" s="45">
        <f t="shared" si="28"/>
        <v>9.9840426860520626E-3</v>
      </c>
      <c r="K1049" s="45">
        <f t="shared" si="29"/>
        <v>-7.2077315199479382E-3</v>
      </c>
      <c r="L1049" s="43"/>
      <c r="M1049" s="43"/>
      <c r="N1049" s="43"/>
      <c r="O1049" s="43"/>
      <c r="P1049" s="43"/>
      <c r="Q1049" s="43"/>
      <c r="R1049" s="43"/>
      <c r="S1049" s="43"/>
      <c r="T1049" s="43"/>
      <c r="U1049" s="43"/>
      <c r="V1049" s="43"/>
      <c r="W1049" s="43"/>
      <c r="X1049" s="43"/>
      <c r="Y1049" s="43"/>
      <c r="Z1049" s="43"/>
    </row>
    <row r="1050" spans="1:26">
      <c r="A1050" s="44">
        <v>43941</v>
      </c>
      <c r="B1050" s="45">
        <v>2823.16</v>
      </c>
      <c r="C1050" s="45">
        <f t="shared" si="24"/>
        <v>-1.8042794099790368E-2</v>
      </c>
      <c r="D1050" s="45">
        <v>1.1200000000000001</v>
      </c>
      <c r="E1050" s="45">
        <f t="shared" si="25"/>
        <v>1.1200000000000002E-2</v>
      </c>
      <c r="F1050" s="45">
        <f t="shared" si="26"/>
        <v>4.4198375173554183E-5</v>
      </c>
      <c r="G1050" s="45">
        <f t="shared" si="27"/>
        <v>-1.8086992474963922E-2</v>
      </c>
      <c r="H1050" s="79">
        <v>5.2022874869999999E-2</v>
      </c>
      <c r="I1050" s="79">
        <v>4.2332005450000001E-2</v>
      </c>
      <c r="J1050" s="45">
        <f t="shared" si="28"/>
        <v>5.1978676494826445E-2</v>
      </c>
      <c r="K1050" s="45">
        <f t="shared" si="29"/>
        <v>4.2287807074826447E-2</v>
      </c>
      <c r="L1050" s="43"/>
      <c r="M1050" s="43"/>
      <c r="N1050" s="43"/>
      <c r="O1050" s="43"/>
      <c r="P1050" s="43"/>
      <c r="Q1050" s="43"/>
      <c r="R1050" s="43"/>
      <c r="S1050" s="43"/>
      <c r="T1050" s="43"/>
      <c r="U1050" s="43"/>
      <c r="V1050" s="43"/>
      <c r="W1050" s="43"/>
      <c r="X1050" s="43"/>
      <c r="Y1050" s="43"/>
      <c r="Z1050" s="43"/>
    </row>
    <row r="1051" spans="1:26">
      <c r="A1051" s="44">
        <v>43938</v>
      </c>
      <c r="B1051" s="45">
        <v>2874.56</v>
      </c>
      <c r="C1051" s="45">
        <f t="shared" si="24"/>
        <v>2.6440929079185473E-2</v>
      </c>
      <c r="D1051" s="45">
        <v>1.1599999999999999</v>
      </c>
      <c r="E1051" s="45">
        <f t="shared" si="25"/>
        <v>1.1599999999999999E-2</v>
      </c>
      <c r="F1051" s="45">
        <f t="shared" si="26"/>
        <v>4.5767856100775717E-5</v>
      </c>
      <c r="G1051" s="45">
        <f t="shared" si="27"/>
        <v>2.6395161223084697E-2</v>
      </c>
      <c r="H1051" s="79">
        <v>6.985131034E-2</v>
      </c>
      <c r="I1051" s="79">
        <v>1.472525524E-2</v>
      </c>
      <c r="J1051" s="45">
        <f t="shared" si="28"/>
        <v>6.9805542483899224E-2</v>
      </c>
      <c r="K1051" s="45">
        <f t="shared" si="29"/>
        <v>1.4679487383899225E-2</v>
      </c>
      <c r="L1051" s="43"/>
      <c r="M1051" s="43"/>
      <c r="N1051" s="43"/>
      <c r="O1051" s="43"/>
      <c r="P1051" s="43"/>
      <c r="Q1051" s="43"/>
      <c r="R1051" s="43"/>
      <c r="S1051" s="43"/>
      <c r="T1051" s="43"/>
      <c r="U1051" s="43"/>
      <c r="V1051" s="43"/>
      <c r="W1051" s="43"/>
      <c r="X1051" s="43"/>
      <c r="Y1051" s="43"/>
      <c r="Z1051" s="43"/>
    </row>
    <row r="1052" spans="1:26">
      <c r="A1052" s="44">
        <v>43937</v>
      </c>
      <c r="B1052" s="45">
        <v>2799.55</v>
      </c>
      <c r="C1052" s="45">
        <f t="shared" si="24"/>
        <v>5.7998589924373595E-3</v>
      </c>
      <c r="D1052" s="45">
        <v>1.0900000000000001</v>
      </c>
      <c r="E1052" s="45">
        <f t="shared" si="25"/>
        <v>1.09E-2</v>
      </c>
      <c r="F1052" s="45">
        <f t="shared" si="26"/>
        <v>4.3020858616182878E-5</v>
      </c>
      <c r="G1052" s="45">
        <f t="shared" si="27"/>
        <v>5.7568381338211766E-3</v>
      </c>
      <c r="H1052" s="79">
        <v>-0.13732335970000001</v>
      </c>
      <c r="I1052" s="79">
        <v>-2.6840230919999999E-2</v>
      </c>
      <c r="J1052" s="45">
        <f t="shared" si="28"/>
        <v>-0.13736638055861619</v>
      </c>
      <c r="K1052" s="45">
        <f t="shared" si="29"/>
        <v>-2.6883251778616182E-2</v>
      </c>
      <c r="L1052" s="43"/>
      <c r="M1052" s="43"/>
      <c r="N1052" s="43"/>
      <c r="O1052" s="43"/>
      <c r="P1052" s="43"/>
      <c r="Q1052" s="43"/>
      <c r="R1052" s="43"/>
      <c r="S1052" s="43"/>
      <c r="T1052" s="43"/>
      <c r="U1052" s="43"/>
      <c r="V1052" s="43"/>
      <c r="W1052" s="43"/>
      <c r="X1052" s="43"/>
      <c r="Y1052" s="43"/>
      <c r="Z1052" s="43"/>
    </row>
    <row r="1053" spans="1:26">
      <c r="A1053" s="44">
        <v>43936</v>
      </c>
      <c r="B1053" s="45">
        <v>2783.36</v>
      </c>
      <c r="C1053" s="45">
        <f t="shared" si="24"/>
        <v>-2.2276750679012372E-2</v>
      </c>
      <c r="D1053" s="45">
        <v>1.1399999999999999</v>
      </c>
      <c r="E1053" s="45">
        <f t="shared" si="25"/>
        <v>1.1399999999999999E-2</v>
      </c>
      <c r="F1053" s="45">
        <f t="shared" si="26"/>
        <v>4.4983192918790493E-5</v>
      </c>
      <c r="G1053" s="45">
        <f t="shared" si="27"/>
        <v>-2.2321733871931163E-2</v>
      </c>
      <c r="H1053" s="79">
        <v>8.3840383300000001E-2</v>
      </c>
      <c r="I1053" s="79">
        <v>-1.5039215599999999E-2</v>
      </c>
      <c r="J1053" s="45">
        <f t="shared" si="28"/>
        <v>8.3795400107081211E-2</v>
      </c>
      <c r="K1053" s="45">
        <f t="shared" si="29"/>
        <v>-1.508419879291879E-2</v>
      </c>
      <c r="L1053" s="43"/>
      <c r="M1053" s="43"/>
      <c r="N1053" s="43"/>
      <c r="O1053" s="43"/>
      <c r="P1053" s="43"/>
      <c r="Q1053" s="43"/>
      <c r="R1053" s="43"/>
      <c r="S1053" s="43"/>
      <c r="T1053" s="43"/>
      <c r="U1053" s="43"/>
      <c r="V1053" s="43"/>
      <c r="W1053" s="43"/>
      <c r="X1053" s="43"/>
      <c r="Y1053" s="43"/>
      <c r="Z1053" s="43"/>
    </row>
    <row r="1054" spans="1:26">
      <c r="A1054" s="44">
        <v>43935</v>
      </c>
      <c r="B1054" s="45">
        <v>2846.06</v>
      </c>
      <c r="C1054" s="45">
        <f t="shared" si="24"/>
        <v>3.01144965504564E-2</v>
      </c>
      <c r="D1054" s="45">
        <v>1.28</v>
      </c>
      <c r="E1054" s="45">
        <f t="shared" si="25"/>
        <v>1.2800000000000001E-2</v>
      </c>
      <c r="F1054" s="45">
        <f t="shared" si="26"/>
        <v>5.0472592777017766E-5</v>
      </c>
      <c r="G1054" s="45">
        <f t="shared" si="27"/>
        <v>3.0064023957679382E-2</v>
      </c>
      <c r="H1054" s="79">
        <v>-3.4709735649999997E-2</v>
      </c>
      <c r="I1054" s="79">
        <v>4.3425971440000002E-2</v>
      </c>
      <c r="J1054" s="45">
        <f t="shared" si="28"/>
        <v>-3.4760208242777015E-2</v>
      </c>
      <c r="K1054" s="45">
        <f t="shared" si="29"/>
        <v>4.3375498847222985E-2</v>
      </c>
      <c r="L1054" s="43"/>
      <c r="M1054" s="43"/>
      <c r="N1054" s="43"/>
      <c r="O1054" s="43"/>
      <c r="P1054" s="43"/>
      <c r="Q1054" s="43"/>
      <c r="R1054" s="43"/>
      <c r="S1054" s="43"/>
      <c r="T1054" s="43"/>
      <c r="U1054" s="43"/>
      <c r="V1054" s="43"/>
      <c r="W1054" s="43"/>
      <c r="X1054" s="43"/>
      <c r="Y1054" s="43"/>
      <c r="Z1054" s="43"/>
    </row>
    <row r="1055" spans="1:26">
      <c r="A1055" s="44">
        <v>43934</v>
      </c>
      <c r="B1055" s="45">
        <v>2761.63</v>
      </c>
      <c r="C1055" s="45">
        <f t="shared" si="24"/>
        <v>-1.0155992507349275E-2</v>
      </c>
      <c r="D1055" s="45">
        <v>1.27</v>
      </c>
      <c r="E1055" s="45">
        <f t="shared" si="25"/>
        <v>1.2699999999999999E-2</v>
      </c>
      <c r="F1055" s="45">
        <f t="shared" si="26"/>
        <v>5.0080743506875081E-5</v>
      </c>
      <c r="G1055" s="45">
        <f t="shared" si="27"/>
        <v>-1.020607325085615E-2</v>
      </c>
      <c r="H1055" s="79">
        <v>4.3915078339999997E-2</v>
      </c>
      <c r="I1055" s="79">
        <v>-2.0293819340000002E-2</v>
      </c>
      <c r="J1055" s="45">
        <f t="shared" si="28"/>
        <v>4.3864997596493122E-2</v>
      </c>
      <c r="K1055" s="45">
        <f t="shared" si="29"/>
        <v>-2.0343900083506877E-2</v>
      </c>
      <c r="L1055" s="43"/>
      <c r="M1055" s="43"/>
      <c r="N1055" s="43"/>
      <c r="O1055" s="43"/>
      <c r="P1055" s="43"/>
      <c r="Q1055" s="43"/>
      <c r="R1055" s="43"/>
      <c r="S1055" s="43"/>
      <c r="T1055" s="43"/>
      <c r="U1055" s="43"/>
      <c r="V1055" s="43"/>
      <c r="W1055" s="43"/>
      <c r="X1055" s="43"/>
      <c r="Y1055" s="43"/>
      <c r="Z1055" s="43"/>
    </row>
    <row r="1056" spans="1:26">
      <c r="A1056" s="44">
        <v>43930</v>
      </c>
      <c r="B1056" s="45">
        <v>2789.82</v>
      </c>
      <c r="C1056" s="45">
        <f t="shared" si="24"/>
        <v>1.438343869822631E-2</v>
      </c>
      <c r="D1056" s="45">
        <v>1.23</v>
      </c>
      <c r="E1056" s="45">
        <f t="shared" si="25"/>
        <v>1.23E-2</v>
      </c>
      <c r="F1056" s="45">
        <f t="shared" si="26"/>
        <v>4.8512960932223237E-5</v>
      </c>
      <c r="G1056" s="45">
        <f t="shared" si="27"/>
        <v>1.4334925737294087E-2</v>
      </c>
      <c r="H1056" s="79">
        <v>3.0152366140000001E-2</v>
      </c>
      <c r="I1056" s="79">
        <v>9.1127943399999994E-2</v>
      </c>
      <c r="J1056" s="45">
        <f t="shared" si="28"/>
        <v>3.0103853179067778E-2</v>
      </c>
      <c r="K1056" s="45">
        <f t="shared" si="29"/>
        <v>9.1079430439067771E-2</v>
      </c>
      <c r="L1056" s="43"/>
      <c r="M1056" s="43"/>
      <c r="N1056" s="43"/>
      <c r="O1056" s="43"/>
      <c r="P1056" s="43"/>
      <c r="Q1056" s="43"/>
      <c r="R1056" s="43"/>
      <c r="S1056" s="43"/>
      <c r="T1056" s="43"/>
      <c r="U1056" s="43"/>
      <c r="V1056" s="43"/>
      <c r="W1056" s="43"/>
      <c r="X1056" s="43"/>
      <c r="Y1056" s="43"/>
      <c r="Z1056" s="43"/>
    </row>
    <row r="1057" spans="1:26">
      <c r="A1057" s="44">
        <v>43929</v>
      </c>
      <c r="B1057" s="45">
        <v>2749.98</v>
      </c>
      <c r="C1057" s="45">
        <f t="shared" si="24"/>
        <v>3.3489345244689953E-2</v>
      </c>
      <c r="D1057" s="45">
        <v>1.26</v>
      </c>
      <c r="E1057" s="45">
        <f t="shared" si="25"/>
        <v>1.26E-2</v>
      </c>
      <c r="F1057" s="45">
        <f t="shared" si="26"/>
        <v>4.968885569511805E-5</v>
      </c>
      <c r="G1057" s="45">
        <f t="shared" si="27"/>
        <v>3.3439656388994835E-2</v>
      </c>
      <c r="H1057" s="79">
        <v>-3.3279493100000002E-2</v>
      </c>
      <c r="I1057" s="79">
        <v>1.8778034629999999E-2</v>
      </c>
      <c r="J1057" s="45">
        <f t="shared" si="28"/>
        <v>-3.332918195569512E-2</v>
      </c>
      <c r="K1057" s="45">
        <f t="shared" si="29"/>
        <v>1.8728345774304881E-2</v>
      </c>
      <c r="L1057" s="43"/>
      <c r="M1057" s="43"/>
      <c r="N1057" s="43"/>
      <c r="O1057" s="43"/>
      <c r="P1057" s="43"/>
      <c r="Q1057" s="43"/>
      <c r="R1057" s="43"/>
      <c r="S1057" s="43"/>
      <c r="T1057" s="43"/>
      <c r="U1057" s="43"/>
      <c r="V1057" s="43"/>
      <c r="W1057" s="43"/>
      <c r="X1057" s="43"/>
      <c r="Y1057" s="43"/>
      <c r="Z1057" s="43"/>
    </row>
    <row r="1058" spans="1:26">
      <c r="A1058" s="44">
        <v>43928</v>
      </c>
      <c r="B1058" s="45">
        <v>2659.41</v>
      </c>
      <c r="C1058" s="45">
        <f t="shared" si="24"/>
        <v>-1.6043316629523077E-3</v>
      </c>
      <c r="D1058" s="45">
        <v>1.21</v>
      </c>
      <c r="E1058" s="45">
        <f t="shared" si="25"/>
        <v>1.21E-2</v>
      </c>
      <c r="F1058" s="45">
        <f t="shared" si="26"/>
        <v>4.7728838241667404E-5</v>
      </c>
      <c r="G1058" s="45">
        <f t="shared" si="27"/>
        <v>-1.6520605011939751E-3</v>
      </c>
      <c r="H1058" s="79">
        <v>-3.6682913419999998E-2</v>
      </c>
      <c r="I1058" s="79">
        <v>-4.3966651199999998E-2</v>
      </c>
      <c r="J1058" s="45">
        <f t="shared" si="28"/>
        <v>-3.6730642258241665E-2</v>
      </c>
      <c r="K1058" s="45">
        <f t="shared" si="29"/>
        <v>-4.4014380038241666E-2</v>
      </c>
      <c r="L1058" s="43"/>
      <c r="M1058" s="43"/>
      <c r="N1058" s="43"/>
      <c r="O1058" s="43"/>
      <c r="P1058" s="43"/>
      <c r="Q1058" s="43"/>
      <c r="R1058" s="43"/>
      <c r="S1058" s="43"/>
      <c r="T1058" s="43"/>
      <c r="U1058" s="43"/>
      <c r="V1058" s="43"/>
      <c r="W1058" s="43"/>
      <c r="X1058" s="43"/>
      <c r="Y1058" s="43"/>
      <c r="Z1058" s="43"/>
    </row>
    <row r="1059" spans="1:26">
      <c r="A1059" s="44">
        <v>43927</v>
      </c>
      <c r="B1059" s="45">
        <v>2663.68</v>
      </c>
      <c r="C1059" s="45">
        <f t="shared" si="24"/>
        <v>6.7968230567686042E-2</v>
      </c>
      <c r="D1059" s="45">
        <v>1.17</v>
      </c>
      <c r="E1059" s="45">
        <f t="shared" si="25"/>
        <v>1.1699999999999999E-2</v>
      </c>
      <c r="F1059" s="45">
        <f t="shared" si="26"/>
        <v>4.6160129749672763E-5</v>
      </c>
      <c r="G1059" s="45">
        <f t="shared" si="27"/>
        <v>6.7922070437936369E-2</v>
      </c>
      <c r="H1059" s="79">
        <v>4.9536560819999999E-2</v>
      </c>
      <c r="I1059" s="79">
        <v>-1.2296420670000001E-2</v>
      </c>
      <c r="J1059" s="45">
        <f t="shared" si="28"/>
        <v>4.9490400690250326E-2</v>
      </c>
      <c r="K1059" s="45">
        <f t="shared" si="29"/>
        <v>-1.2342580799749673E-2</v>
      </c>
      <c r="L1059" s="43"/>
      <c r="M1059" s="43"/>
      <c r="N1059" s="43"/>
      <c r="O1059" s="43"/>
      <c r="P1059" s="43"/>
      <c r="Q1059" s="43"/>
      <c r="R1059" s="43"/>
      <c r="S1059" s="43"/>
      <c r="T1059" s="43"/>
      <c r="U1059" s="43"/>
      <c r="V1059" s="43"/>
      <c r="W1059" s="43"/>
      <c r="X1059" s="43"/>
      <c r="Y1059" s="43"/>
      <c r="Z1059" s="43"/>
    </row>
    <row r="1060" spans="1:26">
      <c r="A1060" s="44">
        <v>43924</v>
      </c>
      <c r="B1060" s="45">
        <v>2488.65</v>
      </c>
      <c r="C1060" s="45">
        <f t="shared" si="24"/>
        <v>-1.5252860231953606E-2</v>
      </c>
      <c r="D1060" s="45">
        <v>1.1399999999999999</v>
      </c>
      <c r="E1060" s="45">
        <f t="shared" si="25"/>
        <v>1.1399999999999999E-2</v>
      </c>
      <c r="F1060" s="45">
        <f t="shared" si="26"/>
        <v>4.4983192918790493E-5</v>
      </c>
      <c r="G1060" s="45">
        <f t="shared" si="27"/>
        <v>-1.5297843424872396E-2</v>
      </c>
      <c r="H1060" s="79">
        <v>-0.17793514360000001</v>
      </c>
      <c r="I1060" s="79">
        <v>-4.9010233219999998E-2</v>
      </c>
      <c r="J1060" s="45">
        <f t="shared" si="28"/>
        <v>-0.1779801267929188</v>
      </c>
      <c r="K1060" s="45">
        <f t="shared" si="29"/>
        <v>-4.9055216412918788E-2</v>
      </c>
      <c r="L1060" s="43"/>
      <c r="M1060" s="43"/>
      <c r="N1060" s="43"/>
      <c r="O1060" s="43"/>
      <c r="P1060" s="43"/>
      <c r="Q1060" s="43"/>
      <c r="R1060" s="43"/>
      <c r="S1060" s="43"/>
      <c r="T1060" s="43"/>
      <c r="U1060" s="43"/>
      <c r="V1060" s="43"/>
      <c r="W1060" s="43"/>
      <c r="X1060" s="43"/>
      <c r="Y1060" s="43"/>
      <c r="Z1060" s="43"/>
    </row>
    <row r="1061" spans="1:26">
      <c r="A1061" s="44">
        <v>43923</v>
      </c>
      <c r="B1061" s="45">
        <v>2526.9</v>
      </c>
      <c r="C1061" s="45">
        <f t="shared" si="24"/>
        <v>2.2572695703622976E-2</v>
      </c>
      <c r="D1061" s="45">
        <v>1.1499999999999999</v>
      </c>
      <c r="E1061" s="45">
        <f t="shared" si="25"/>
        <v>1.15E-2</v>
      </c>
      <c r="F1061" s="45">
        <f t="shared" si="26"/>
        <v>4.5375543826331466E-5</v>
      </c>
      <c r="G1061" s="45">
        <f t="shared" si="27"/>
        <v>2.2527320159796645E-2</v>
      </c>
      <c r="H1061" s="79">
        <v>-1.008927401E-2</v>
      </c>
      <c r="I1061" s="79">
        <v>1.7890801729999999E-2</v>
      </c>
      <c r="J1061" s="45">
        <f t="shared" si="28"/>
        <v>-1.0134649553826331E-2</v>
      </c>
      <c r="K1061" s="45">
        <f t="shared" si="29"/>
        <v>1.7845426186173668E-2</v>
      </c>
      <c r="L1061" s="43"/>
      <c r="M1061" s="43"/>
      <c r="N1061" s="43"/>
      <c r="O1061" s="43"/>
      <c r="P1061" s="43"/>
      <c r="Q1061" s="43"/>
      <c r="R1061" s="43"/>
      <c r="S1061" s="43"/>
      <c r="T1061" s="43"/>
      <c r="U1061" s="43"/>
      <c r="V1061" s="43"/>
      <c r="W1061" s="43"/>
      <c r="X1061" s="43"/>
      <c r="Y1061" s="43"/>
      <c r="Z1061" s="43"/>
    </row>
    <row r="1062" spans="1:26">
      <c r="A1062" s="44">
        <v>43922</v>
      </c>
      <c r="B1062" s="45">
        <v>2470.5</v>
      </c>
      <c r="C1062" s="45">
        <f t="shared" si="24"/>
        <v>-4.5146328727152268E-2</v>
      </c>
      <c r="D1062" s="45">
        <v>1.1499999999999999</v>
      </c>
      <c r="E1062" s="45">
        <f t="shared" si="25"/>
        <v>1.15E-2</v>
      </c>
      <c r="F1062" s="45">
        <f t="shared" si="26"/>
        <v>4.5375543826331466E-5</v>
      </c>
      <c r="G1062" s="45">
        <f t="shared" si="27"/>
        <v>-4.51917042709786E-2</v>
      </c>
      <c r="H1062" s="79">
        <v>5.8527549069999997E-2</v>
      </c>
      <c r="I1062" s="79">
        <v>-4.7270846069999997E-2</v>
      </c>
      <c r="J1062" s="45">
        <f t="shared" si="28"/>
        <v>5.8482173526173666E-2</v>
      </c>
      <c r="K1062" s="45">
        <f t="shared" si="29"/>
        <v>-4.7316221613826329E-2</v>
      </c>
      <c r="L1062" s="43"/>
      <c r="M1062" s="43"/>
      <c r="N1062" s="43"/>
      <c r="O1062" s="43"/>
      <c r="P1062" s="43"/>
      <c r="Q1062" s="43"/>
      <c r="R1062" s="43"/>
      <c r="S1062" s="43"/>
      <c r="T1062" s="43"/>
      <c r="U1062" s="43"/>
      <c r="V1062" s="43"/>
      <c r="W1062" s="43"/>
      <c r="X1062" s="43"/>
      <c r="Y1062" s="43"/>
      <c r="Z1062" s="43"/>
    </row>
    <row r="1063" spans="1:26">
      <c r="A1063" s="44">
        <v>43921</v>
      </c>
      <c r="B1063" s="45">
        <v>2584.59</v>
      </c>
      <c r="C1063" s="45">
        <f t="shared" si="24"/>
        <v>-1.6142381973062482E-2</v>
      </c>
      <c r="D1063" s="45">
        <v>1.26</v>
      </c>
      <c r="E1063" s="45">
        <f t="shared" si="25"/>
        <v>1.26E-2</v>
      </c>
      <c r="F1063" s="45">
        <f t="shared" si="26"/>
        <v>4.968885569511805E-5</v>
      </c>
      <c r="G1063" s="45">
        <f t="shared" si="27"/>
        <v>-1.61920708287576E-2</v>
      </c>
      <c r="H1063" s="79">
        <v>0.1319808415</v>
      </c>
      <c r="I1063" s="79">
        <v>4.1256565549999999E-2</v>
      </c>
      <c r="J1063" s="45">
        <f t="shared" si="28"/>
        <v>0.13193115264430488</v>
      </c>
      <c r="K1063" s="45">
        <f t="shared" si="29"/>
        <v>4.1206876694304881E-2</v>
      </c>
      <c r="L1063" s="43"/>
      <c r="M1063" s="43"/>
      <c r="N1063" s="43"/>
      <c r="O1063" s="43"/>
      <c r="P1063" s="43"/>
      <c r="Q1063" s="43"/>
      <c r="R1063" s="43"/>
      <c r="S1063" s="43"/>
      <c r="T1063" s="43"/>
      <c r="U1063" s="43"/>
      <c r="V1063" s="43"/>
      <c r="W1063" s="43"/>
      <c r="X1063" s="43"/>
      <c r="Y1063" s="43"/>
      <c r="Z1063" s="43"/>
    </row>
    <row r="1064" spans="1:26">
      <c r="A1064" s="44">
        <v>43920</v>
      </c>
      <c r="B1064" s="45">
        <v>2626.65</v>
      </c>
      <c r="C1064" s="45">
        <f t="shared" si="24"/>
        <v>3.2966616221455518E-2</v>
      </c>
      <c r="D1064" s="45">
        <v>1.21</v>
      </c>
      <c r="E1064" s="45">
        <f t="shared" si="25"/>
        <v>1.21E-2</v>
      </c>
      <c r="F1064" s="45">
        <f t="shared" si="26"/>
        <v>4.7728838241667404E-5</v>
      </c>
      <c r="G1064" s="45">
        <f t="shared" si="27"/>
        <v>3.291888738321385E-2</v>
      </c>
      <c r="H1064" s="79">
        <v>2.0835469400000001E-2</v>
      </c>
      <c r="I1064" s="79">
        <v>-3.8028731670000003E-2</v>
      </c>
      <c r="J1064" s="45">
        <f t="shared" si="28"/>
        <v>2.0787740561758333E-2</v>
      </c>
      <c r="K1064" s="45">
        <f t="shared" si="29"/>
        <v>-3.807646050824167E-2</v>
      </c>
      <c r="L1064" s="43"/>
      <c r="M1064" s="43"/>
      <c r="N1064" s="43"/>
      <c r="O1064" s="43"/>
      <c r="P1064" s="43"/>
      <c r="Q1064" s="43"/>
      <c r="R1064" s="43"/>
      <c r="S1064" s="43"/>
      <c r="T1064" s="43"/>
      <c r="U1064" s="43"/>
      <c r="V1064" s="43"/>
      <c r="W1064" s="43"/>
      <c r="X1064" s="43"/>
      <c r="Y1064" s="43"/>
      <c r="Z1064" s="43"/>
    </row>
    <row r="1065" spans="1:26">
      <c r="A1065" s="44">
        <v>43917</v>
      </c>
      <c r="B1065" s="45">
        <v>2541.4699999999998</v>
      </c>
      <c r="C1065" s="45">
        <f t="shared" si="24"/>
        <v>-3.4267808022629478E-2</v>
      </c>
      <c r="D1065" s="45">
        <v>1.19</v>
      </c>
      <c r="E1065" s="45">
        <f t="shared" si="25"/>
        <v>1.1899999999999999E-2</v>
      </c>
      <c r="F1065" s="45">
        <f t="shared" si="26"/>
        <v>4.6944561201023305E-5</v>
      </c>
      <c r="G1065" s="45">
        <f t="shared" si="27"/>
        <v>-3.4314752583830502E-2</v>
      </c>
      <c r="H1065" s="79">
        <v>6.187540372E-2</v>
      </c>
      <c r="I1065" s="79">
        <v>-5.7764156830000003E-2</v>
      </c>
      <c r="J1065" s="45">
        <f t="shared" si="28"/>
        <v>6.1828459158798976E-2</v>
      </c>
      <c r="K1065" s="45">
        <f t="shared" si="29"/>
        <v>-5.7811101391201027E-2</v>
      </c>
      <c r="L1065" s="43"/>
      <c r="M1065" s="43"/>
      <c r="N1065" s="43"/>
      <c r="O1065" s="43"/>
      <c r="P1065" s="43"/>
      <c r="Q1065" s="43"/>
      <c r="R1065" s="43"/>
      <c r="S1065" s="43"/>
      <c r="T1065" s="43"/>
      <c r="U1065" s="43"/>
      <c r="V1065" s="43"/>
      <c r="W1065" s="43"/>
      <c r="X1065" s="43"/>
      <c r="Y1065" s="43"/>
      <c r="Z1065" s="43"/>
    </row>
    <row r="1066" spans="1:26">
      <c r="A1066" s="44">
        <v>43916</v>
      </c>
      <c r="B1066" s="45">
        <v>2630.07</v>
      </c>
      <c r="C1066" s="45">
        <f t="shared" si="24"/>
        <v>6.0543828751667757E-2</v>
      </c>
      <c r="D1066" s="45">
        <v>1.32</v>
      </c>
      <c r="E1066" s="45">
        <f t="shared" si="25"/>
        <v>1.32E-2</v>
      </c>
      <c r="F1066" s="45">
        <f t="shared" si="26"/>
        <v>5.203960459021495E-5</v>
      </c>
      <c r="G1066" s="45">
        <f t="shared" si="27"/>
        <v>6.0491789147077542E-2</v>
      </c>
      <c r="H1066" s="79">
        <v>0.1084114125</v>
      </c>
      <c r="I1066" s="79">
        <v>4.68734502E-2</v>
      </c>
      <c r="J1066" s="45">
        <f t="shared" si="28"/>
        <v>0.10835937289540978</v>
      </c>
      <c r="K1066" s="45">
        <f t="shared" si="29"/>
        <v>4.6821410595409785E-2</v>
      </c>
      <c r="L1066" s="43"/>
      <c r="M1066" s="43"/>
      <c r="N1066" s="43"/>
      <c r="O1066" s="43"/>
      <c r="P1066" s="43"/>
      <c r="Q1066" s="43"/>
      <c r="R1066" s="43"/>
      <c r="S1066" s="43"/>
      <c r="T1066" s="43"/>
      <c r="U1066" s="43"/>
      <c r="V1066" s="43"/>
      <c r="W1066" s="43"/>
      <c r="X1066" s="43"/>
      <c r="Y1066" s="43"/>
      <c r="Z1066" s="43"/>
    </row>
    <row r="1067" spans="1:26">
      <c r="A1067" s="44">
        <v>43915</v>
      </c>
      <c r="B1067" s="45">
        <v>2475.56</v>
      </c>
      <c r="C1067" s="45">
        <f t="shared" si="24"/>
        <v>1.1468998674479099E-2</v>
      </c>
      <c r="D1067" s="45">
        <v>1.35</v>
      </c>
      <c r="E1067" s="45">
        <f t="shared" si="25"/>
        <v>1.3500000000000002E-2</v>
      </c>
      <c r="F1067" s="45">
        <f t="shared" si="26"/>
        <v>5.321445913253342E-5</v>
      </c>
      <c r="G1067" s="45">
        <f t="shared" si="27"/>
        <v>1.1415784215346565E-2</v>
      </c>
      <c r="H1067" s="79">
        <v>-0.12880310210000001</v>
      </c>
      <c r="I1067" s="79">
        <v>-5.420297709E-2</v>
      </c>
      <c r="J1067" s="45">
        <f t="shared" si="28"/>
        <v>-0.12885631655913254</v>
      </c>
      <c r="K1067" s="45">
        <f t="shared" si="29"/>
        <v>-5.4256191549132533E-2</v>
      </c>
      <c r="L1067" s="43"/>
      <c r="M1067" s="43"/>
      <c r="N1067" s="43"/>
      <c r="O1067" s="43"/>
      <c r="P1067" s="43"/>
      <c r="Q1067" s="43"/>
      <c r="R1067" s="43"/>
      <c r="S1067" s="43"/>
      <c r="T1067" s="43"/>
      <c r="U1067" s="43"/>
      <c r="V1067" s="43"/>
      <c r="W1067" s="43"/>
      <c r="X1067" s="43"/>
      <c r="Y1067" s="43"/>
      <c r="Z1067" s="43"/>
    </row>
    <row r="1068" spans="1:26">
      <c r="A1068" s="44">
        <v>43914</v>
      </c>
      <c r="B1068" s="45">
        <v>2447.33</v>
      </c>
      <c r="C1068" s="45">
        <f t="shared" si="24"/>
        <v>8.9683156948216491E-2</v>
      </c>
      <c r="D1068" s="45">
        <v>1.3</v>
      </c>
      <c r="E1068" s="45">
        <f t="shared" si="25"/>
        <v>1.3000000000000001E-2</v>
      </c>
      <c r="F1068" s="45">
        <f t="shared" si="26"/>
        <v>5.1256175721769992E-5</v>
      </c>
      <c r="G1068" s="45">
        <f t="shared" si="27"/>
        <v>8.9631900772494721E-2</v>
      </c>
      <c r="H1068" s="79">
        <v>-0.21767751190000001</v>
      </c>
      <c r="I1068" s="79">
        <v>-3.2331343819999997E-2</v>
      </c>
      <c r="J1068" s="45">
        <f t="shared" si="28"/>
        <v>-0.21772876807572178</v>
      </c>
      <c r="K1068" s="45">
        <f t="shared" si="29"/>
        <v>-3.2382599995721767E-2</v>
      </c>
      <c r="L1068" s="43"/>
      <c r="M1068" s="43"/>
      <c r="N1068" s="43"/>
      <c r="O1068" s="43"/>
      <c r="P1068" s="43"/>
      <c r="Q1068" s="43"/>
      <c r="R1068" s="43"/>
      <c r="S1068" s="43"/>
      <c r="T1068" s="43"/>
      <c r="U1068" s="43"/>
      <c r="V1068" s="43"/>
      <c r="W1068" s="43"/>
      <c r="X1068" s="43"/>
      <c r="Y1068" s="43"/>
      <c r="Z1068" s="43"/>
    </row>
    <row r="1069" spans="1:26">
      <c r="A1069" s="44">
        <v>43913</v>
      </c>
      <c r="B1069" s="45">
        <v>2237.4</v>
      </c>
      <c r="C1069" s="45">
        <f t="shared" si="24"/>
        <v>-2.9731491257259945E-2</v>
      </c>
      <c r="D1069" s="45">
        <v>1.25</v>
      </c>
      <c r="E1069" s="45">
        <f t="shared" si="25"/>
        <v>1.2500000000000001E-2</v>
      </c>
      <c r="F1069" s="45">
        <f t="shared" si="26"/>
        <v>4.929692933375307E-5</v>
      </c>
      <c r="G1069" s="45">
        <f t="shared" si="27"/>
        <v>-2.9780788186593698E-2</v>
      </c>
      <c r="H1069" s="79">
        <v>-0.18967938640000001</v>
      </c>
      <c r="I1069" s="79">
        <v>-9.8324388390000003E-2</v>
      </c>
      <c r="J1069" s="45">
        <f t="shared" si="28"/>
        <v>-0.18972868332933376</v>
      </c>
      <c r="K1069" s="45">
        <f t="shared" si="29"/>
        <v>-9.8373685319333756E-2</v>
      </c>
      <c r="L1069" s="43"/>
      <c r="M1069" s="43"/>
      <c r="N1069" s="43"/>
      <c r="O1069" s="43"/>
      <c r="P1069" s="43"/>
      <c r="Q1069" s="43"/>
      <c r="R1069" s="43"/>
      <c r="S1069" s="43"/>
      <c r="T1069" s="43"/>
      <c r="U1069" s="43"/>
      <c r="V1069" s="43"/>
      <c r="W1069" s="43"/>
      <c r="X1069" s="43"/>
      <c r="Y1069" s="43"/>
      <c r="Z1069" s="43"/>
    </row>
    <row r="1070" spans="1:26">
      <c r="A1070" s="44">
        <v>43910</v>
      </c>
      <c r="B1070" s="45">
        <v>2304.92</v>
      </c>
      <c r="C1070" s="45">
        <f t="shared" si="24"/>
        <v>-4.4327634743158498E-2</v>
      </c>
      <c r="D1070" s="45">
        <v>1.49</v>
      </c>
      <c r="E1070" s="45">
        <f t="shared" si="25"/>
        <v>1.49E-2</v>
      </c>
      <c r="F1070" s="45">
        <f t="shared" si="26"/>
        <v>5.8692537707294434E-5</v>
      </c>
      <c r="G1070" s="45">
        <f t="shared" si="27"/>
        <v>-4.4386327280865792E-2</v>
      </c>
      <c r="H1070" s="79">
        <v>-0.1058655981</v>
      </c>
      <c r="I1070" s="79">
        <v>3.8969435830000003E-2</v>
      </c>
      <c r="J1070" s="45">
        <f t="shared" si="28"/>
        <v>-0.10592429063770729</v>
      </c>
      <c r="K1070" s="45">
        <f t="shared" si="29"/>
        <v>3.8910743292292709E-2</v>
      </c>
      <c r="L1070" s="43"/>
      <c r="M1070" s="43"/>
      <c r="N1070" s="43"/>
      <c r="O1070" s="43"/>
      <c r="P1070" s="43"/>
      <c r="Q1070" s="43"/>
      <c r="R1070" s="43"/>
      <c r="S1070" s="43"/>
      <c r="T1070" s="43"/>
      <c r="U1070" s="43"/>
      <c r="V1070" s="43"/>
      <c r="W1070" s="43"/>
      <c r="X1070" s="43"/>
      <c r="Y1070" s="43"/>
      <c r="Z1070" s="43"/>
    </row>
    <row r="1071" spans="1:26">
      <c r="A1071" s="44">
        <v>43909</v>
      </c>
      <c r="B1071" s="45">
        <v>2409.39</v>
      </c>
      <c r="C1071" s="45">
        <f t="shared" si="24"/>
        <v>4.6968462774209588E-3</v>
      </c>
      <c r="D1071" s="45">
        <v>1.72</v>
      </c>
      <c r="E1071" s="45">
        <f t="shared" si="25"/>
        <v>1.72E-2</v>
      </c>
      <c r="F1071" s="45">
        <f t="shared" si="26"/>
        <v>6.767591914114135E-5</v>
      </c>
      <c r="G1071" s="45">
        <f t="shared" si="27"/>
        <v>4.6291703582798174E-3</v>
      </c>
      <c r="H1071" s="79">
        <v>2.802175874E-2</v>
      </c>
      <c r="I1071" s="79">
        <v>7.5699823410000006E-2</v>
      </c>
      <c r="J1071" s="45">
        <f t="shared" si="28"/>
        <v>2.7954082820858858E-2</v>
      </c>
      <c r="K1071" s="45">
        <f t="shared" si="29"/>
        <v>7.5632147490858864E-2</v>
      </c>
      <c r="L1071" s="43"/>
      <c r="M1071" s="43"/>
      <c r="N1071" s="43"/>
      <c r="O1071" s="43"/>
      <c r="P1071" s="43"/>
      <c r="Q1071" s="43"/>
      <c r="R1071" s="43"/>
      <c r="S1071" s="43"/>
      <c r="T1071" s="43"/>
      <c r="U1071" s="43"/>
      <c r="V1071" s="43"/>
      <c r="W1071" s="43"/>
      <c r="X1071" s="43"/>
      <c r="Y1071" s="43"/>
      <c r="Z1071" s="43"/>
    </row>
    <row r="1072" spans="1:26">
      <c r="A1072" s="44">
        <v>43908</v>
      </c>
      <c r="B1072" s="45">
        <v>2398.1</v>
      </c>
      <c r="C1072" s="45">
        <f t="shared" si="24"/>
        <v>-5.322233622142454E-2</v>
      </c>
      <c r="D1072" s="45">
        <v>1.74</v>
      </c>
      <c r="E1072" s="45">
        <f t="shared" si="25"/>
        <v>1.7399999999999999E-2</v>
      </c>
      <c r="F1072" s="45">
        <f t="shared" si="26"/>
        <v>6.8456126372851145E-5</v>
      </c>
      <c r="G1072" s="45">
        <f t="shared" si="27"/>
        <v>-5.3290792347797392E-2</v>
      </c>
      <c r="H1072" s="79">
        <v>4.1889892030000001E-2</v>
      </c>
      <c r="I1072" s="79">
        <v>-2.8456604329999999E-2</v>
      </c>
      <c r="J1072" s="45">
        <f t="shared" si="28"/>
        <v>4.1821435903627149E-2</v>
      </c>
      <c r="K1072" s="45">
        <f t="shared" si="29"/>
        <v>-2.8525060456372851E-2</v>
      </c>
      <c r="L1072" s="43"/>
      <c r="M1072" s="43"/>
      <c r="N1072" s="43"/>
      <c r="O1072" s="43"/>
      <c r="P1072" s="43"/>
      <c r="Q1072" s="43"/>
      <c r="R1072" s="43"/>
      <c r="S1072" s="43"/>
      <c r="T1072" s="43"/>
      <c r="U1072" s="43"/>
      <c r="V1072" s="43"/>
      <c r="W1072" s="43"/>
      <c r="X1072" s="43"/>
      <c r="Y1072" s="43"/>
      <c r="Z1072" s="43"/>
    </row>
    <row r="1073" spans="1:26">
      <c r="A1073" s="44">
        <v>43907</v>
      </c>
      <c r="B1073" s="45">
        <v>2529.19</v>
      </c>
      <c r="C1073" s="45">
        <f t="shared" si="24"/>
        <v>5.8226286690741702E-2</v>
      </c>
      <c r="D1073" s="45">
        <v>1.56</v>
      </c>
      <c r="E1073" s="45">
        <f t="shared" si="25"/>
        <v>1.5600000000000001E-2</v>
      </c>
      <c r="F1073" s="45">
        <f t="shared" si="26"/>
        <v>6.1428755114611988E-5</v>
      </c>
      <c r="G1073" s="45">
        <f t="shared" si="27"/>
        <v>5.816485793562709E-2</v>
      </c>
      <c r="H1073" s="79">
        <v>0.197516161</v>
      </c>
      <c r="I1073" s="79">
        <v>7.9872208720000002E-4</v>
      </c>
      <c r="J1073" s="45">
        <f t="shared" si="28"/>
        <v>0.19745473224488538</v>
      </c>
      <c r="K1073" s="45">
        <f t="shared" si="29"/>
        <v>7.3729333208538803E-4</v>
      </c>
      <c r="L1073" s="43"/>
      <c r="M1073" s="43"/>
      <c r="N1073" s="43"/>
      <c r="O1073" s="43"/>
      <c r="P1073" s="43"/>
      <c r="Q1073" s="43"/>
      <c r="R1073" s="43"/>
      <c r="S1073" s="43"/>
      <c r="T1073" s="43"/>
      <c r="U1073" s="43"/>
      <c r="V1073" s="43"/>
      <c r="W1073" s="43"/>
      <c r="X1073" s="43"/>
      <c r="Y1073" s="43"/>
      <c r="Z1073" s="43"/>
    </row>
    <row r="1074" spans="1:26">
      <c r="A1074" s="44">
        <v>43906</v>
      </c>
      <c r="B1074" s="45">
        <v>2386.13</v>
      </c>
      <c r="C1074" s="45">
        <f t="shared" si="24"/>
        <v>-0.12765214115647325</v>
      </c>
      <c r="D1074" s="45">
        <v>1.24</v>
      </c>
      <c r="E1074" s="45">
        <f t="shared" si="25"/>
        <v>1.24E-2</v>
      </c>
      <c r="F1074" s="45">
        <f t="shared" si="26"/>
        <v>4.8904964415230623E-5</v>
      </c>
      <c r="G1074" s="45">
        <f t="shared" si="27"/>
        <v>-0.12770104612088848</v>
      </c>
      <c r="H1074" s="79">
        <v>4.3119980449999998E-2</v>
      </c>
      <c r="I1074" s="79">
        <v>-7.0169782769999994E-2</v>
      </c>
      <c r="J1074" s="45">
        <f t="shared" si="28"/>
        <v>4.3071075485584767E-2</v>
      </c>
      <c r="K1074" s="45">
        <f t="shared" si="29"/>
        <v>-7.0218687734415225E-2</v>
      </c>
      <c r="L1074" s="43"/>
      <c r="M1074" s="43"/>
      <c r="N1074" s="43"/>
      <c r="O1074" s="43"/>
      <c r="P1074" s="43"/>
      <c r="Q1074" s="43"/>
      <c r="R1074" s="43"/>
      <c r="S1074" s="43"/>
      <c r="T1074" s="43"/>
      <c r="U1074" s="43"/>
      <c r="V1074" s="43"/>
      <c r="W1074" s="43"/>
      <c r="X1074" s="43"/>
      <c r="Y1074" s="43"/>
      <c r="Z1074" s="43"/>
    </row>
    <row r="1075" spans="1:26">
      <c r="A1075" s="44">
        <v>43903</v>
      </c>
      <c r="B1075" s="45">
        <v>2711.02</v>
      </c>
      <c r="C1075" s="45">
        <f t="shared" si="24"/>
        <v>8.8808356440746597E-2</v>
      </c>
      <c r="D1075" s="45">
        <v>1.46</v>
      </c>
      <c r="E1075" s="45">
        <f t="shared" si="25"/>
        <v>1.46E-2</v>
      </c>
      <c r="F1075" s="45">
        <f t="shared" si="26"/>
        <v>5.7519297625541199E-5</v>
      </c>
      <c r="G1075" s="45">
        <f t="shared" si="27"/>
        <v>8.8750837143121056E-2</v>
      </c>
      <c r="H1075" s="79">
        <v>0.27244427469999999</v>
      </c>
      <c r="I1075" s="79">
        <v>6.4565284510000001E-2</v>
      </c>
      <c r="J1075" s="45">
        <f t="shared" si="28"/>
        <v>0.27238675540237445</v>
      </c>
      <c r="K1075" s="45">
        <f t="shared" si="29"/>
        <v>6.450776521237446E-2</v>
      </c>
      <c r="L1075" s="43"/>
      <c r="M1075" s="43"/>
      <c r="N1075" s="43"/>
      <c r="O1075" s="43"/>
      <c r="P1075" s="43"/>
      <c r="Q1075" s="43"/>
      <c r="R1075" s="43"/>
      <c r="S1075" s="43"/>
      <c r="T1075" s="43"/>
      <c r="U1075" s="43"/>
      <c r="V1075" s="43"/>
      <c r="W1075" s="43"/>
      <c r="X1075" s="43"/>
      <c r="Y1075" s="43"/>
      <c r="Z1075" s="43"/>
    </row>
    <row r="1076" spans="1:26">
      <c r="A1076" s="44">
        <v>43902</v>
      </c>
      <c r="B1076" s="45">
        <v>2480.64</v>
      </c>
      <c r="C1076" s="45">
        <f t="shared" si="24"/>
        <v>-9.9944851846007432E-2</v>
      </c>
      <c r="D1076" s="45">
        <v>1.41</v>
      </c>
      <c r="E1076" s="45">
        <f t="shared" si="25"/>
        <v>1.41E-2</v>
      </c>
      <c r="F1076" s="45">
        <f t="shared" si="26"/>
        <v>5.5563129429891944E-5</v>
      </c>
      <c r="G1076" s="45">
        <f t="shared" si="27"/>
        <v>-0.10000041497543732</v>
      </c>
      <c r="H1076" s="79">
        <v>-9.4581890429999996E-2</v>
      </c>
      <c r="I1076" s="79">
        <v>-7.6953012259999995E-2</v>
      </c>
      <c r="J1076" s="45">
        <f t="shared" si="28"/>
        <v>-9.4637453559429888E-2</v>
      </c>
      <c r="K1076" s="45">
        <f t="shared" si="29"/>
        <v>-7.7008575389429887E-2</v>
      </c>
      <c r="L1076" s="43"/>
      <c r="M1076" s="43"/>
      <c r="N1076" s="43"/>
      <c r="O1076" s="43"/>
      <c r="P1076" s="43"/>
      <c r="Q1076" s="43"/>
      <c r="R1076" s="43"/>
      <c r="S1076" s="43"/>
      <c r="T1076" s="43"/>
      <c r="U1076" s="43"/>
      <c r="V1076" s="43"/>
      <c r="W1076" s="43"/>
      <c r="X1076" s="43"/>
      <c r="Y1076" s="43"/>
      <c r="Z1076" s="43"/>
    </row>
    <row r="1077" spans="1:26">
      <c r="A1077" s="44">
        <v>43901</v>
      </c>
      <c r="B1077" s="45">
        <v>2741.38</v>
      </c>
      <c r="C1077" s="45">
        <f t="shared" si="24"/>
        <v>-5.0102856837410732E-2</v>
      </c>
      <c r="D1077" s="45">
        <v>1.27</v>
      </c>
      <c r="E1077" s="45">
        <f t="shared" si="25"/>
        <v>1.2699999999999999E-2</v>
      </c>
      <c r="F1077" s="45">
        <f t="shared" si="26"/>
        <v>5.0080743506875081E-5</v>
      </c>
      <c r="G1077" s="45">
        <f t="shared" si="27"/>
        <v>-5.0152937580917607E-2</v>
      </c>
      <c r="H1077" s="79">
        <v>0.19977788020000001</v>
      </c>
      <c r="I1077" s="79">
        <v>8.7435811799999999E-2</v>
      </c>
      <c r="J1077" s="45">
        <f t="shared" si="28"/>
        <v>0.19972779945649313</v>
      </c>
      <c r="K1077" s="45">
        <f t="shared" si="29"/>
        <v>8.7385731056493124E-2</v>
      </c>
      <c r="L1077" s="43"/>
      <c r="M1077" s="43"/>
      <c r="N1077" s="43"/>
      <c r="O1077" s="43"/>
      <c r="P1077" s="43"/>
      <c r="Q1077" s="43"/>
      <c r="R1077" s="43"/>
      <c r="S1077" s="43"/>
      <c r="T1077" s="43"/>
      <c r="U1077" s="43"/>
      <c r="V1077" s="43"/>
      <c r="W1077" s="43"/>
      <c r="X1077" s="43"/>
      <c r="Y1077" s="43"/>
      <c r="Z1077" s="43"/>
    </row>
    <row r="1078" spans="1:26">
      <c r="A1078" s="44">
        <v>43900</v>
      </c>
      <c r="B1078" s="45">
        <v>2882.23</v>
      </c>
      <c r="C1078" s="45">
        <f t="shared" si="24"/>
        <v>4.821508053580021E-2</v>
      </c>
      <c r="D1078" s="45">
        <v>1.27</v>
      </c>
      <c r="E1078" s="45">
        <f t="shared" si="25"/>
        <v>1.2699999999999999E-2</v>
      </c>
      <c r="F1078" s="45">
        <f t="shared" si="26"/>
        <v>5.0080743506875081E-5</v>
      </c>
      <c r="G1078" s="45">
        <f t="shared" si="27"/>
        <v>4.8164999792293335E-2</v>
      </c>
      <c r="H1078" s="79">
        <v>0.2002907937</v>
      </c>
      <c r="I1078" s="79">
        <v>5.6004594099999999E-2</v>
      </c>
      <c r="J1078" s="45">
        <f t="shared" si="28"/>
        <v>0.20024071295649312</v>
      </c>
      <c r="K1078" s="45">
        <f t="shared" si="29"/>
        <v>5.5954513356493124E-2</v>
      </c>
      <c r="L1078" s="43"/>
      <c r="M1078" s="43"/>
      <c r="N1078" s="43"/>
      <c r="O1078" s="43"/>
      <c r="P1078" s="43"/>
      <c r="Q1078" s="43"/>
      <c r="R1078" s="43"/>
      <c r="S1078" s="43"/>
      <c r="T1078" s="43"/>
      <c r="U1078" s="43"/>
      <c r="V1078" s="43"/>
      <c r="W1078" s="43"/>
      <c r="X1078" s="43"/>
      <c r="Y1078" s="43"/>
      <c r="Z1078" s="43"/>
    </row>
    <row r="1079" spans="1:26">
      <c r="A1079" s="44">
        <v>43899</v>
      </c>
      <c r="B1079" s="45">
        <v>2746.56</v>
      </c>
      <c r="C1079" s="45">
        <f t="shared" si="24"/>
        <v>-7.9010394848266635E-2</v>
      </c>
      <c r="D1079" s="45">
        <v>0.97</v>
      </c>
      <c r="E1079" s="45">
        <f t="shared" si="25"/>
        <v>9.7000000000000003E-3</v>
      </c>
      <c r="F1079" s="45">
        <f t="shared" si="26"/>
        <v>3.8307309214724583E-5</v>
      </c>
      <c r="G1079" s="45">
        <f t="shared" si="27"/>
        <v>-7.904870215748136E-2</v>
      </c>
      <c r="H1079" s="79">
        <v>-1.6762363749999998E-2</v>
      </c>
      <c r="I1079" s="79">
        <v>-2.2987334379999998E-2</v>
      </c>
      <c r="J1079" s="45">
        <f t="shared" si="28"/>
        <v>-1.6800671059214723E-2</v>
      </c>
      <c r="K1079" s="45">
        <f t="shared" si="29"/>
        <v>-2.3025641689214723E-2</v>
      </c>
      <c r="L1079" s="43"/>
      <c r="M1079" s="43"/>
      <c r="N1079" s="43"/>
      <c r="O1079" s="43"/>
      <c r="P1079" s="43"/>
      <c r="Q1079" s="43"/>
      <c r="R1079" s="43"/>
      <c r="S1079" s="43"/>
      <c r="T1079" s="43"/>
      <c r="U1079" s="43"/>
      <c r="V1079" s="43"/>
      <c r="W1079" s="43"/>
      <c r="X1079" s="43"/>
      <c r="Y1079" s="43"/>
      <c r="Z1079" s="43"/>
    </row>
    <row r="1080" spans="1:26">
      <c r="A1080" s="44">
        <v>43896</v>
      </c>
      <c r="B1080" s="45">
        <v>2972.37</v>
      </c>
      <c r="C1080" s="45">
        <f t="shared" si="24"/>
        <v>-1.7201002454620039E-2</v>
      </c>
      <c r="D1080" s="45">
        <v>1.18</v>
      </c>
      <c r="E1080" s="45">
        <f t="shared" si="25"/>
        <v>1.18E-2</v>
      </c>
      <c r="F1080" s="45">
        <f t="shared" si="26"/>
        <v>4.655236478057212E-5</v>
      </c>
      <c r="G1080" s="45">
        <f t="shared" si="27"/>
        <v>-1.7247554819400612E-2</v>
      </c>
      <c r="H1080" s="79">
        <v>0.14390461730000001</v>
      </c>
      <c r="I1080" s="79">
        <v>0.1541094979</v>
      </c>
      <c r="J1080" s="45">
        <f t="shared" si="28"/>
        <v>0.14385806493521944</v>
      </c>
      <c r="K1080" s="45">
        <f t="shared" si="29"/>
        <v>0.15406294553521943</v>
      </c>
      <c r="L1080" s="43"/>
      <c r="M1080" s="43"/>
      <c r="N1080" s="43"/>
      <c r="O1080" s="43"/>
      <c r="P1080" s="43"/>
      <c r="Q1080" s="43"/>
      <c r="R1080" s="43"/>
      <c r="S1080" s="43"/>
      <c r="T1080" s="43"/>
      <c r="U1080" s="43"/>
      <c r="V1080" s="43"/>
      <c r="W1080" s="43"/>
      <c r="X1080" s="43"/>
      <c r="Y1080" s="43"/>
      <c r="Z1080" s="43"/>
    </row>
    <row r="1081" spans="1:26">
      <c r="A1081" s="44">
        <v>43895</v>
      </c>
      <c r="B1081" s="45">
        <v>3023.94</v>
      </c>
      <c r="C1081" s="45">
        <f t="shared" si="24"/>
        <v>-3.4510725624696516E-2</v>
      </c>
      <c r="D1081" s="45">
        <v>1.45</v>
      </c>
      <c r="E1081" s="45">
        <f t="shared" si="25"/>
        <v>1.4499999999999999E-2</v>
      </c>
      <c r="F1081" s="45">
        <f t="shared" si="26"/>
        <v>5.7128140812601202E-5</v>
      </c>
      <c r="G1081" s="45">
        <f t="shared" si="27"/>
        <v>-3.4567853765509117E-2</v>
      </c>
      <c r="H1081" s="79">
        <v>-7.4995568640000001E-3</v>
      </c>
      <c r="I1081" s="79">
        <v>4.6018652990000002E-3</v>
      </c>
      <c r="J1081" s="45">
        <f t="shared" si="28"/>
        <v>-7.5566850048126013E-3</v>
      </c>
      <c r="K1081" s="45">
        <f t="shared" si="29"/>
        <v>4.544737158187399E-3</v>
      </c>
      <c r="L1081" s="43"/>
      <c r="M1081" s="43"/>
      <c r="N1081" s="43"/>
      <c r="O1081" s="43"/>
      <c r="P1081" s="43"/>
      <c r="Q1081" s="43"/>
      <c r="R1081" s="43"/>
      <c r="S1081" s="43"/>
      <c r="T1081" s="43"/>
      <c r="U1081" s="43"/>
      <c r="V1081" s="43"/>
      <c r="W1081" s="43"/>
      <c r="X1081" s="43"/>
      <c r="Y1081" s="43"/>
      <c r="Z1081" s="43"/>
    </row>
    <row r="1082" spans="1:26">
      <c r="A1082" s="44">
        <v>43894</v>
      </c>
      <c r="B1082" s="45">
        <v>3130.12</v>
      </c>
      <c r="C1082" s="45">
        <f t="shared" si="24"/>
        <v>4.133635094064169E-2</v>
      </c>
      <c r="D1082" s="45">
        <v>1.56</v>
      </c>
      <c r="E1082" s="45">
        <f t="shared" si="25"/>
        <v>1.5600000000000001E-2</v>
      </c>
      <c r="F1082" s="45">
        <f t="shared" si="26"/>
        <v>6.1428755114611988E-5</v>
      </c>
      <c r="G1082" s="45">
        <f t="shared" si="27"/>
        <v>4.1274922185527078E-2</v>
      </c>
      <c r="H1082" s="79">
        <v>8.3767139709999994E-2</v>
      </c>
      <c r="I1082" s="79">
        <v>4.3556630280000001E-2</v>
      </c>
      <c r="J1082" s="45">
        <f t="shared" si="28"/>
        <v>8.3705710954885382E-2</v>
      </c>
      <c r="K1082" s="45">
        <f t="shared" si="29"/>
        <v>4.3495201524885389E-2</v>
      </c>
      <c r="L1082" s="43"/>
      <c r="M1082" s="43"/>
      <c r="N1082" s="43"/>
      <c r="O1082" s="43"/>
      <c r="P1082" s="43"/>
      <c r="Q1082" s="43"/>
      <c r="R1082" s="43"/>
      <c r="S1082" s="43"/>
      <c r="T1082" s="43"/>
      <c r="U1082" s="43"/>
      <c r="V1082" s="43"/>
      <c r="W1082" s="43"/>
      <c r="X1082" s="43"/>
      <c r="Y1082" s="43"/>
      <c r="Z1082" s="43"/>
    </row>
    <row r="1083" spans="1:26">
      <c r="A1083" s="44">
        <v>43893</v>
      </c>
      <c r="B1083" s="45">
        <v>3003.37</v>
      </c>
      <c r="C1083" s="45">
        <f t="shared" si="24"/>
        <v>-2.8510530261905299E-2</v>
      </c>
      <c r="D1083" s="45">
        <v>1.54</v>
      </c>
      <c r="E1083" s="45">
        <f t="shared" si="25"/>
        <v>1.54E-2</v>
      </c>
      <c r="F1083" s="45">
        <f t="shared" si="26"/>
        <v>6.0647170438077325E-5</v>
      </c>
      <c r="G1083" s="45">
        <f t="shared" si="27"/>
        <v>-2.8571177432343376E-2</v>
      </c>
      <c r="H1083" s="79">
        <v>-8.8693950709999997E-3</v>
      </c>
      <c r="I1083" s="79">
        <v>-2.3990347459999999E-2</v>
      </c>
      <c r="J1083" s="45">
        <f t="shared" si="28"/>
        <v>-8.930042241438077E-3</v>
      </c>
      <c r="K1083" s="45">
        <f t="shared" si="29"/>
        <v>-2.4050994630438076E-2</v>
      </c>
      <c r="L1083" s="43"/>
      <c r="M1083" s="43"/>
      <c r="N1083" s="43"/>
      <c r="O1083" s="43"/>
      <c r="P1083" s="43"/>
      <c r="Q1083" s="43"/>
      <c r="R1083" s="43"/>
      <c r="S1083" s="43"/>
      <c r="T1083" s="43"/>
      <c r="U1083" s="43"/>
      <c r="V1083" s="43"/>
      <c r="W1083" s="43"/>
      <c r="X1083" s="43"/>
      <c r="Y1083" s="43"/>
      <c r="Z1083" s="43"/>
    </row>
    <row r="1084" spans="1:26">
      <c r="A1084" s="44">
        <v>43892</v>
      </c>
      <c r="B1084" s="45">
        <v>3090.23</v>
      </c>
      <c r="C1084" s="45">
        <f t="shared" si="24"/>
        <v>4.5010865172777872E-2</v>
      </c>
      <c r="D1084" s="45">
        <v>1.56</v>
      </c>
      <c r="E1084" s="45">
        <f t="shared" si="25"/>
        <v>1.5600000000000001E-2</v>
      </c>
      <c r="F1084" s="45">
        <f t="shared" si="26"/>
        <v>6.1428755114611988E-5</v>
      </c>
      <c r="G1084" s="45">
        <f t="shared" si="27"/>
        <v>4.494943641766326E-2</v>
      </c>
      <c r="H1084" s="79">
        <v>3.0359067060000001E-2</v>
      </c>
      <c r="I1084" s="79">
        <v>2.5558975229999999E-2</v>
      </c>
      <c r="J1084" s="45">
        <f t="shared" si="28"/>
        <v>3.029763830488539E-2</v>
      </c>
      <c r="K1084" s="45">
        <f t="shared" si="29"/>
        <v>2.5497546474885387E-2</v>
      </c>
      <c r="L1084" s="43"/>
      <c r="M1084" s="43"/>
      <c r="N1084" s="43"/>
      <c r="O1084" s="43"/>
      <c r="P1084" s="43"/>
      <c r="Q1084" s="43"/>
      <c r="R1084" s="43"/>
      <c r="S1084" s="43"/>
      <c r="T1084" s="43"/>
      <c r="U1084" s="43"/>
      <c r="V1084" s="43"/>
      <c r="W1084" s="43"/>
      <c r="X1084" s="43"/>
      <c r="Y1084" s="43"/>
      <c r="Z1084" s="43"/>
    </row>
    <row r="1085" spans="1:26">
      <c r="A1085" s="44">
        <v>43889</v>
      </c>
      <c r="B1085" s="45">
        <v>2954.22</v>
      </c>
      <c r="C1085" s="45">
        <f t="shared" si="24"/>
        <v>-8.2724499142758506E-3</v>
      </c>
      <c r="D1085" s="45">
        <v>1.56</v>
      </c>
      <c r="E1085" s="45">
        <f t="shared" si="25"/>
        <v>1.5600000000000001E-2</v>
      </c>
      <c r="F1085" s="45">
        <f t="shared" si="26"/>
        <v>6.1428755114611988E-5</v>
      </c>
      <c r="G1085" s="45">
        <f t="shared" si="27"/>
        <v>-8.3338786693904626E-3</v>
      </c>
      <c r="H1085" s="79">
        <v>-5.0189490330000003E-2</v>
      </c>
      <c r="I1085" s="79">
        <v>-2.6685192069999999E-2</v>
      </c>
      <c r="J1085" s="45">
        <f t="shared" si="28"/>
        <v>-5.0250919085114615E-2</v>
      </c>
      <c r="K1085" s="45">
        <f t="shared" si="29"/>
        <v>-2.6746620825114611E-2</v>
      </c>
      <c r="L1085" s="43"/>
      <c r="M1085" s="43"/>
      <c r="N1085" s="43"/>
      <c r="O1085" s="43"/>
      <c r="P1085" s="43"/>
      <c r="Q1085" s="43"/>
      <c r="R1085" s="43"/>
      <c r="S1085" s="43"/>
      <c r="T1085" s="43"/>
      <c r="U1085" s="43"/>
      <c r="V1085" s="43"/>
      <c r="W1085" s="43"/>
      <c r="X1085" s="43"/>
      <c r="Y1085" s="43"/>
      <c r="Z1085" s="43"/>
    </row>
    <row r="1086" spans="1:26">
      <c r="A1086" s="44">
        <v>43888</v>
      </c>
      <c r="B1086" s="45">
        <v>2978.76</v>
      </c>
      <c r="C1086" s="45">
        <f t="shared" si="24"/>
        <v>-4.5168174100652832E-2</v>
      </c>
      <c r="D1086" s="45">
        <v>1.7</v>
      </c>
      <c r="E1086" s="45">
        <f t="shared" si="25"/>
        <v>1.7000000000000001E-2</v>
      </c>
      <c r="F1086" s="45">
        <f t="shared" si="26"/>
        <v>6.6895559100332846E-5</v>
      </c>
      <c r="G1086" s="45">
        <f t="shared" si="27"/>
        <v>-4.5235069659753165E-2</v>
      </c>
      <c r="H1086" s="79">
        <v>4.4955781700000003E-2</v>
      </c>
      <c r="I1086" s="79">
        <v>-7.8381072769999997E-3</v>
      </c>
      <c r="J1086" s="45">
        <f t="shared" si="28"/>
        <v>4.488888614089967E-2</v>
      </c>
      <c r="K1086" s="45">
        <f t="shared" si="29"/>
        <v>-7.9050028361003326E-3</v>
      </c>
      <c r="L1086" s="43"/>
      <c r="M1086" s="43"/>
      <c r="N1086" s="43"/>
      <c r="O1086" s="43"/>
      <c r="P1086" s="43"/>
      <c r="Q1086" s="43"/>
      <c r="R1086" s="43"/>
      <c r="S1086" s="43"/>
      <c r="T1086" s="43"/>
      <c r="U1086" s="43"/>
      <c r="V1086" s="43"/>
      <c r="W1086" s="43"/>
      <c r="X1086" s="43"/>
      <c r="Y1086" s="43"/>
      <c r="Z1086" s="43"/>
    </row>
    <row r="1087" spans="1:26">
      <c r="A1087" s="44">
        <v>43887</v>
      </c>
      <c r="B1087" s="45">
        <v>3116.39</v>
      </c>
      <c r="C1087" s="45">
        <f t="shared" si="24"/>
        <v>-3.7856753407310142E-3</v>
      </c>
      <c r="D1087" s="45">
        <v>1.73</v>
      </c>
      <c r="E1087" s="45">
        <f t="shared" si="25"/>
        <v>1.7299999999999999E-2</v>
      </c>
      <c r="F1087" s="45">
        <f t="shared" si="26"/>
        <v>6.8066041854386583E-5</v>
      </c>
      <c r="G1087" s="45">
        <f t="shared" si="27"/>
        <v>-3.8537413825854008E-3</v>
      </c>
      <c r="H1087" s="79">
        <v>6.0117534860000002E-2</v>
      </c>
      <c r="I1087" s="79">
        <v>3.9604412489999997E-2</v>
      </c>
      <c r="J1087" s="45">
        <f t="shared" si="28"/>
        <v>6.0049468818145615E-2</v>
      </c>
      <c r="K1087" s="45">
        <f t="shared" si="29"/>
        <v>3.9536346448145611E-2</v>
      </c>
      <c r="L1087" s="43"/>
      <c r="M1087" s="43"/>
      <c r="N1087" s="43"/>
      <c r="O1087" s="43"/>
      <c r="P1087" s="43"/>
      <c r="Q1087" s="43"/>
      <c r="R1087" s="43"/>
      <c r="S1087" s="43"/>
      <c r="T1087" s="43"/>
      <c r="U1087" s="43"/>
      <c r="V1087" s="43"/>
      <c r="W1087" s="43"/>
      <c r="X1087" s="43"/>
      <c r="Y1087" s="43"/>
      <c r="Z1087" s="43"/>
    </row>
    <row r="1088" spans="1:26">
      <c r="A1088" s="44">
        <v>43886</v>
      </c>
      <c r="B1088" s="45">
        <v>3128.21</v>
      </c>
      <c r="C1088" s="45">
        <f t="shared" si="24"/>
        <v>-3.0747925188099268E-2</v>
      </c>
      <c r="D1088" s="45">
        <v>1.71</v>
      </c>
      <c r="E1088" s="45">
        <f t="shared" si="25"/>
        <v>1.7100000000000001E-2</v>
      </c>
      <c r="F1088" s="45">
        <f t="shared" si="26"/>
        <v>6.7285758225565928E-5</v>
      </c>
      <c r="G1088" s="45">
        <f t="shared" si="27"/>
        <v>-3.0815210946324834E-2</v>
      </c>
      <c r="H1088" s="79">
        <v>-4.7562125319999997E-3</v>
      </c>
      <c r="I1088" s="79">
        <v>5.8309203109999999E-3</v>
      </c>
      <c r="J1088" s="45">
        <f t="shared" si="28"/>
        <v>-4.8234982902255657E-3</v>
      </c>
      <c r="K1088" s="45">
        <f t="shared" si="29"/>
        <v>5.763634552774434E-3</v>
      </c>
      <c r="L1088" s="43"/>
      <c r="M1088" s="43"/>
      <c r="N1088" s="43"/>
      <c r="O1088" s="43"/>
      <c r="P1088" s="43"/>
      <c r="Q1088" s="43"/>
      <c r="R1088" s="43"/>
      <c r="S1088" s="43"/>
      <c r="T1088" s="43"/>
      <c r="U1088" s="43"/>
      <c r="V1088" s="43"/>
      <c r="W1088" s="43"/>
      <c r="X1088" s="43"/>
      <c r="Y1088" s="43"/>
      <c r="Z1088" s="43"/>
    </row>
    <row r="1089" spans="1:26">
      <c r="A1089" s="44">
        <v>43885</v>
      </c>
      <c r="B1089" s="45">
        <v>3225.89</v>
      </c>
      <c r="C1089" s="45">
        <f t="shared" si="24"/>
        <v>-3.4088046120521465E-2</v>
      </c>
      <c r="D1089" s="45">
        <v>1.76</v>
      </c>
      <c r="E1089" s="45">
        <f t="shared" si="25"/>
        <v>1.7600000000000001E-2</v>
      </c>
      <c r="F1089" s="45">
        <f t="shared" si="26"/>
        <v>6.9236180855414275E-5</v>
      </c>
      <c r="G1089" s="45">
        <f t="shared" si="27"/>
        <v>-3.4157282301376879E-2</v>
      </c>
      <c r="H1089" s="79">
        <v>4.4248746200000001E-2</v>
      </c>
      <c r="I1089" s="79">
        <v>2.4276568410000001E-2</v>
      </c>
      <c r="J1089" s="45">
        <f t="shared" si="28"/>
        <v>4.4179510019144587E-2</v>
      </c>
      <c r="K1089" s="45">
        <f t="shared" si="29"/>
        <v>2.4207332229144587E-2</v>
      </c>
      <c r="L1089" s="43"/>
      <c r="M1089" s="43"/>
      <c r="N1089" s="43"/>
      <c r="O1089" s="43"/>
      <c r="P1089" s="43"/>
      <c r="Q1089" s="43"/>
      <c r="R1089" s="43"/>
      <c r="S1089" s="43"/>
      <c r="T1089" s="43"/>
      <c r="U1089" s="43"/>
      <c r="V1089" s="43"/>
      <c r="W1089" s="43"/>
      <c r="X1089" s="43"/>
      <c r="Y1089" s="43"/>
      <c r="Z1089" s="43"/>
    </row>
    <row r="1090" spans="1:26">
      <c r="A1090" s="44">
        <v>43882</v>
      </c>
      <c r="B1090" s="45">
        <v>3337.75</v>
      </c>
      <c r="C1090" s="45">
        <f t="shared" si="24"/>
        <v>-1.0573815022893411E-2</v>
      </c>
      <c r="D1090" s="45">
        <v>1.83</v>
      </c>
      <c r="E1090" s="45">
        <f t="shared" si="25"/>
        <v>1.83E-2</v>
      </c>
      <c r="F1090" s="45">
        <f t="shared" si="26"/>
        <v>7.1965169509358162E-5</v>
      </c>
      <c r="G1090" s="45">
        <f t="shared" si="27"/>
        <v>-1.064578019240277E-2</v>
      </c>
      <c r="H1090" s="79">
        <v>3.8506639209999999E-2</v>
      </c>
      <c r="I1090" s="79">
        <v>3.7423626160000001E-2</v>
      </c>
      <c r="J1090" s="45">
        <f t="shared" si="28"/>
        <v>3.8434674040490641E-2</v>
      </c>
      <c r="K1090" s="45">
        <f t="shared" si="29"/>
        <v>3.7351660990490643E-2</v>
      </c>
      <c r="L1090" s="43"/>
      <c r="M1090" s="43"/>
      <c r="N1090" s="43"/>
      <c r="O1090" s="43"/>
      <c r="P1090" s="43"/>
      <c r="Q1090" s="43"/>
      <c r="R1090" s="43"/>
      <c r="S1090" s="43"/>
      <c r="T1090" s="43"/>
      <c r="U1090" s="43"/>
      <c r="V1090" s="43"/>
      <c r="W1090" s="43"/>
      <c r="X1090" s="43"/>
      <c r="Y1090" s="43"/>
      <c r="Z1090" s="43"/>
    </row>
    <row r="1091" spans="1:26">
      <c r="A1091" s="44">
        <v>43881</v>
      </c>
      <c r="B1091" s="45">
        <v>3373.23</v>
      </c>
      <c r="C1091" s="45">
        <f t="shared" si="24"/>
        <v>-3.8228404778309472E-3</v>
      </c>
      <c r="D1091" s="45">
        <v>1.89</v>
      </c>
      <c r="E1091" s="45">
        <f t="shared" si="25"/>
        <v>1.89E-2</v>
      </c>
      <c r="F1091" s="45">
        <f t="shared" si="26"/>
        <v>7.4302815865623373E-5</v>
      </c>
      <c r="G1091" s="45">
        <f t="shared" si="27"/>
        <v>-3.8971432936965706E-3</v>
      </c>
      <c r="H1091" s="79">
        <v>1.7700639139999998E-2</v>
      </c>
      <c r="I1091" s="79">
        <v>-2.0427525889999999E-3</v>
      </c>
      <c r="J1091" s="45">
        <f t="shared" si="28"/>
        <v>1.7626336324134375E-2</v>
      </c>
      <c r="K1091" s="45">
        <f t="shared" si="29"/>
        <v>-2.1170554048656233E-3</v>
      </c>
      <c r="L1091" s="43"/>
      <c r="M1091" s="43"/>
      <c r="N1091" s="43"/>
      <c r="O1091" s="43"/>
      <c r="P1091" s="43"/>
      <c r="Q1091" s="43"/>
      <c r="R1091" s="43"/>
      <c r="S1091" s="43"/>
      <c r="T1091" s="43"/>
      <c r="U1091" s="43"/>
      <c r="V1091" s="43"/>
      <c r="W1091" s="43"/>
      <c r="X1091" s="43"/>
      <c r="Y1091" s="43"/>
      <c r="Z1091" s="43"/>
    </row>
    <row r="1092" spans="1:26">
      <c r="A1092" s="44">
        <v>43880</v>
      </c>
      <c r="B1092" s="45">
        <v>3386.15</v>
      </c>
      <c r="C1092" s="45">
        <f t="shared" si="24"/>
        <v>4.6947887144410351E-3</v>
      </c>
      <c r="D1092" s="45">
        <v>1.93</v>
      </c>
      <c r="E1092" s="45">
        <f t="shared" si="25"/>
        <v>1.9299999999999998E-2</v>
      </c>
      <c r="F1092" s="45">
        <f t="shared" si="26"/>
        <v>7.5860485166723279E-5</v>
      </c>
      <c r="G1092" s="45">
        <f t="shared" si="27"/>
        <v>4.6189282292743118E-3</v>
      </c>
      <c r="H1092" s="79">
        <v>5.9889295200000001E-3</v>
      </c>
      <c r="I1092" s="79">
        <v>-5.1134081980000001E-4</v>
      </c>
      <c r="J1092" s="45">
        <f t="shared" si="28"/>
        <v>5.9130690348332769E-3</v>
      </c>
      <c r="K1092" s="45">
        <f t="shared" si="29"/>
        <v>-5.8720130496672329E-4</v>
      </c>
      <c r="L1092" s="43"/>
      <c r="M1092" s="43"/>
      <c r="N1092" s="43"/>
      <c r="O1092" s="43"/>
      <c r="P1092" s="43"/>
      <c r="Q1092" s="43"/>
      <c r="R1092" s="43"/>
      <c r="S1092" s="43"/>
      <c r="T1092" s="43"/>
      <c r="U1092" s="43"/>
      <c r="V1092" s="43"/>
      <c r="W1092" s="43"/>
      <c r="X1092" s="43"/>
      <c r="Y1092" s="43"/>
      <c r="Z1092" s="43"/>
    </row>
    <row r="1093" spans="1:26">
      <c r="A1093" s="44">
        <v>43879</v>
      </c>
      <c r="B1093" s="45">
        <v>3370.29</v>
      </c>
      <c r="C1093" s="45">
        <f t="shared" si="24"/>
        <v>-2.9242515783095627E-3</v>
      </c>
      <c r="D1093" s="45">
        <v>1.93</v>
      </c>
      <c r="E1093" s="45">
        <f t="shared" si="25"/>
        <v>1.9299999999999998E-2</v>
      </c>
      <c r="F1093" s="45">
        <f t="shared" si="26"/>
        <v>7.5860485166723279E-5</v>
      </c>
      <c r="G1093" s="45">
        <f t="shared" si="27"/>
        <v>-3.000112063476286E-3</v>
      </c>
      <c r="H1093" s="79">
        <v>1.712986626E-3</v>
      </c>
      <c r="I1093" s="79">
        <v>-2.0479819909999999E-3</v>
      </c>
      <c r="J1093" s="45">
        <f t="shared" si="28"/>
        <v>1.6371261408332767E-3</v>
      </c>
      <c r="K1093" s="45">
        <f t="shared" si="29"/>
        <v>-2.1238424761667232E-3</v>
      </c>
      <c r="L1093" s="43"/>
      <c r="M1093" s="43"/>
      <c r="N1093" s="43"/>
      <c r="O1093" s="43"/>
      <c r="P1093" s="43"/>
      <c r="Q1093" s="43"/>
      <c r="R1093" s="43"/>
      <c r="S1093" s="43"/>
      <c r="T1093" s="43"/>
      <c r="U1093" s="43"/>
      <c r="V1093" s="43"/>
      <c r="W1093" s="43"/>
      <c r="X1093" s="43"/>
      <c r="Y1093" s="43"/>
      <c r="Z1093" s="43"/>
    </row>
    <row r="1094" spans="1:26">
      <c r="A1094" s="44">
        <v>43875</v>
      </c>
      <c r="B1094" s="45">
        <v>3380.16</v>
      </c>
      <c r="C1094" s="45">
        <f t="shared" si="24"/>
        <v>1.8418447338326407E-3</v>
      </c>
      <c r="D1094" s="45">
        <v>1.97</v>
      </c>
      <c r="E1094" s="45">
        <f t="shared" si="25"/>
        <v>1.9699999999999999E-2</v>
      </c>
      <c r="F1094" s="45">
        <f t="shared" si="26"/>
        <v>7.7417545742530791E-5</v>
      </c>
      <c r="G1094" s="45">
        <f t="shared" si="27"/>
        <v>1.7644271880901099E-3</v>
      </c>
      <c r="H1094" s="79">
        <v>4.7396941700000002E-3</v>
      </c>
      <c r="I1094" s="79">
        <v>1.027069523E-2</v>
      </c>
      <c r="J1094" s="45">
        <f t="shared" si="28"/>
        <v>4.6622766242574694E-3</v>
      </c>
      <c r="K1094" s="45">
        <f t="shared" si="29"/>
        <v>1.0193277684257469E-2</v>
      </c>
      <c r="L1094" s="43"/>
      <c r="M1094" s="43"/>
      <c r="N1094" s="43"/>
      <c r="O1094" s="43"/>
      <c r="P1094" s="43"/>
      <c r="Q1094" s="43"/>
      <c r="R1094" s="43"/>
      <c r="S1094" s="43"/>
      <c r="T1094" s="43"/>
      <c r="U1094" s="43"/>
      <c r="V1094" s="43"/>
      <c r="W1094" s="43"/>
      <c r="X1094" s="43"/>
      <c r="Y1094" s="43"/>
      <c r="Z1094" s="43"/>
    </row>
    <row r="1095" spans="1:26">
      <c r="A1095" s="44">
        <v>43874</v>
      </c>
      <c r="B1095" s="45">
        <v>3373.94</v>
      </c>
      <c r="C1095" s="45">
        <f t="shared" si="24"/>
        <v>-1.6317734419649113E-3</v>
      </c>
      <c r="D1095" s="45">
        <v>1.99</v>
      </c>
      <c r="E1095" s="45">
        <f t="shared" si="25"/>
        <v>1.9900000000000001E-2</v>
      </c>
      <c r="F1095" s="45">
        <f t="shared" si="26"/>
        <v>7.8195847907025495E-5</v>
      </c>
      <c r="G1095" s="45">
        <f t="shared" si="27"/>
        <v>-1.7099692898719368E-3</v>
      </c>
      <c r="H1095" s="79">
        <v>6.8197714960000003E-3</v>
      </c>
      <c r="I1095" s="79">
        <v>1.2459201180000001E-2</v>
      </c>
      <c r="J1095" s="45">
        <f t="shared" si="28"/>
        <v>6.7415756480929748E-3</v>
      </c>
      <c r="K1095" s="45">
        <f t="shared" si="29"/>
        <v>1.2381005332092975E-2</v>
      </c>
      <c r="L1095" s="43"/>
      <c r="M1095" s="43"/>
      <c r="N1095" s="43"/>
      <c r="O1095" s="43"/>
      <c r="P1095" s="43"/>
      <c r="Q1095" s="43"/>
      <c r="R1095" s="43"/>
      <c r="S1095" s="43"/>
      <c r="T1095" s="43"/>
      <c r="U1095" s="43"/>
      <c r="V1095" s="43"/>
      <c r="W1095" s="43"/>
      <c r="X1095" s="43"/>
      <c r="Y1095" s="43"/>
      <c r="Z1095" s="43"/>
    </row>
    <row r="1096" spans="1:26">
      <c r="A1096" s="44">
        <v>43873</v>
      </c>
      <c r="B1096" s="45">
        <v>3379.45</v>
      </c>
      <c r="C1096" s="45">
        <f t="shared" si="24"/>
        <v>6.4418675537450355E-3</v>
      </c>
      <c r="D1096" s="45">
        <v>2.0099999999999998</v>
      </c>
      <c r="E1096" s="45">
        <f t="shared" si="25"/>
        <v>2.0099999999999996E-2</v>
      </c>
      <c r="F1096" s="45">
        <f t="shared" si="26"/>
        <v>7.8973998069109541E-5</v>
      </c>
      <c r="G1096" s="45">
        <f t="shared" si="27"/>
        <v>6.362893555675926E-3</v>
      </c>
      <c r="H1096" s="79">
        <v>1.341524168E-2</v>
      </c>
      <c r="I1096" s="79">
        <v>-9.3086541399999998E-4</v>
      </c>
      <c r="J1096" s="45">
        <f t="shared" si="28"/>
        <v>1.3336267681930891E-2</v>
      </c>
      <c r="K1096" s="45">
        <f t="shared" si="29"/>
        <v>-1.0098394120691095E-3</v>
      </c>
      <c r="L1096" s="43"/>
      <c r="M1096" s="43"/>
      <c r="N1096" s="43"/>
      <c r="O1096" s="43"/>
      <c r="P1096" s="43"/>
      <c r="Q1096" s="43"/>
      <c r="R1096" s="43"/>
      <c r="S1096" s="43"/>
      <c r="T1096" s="43"/>
      <c r="U1096" s="43"/>
      <c r="V1096" s="43"/>
      <c r="W1096" s="43"/>
      <c r="X1096" s="43"/>
      <c r="Y1096" s="43"/>
      <c r="Z1096" s="43"/>
    </row>
    <row r="1097" spans="1:26">
      <c r="A1097" s="44">
        <v>43872</v>
      </c>
      <c r="B1097" s="45">
        <v>3357.75</v>
      </c>
      <c r="C1097" s="45">
        <f t="shared" si="24"/>
        <v>1.6870749056512096E-3</v>
      </c>
      <c r="D1097" s="45">
        <v>1.97</v>
      </c>
      <c r="E1097" s="45">
        <f t="shared" si="25"/>
        <v>1.9699999999999999E-2</v>
      </c>
      <c r="F1097" s="45">
        <f t="shared" si="26"/>
        <v>7.7417545742530791E-5</v>
      </c>
      <c r="G1097" s="45">
        <f t="shared" si="27"/>
        <v>1.6096573599086788E-3</v>
      </c>
      <c r="H1097" s="79">
        <v>-8.7589268840000001E-3</v>
      </c>
      <c r="I1097" s="79">
        <v>-2.4658584939999999E-2</v>
      </c>
      <c r="J1097" s="45">
        <f t="shared" si="28"/>
        <v>-8.8363444297425309E-3</v>
      </c>
      <c r="K1097" s="45">
        <f t="shared" si="29"/>
        <v>-2.473600248574253E-2</v>
      </c>
      <c r="L1097" s="43"/>
      <c r="M1097" s="43"/>
      <c r="N1097" s="43"/>
      <c r="O1097" s="43"/>
      <c r="P1097" s="43"/>
      <c r="Q1097" s="43"/>
      <c r="R1097" s="43"/>
      <c r="S1097" s="43"/>
      <c r="T1097" s="43"/>
      <c r="U1097" s="43"/>
      <c r="V1097" s="43"/>
      <c r="W1097" s="43"/>
      <c r="X1097" s="43"/>
      <c r="Y1097" s="43"/>
      <c r="Z1097" s="43"/>
    </row>
    <row r="1098" spans="1:26">
      <c r="A1098" s="44">
        <v>43871</v>
      </c>
      <c r="B1098" s="45">
        <v>3352.09</v>
      </c>
      <c r="C1098" s="45">
        <f t="shared" si="24"/>
        <v>7.2996521623710205E-3</v>
      </c>
      <c r="D1098" s="45">
        <v>1.95</v>
      </c>
      <c r="E1098" s="45">
        <f t="shared" si="25"/>
        <v>1.95E-2</v>
      </c>
      <c r="F1098" s="45">
        <f t="shared" si="26"/>
        <v>7.6639091515451341E-5</v>
      </c>
      <c r="G1098" s="45">
        <f t="shared" si="27"/>
        <v>7.2230130708555692E-3</v>
      </c>
      <c r="H1098" s="79">
        <v>7.2559465660000004E-4</v>
      </c>
      <c r="I1098" s="79">
        <v>-1.382595681E-2</v>
      </c>
      <c r="J1098" s="45">
        <f t="shared" si="28"/>
        <v>6.489555650845487E-4</v>
      </c>
      <c r="K1098" s="45">
        <f t="shared" si="29"/>
        <v>-1.3902595901515451E-2</v>
      </c>
      <c r="L1098" s="43"/>
      <c r="M1098" s="43"/>
      <c r="N1098" s="43"/>
      <c r="O1098" s="43"/>
      <c r="P1098" s="43"/>
      <c r="Q1098" s="43"/>
      <c r="R1098" s="43"/>
      <c r="S1098" s="43"/>
      <c r="T1098" s="43"/>
      <c r="U1098" s="43"/>
      <c r="V1098" s="43"/>
      <c r="W1098" s="43"/>
      <c r="X1098" s="43"/>
      <c r="Y1098" s="43"/>
      <c r="Z1098" s="43"/>
    </row>
    <row r="1099" spans="1:26">
      <c r="A1099" s="44">
        <v>43868</v>
      </c>
      <c r="B1099" s="45">
        <v>3327.71</v>
      </c>
      <c r="C1099" s="45">
        <f t="shared" si="24"/>
        <v>-5.4154705145391972E-3</v>
      </c>
      <c r="D1099" s="45">
        <v>1.97</v>
      </c>
      <c r="E1099" s="45">
        <f t="shared" si="25"/>
        <v>1.9699999999999999E-2</v>
      </c>
      <c r="F1099" s="45">
        <f t="shared" si="26"/>
        <v>7.7417545742530791E-5</v>
      </c>
      <c r="G1099" s="45">
        <f t="shared" si="27"/>
        <v>-5.492888060281728E-3</v>
      </c>
      <c r="H1099" s="79">
        <v>-2.3246622240000001E-2</v>
      </c>
      <c r="I1099" s="79">
        <v>-7.0977921350000002E-3</v>
      </c>
      <c r="J1099" s="45">
        <f t="shared" si="28"/>
        <v>-2.3324039785742531E-2</v>
      </c>
      <c r="K1099" s="45">
        <f t="shared" si="29"/>
        <v>-7.175209680742531E-3</v>
      </c>
      <c r="L1099" s="43"/>
      <c r="M1099" s="43"/>
      <c r="N1099" s="43"/>
      <c r="O1099" s="43"/>
      <c r="P1099" s="43"/>
      <c r="Q1099" s="43"/>
      <c r="R1099" s="43"/>
      <c r="S1099" s="43"/>
      <c r="T1099" s="43"/>
      <c r="U1099" s="43"/>
      <c r="V1099" s="43"/>
      <c r="W1099" s="43"/>
      <c r="X1099" s="43"/>
      <c r="Y1099" s="43"/>
      <c r="Z1099" s="43"/>
    </row>
    <row r="1100" spans="1:26">
      <c r="A1100" s="44">
        <v>43867</v>
      </c>
      <c r="B1100" s="45">
        <v>3345.78</v>
      </c>
      <c r="C1100" s="45">
        <f t="shared" si="24"/>
        <v>3.3201287296620923E-3</v>
      </c>
      <c r="D1100" s="45">
        <v>2.02</v>
      </c>
      <c r="E1100" s="45">
        <f t="shared" si="25"/>
        <v>2.0199999999999999E-2</v>
      </c>
      <c r="F1100" s="45">
        <f t="shared" si="26"/>
        <v>7.9363016167510736E-5</v>
      </c>
      <c r="G1100" s="45">
        <f t="shared" si="27"/>
        <v>3.2407657134945816E-3</v>
      </c>
      <c r="H1100" s="79">
        <v>1.380186467E-2</v>
      </c>
      <c r="I1100" s="79">
        <v>2.8676859759999999E-2</v>
      </c>
      <c r="J1100" s="45">
        <f t="shared" si="28"/>
        <v>1.372250165383249E-2</v>
      </c>
      <c r="K1100" s="45">
        <f t="shared" si="29"/>
        <v>2.8597496743832489E-2</v>
      </c>
      <c r="L1100" s="43"/>
      <c r="M1100" s="43"/>
      <c r="N1100" s="43"/>
      <c r="O1100" s="43"/>
      <c r="P1100" s="43"/>
      <c r="Q1100" s="43"/>
      <c r="R1100" s="43"/>
      <c r="S1100" s="43"/>
      <c r="T1100" s="43"/>
      <c r="U1100" s="43"/>
      <c r="V1100" s="43"/>
      <c r="W1100" s="43"/>
      <c r="X1100" s="43"/>
      <c r="Y1100" s="43"/>
      <c r="Z1100" s="43"/>
    </row>
    <row r="1101" spans="1:26">
      <c r="A1101" s="44">
        <v>43866</v>
      </c>
      <c r="B1101" s="45">
        <v>3334.69</v>
      </c>
      <c r="C1101" s="45">
        <f t="shared" si="24"/>
        <v>1.1187822882933645E-2</v>
      </c>
      <c r="D1101" s="45">
        <v>2.0499999999999998</v>
      </c>
      <c r="E1101" s="45">
        <f t="shared" si="25"/>
        <v>2.0499999999999997E-2</v>
      </c>
      <c r="F1101" s="45">
        <f t="shared" si="26"/>
        <v>8.0529842622523162E-5</v>
      </c>
      <c r="G1101" s="45">
        <f t="shared" si="27"/>
        <v>1.1107293040311121E-2</v>
      </c>
      <c r="H1101" s="79">
        <v>-3.5414592459999998E-2</v>
      </c>
      <c r="I1101" s="79">
        <v>1.383377846E-3</v>
      </c>
      <c r="J1101" s="45">
        <f t="shared" si="28"/>
        <v>-3.5495122302622521E-2</v>
      </c>
      <c r="K1101" s="45">
        <f t="shared" si="29"/>
        <v>1.3028480033774768E-3</v>
      </c>
      <c r="L1101" s="43"/>
      <c r="M1101" s="43"/>
      <c r="N1101" s="43"/>
      <c r="O1101" s="43"/>
      <c r="P1101" s="43"/>
      <c r="Q1101" s="43"/>
      <c r="R1101" s="43"/>
      <c r="S1101" s="43"/>
      <c r="T1101" s="43"/>
      <c r="U1101" s="43"/>
      <c r="V1101" s="43"/>
      <c r="W1101" s="43"/>
      <c r="X1101" s="43"/>
      <c r="Y1101" s="43"/>
      <c r="Z1101" s="43"/>
    </row>
    <row r="1102" spans="1:26">
      <c r="A1102" s="44">
        <v>43865</v>
      </c>
      <c r="B1102" s="45">
        <v>3297.59</v>
      </c>
      <c r="C1102" s="45">
        <f t="shared" si="24"/>
        <v>1.4869265218066252E-2</v>
      </c>
      <c r="D1102" s="45">
        <v>2</v>
      </c>
      <c r="E1102" s="45">
        <f t="shared" si="25"/>
        <v>0.02</v>
      </c>
      <c r="F1102" s="45">
        <f t="shared" si="26"/>
        <v>7.8584941984649603E-5</v>
      </c>
      <c r="G1102" s="45">
        <f t="shared" si="27"/>
        <v>1.4790680276081603E-2</v>
      </c>
      <c r="H1102" s="79">
        <v>-3.5865401769999999E-2</v>
      </c>
      <c r="I1102" s="79">
        <v>-2.901107683E-2</v>
      </c>
      <c r="J1102" s="45">
        <f t="shared" si="28"/>
        <v>-3.5943986711984649E-2</v>
      </c>
      <c r="K1102" s="45">
        <f t="shared" si="29"/>
        <v>-2.9089661771984649E-2</v>
      </c>
      <c r="L1102" s="43"/>
      <c r="M1102" s="43"/>
      <c r="N1102" s="43"/>
      <c r="O1102" s="43"/>
      <c r="P1102" s="43"/>
      <c r="Q1102" s="43"/>
      <c r="R1102" s="43"/>
      <c r="S1102" s="43"/>
      <c r="T1102" s="43"/>
      <c r="U1102" s="43"/>
      <c r="V1102" s="43"/>
      <c r="W1102" s="43"/>
      <c r="X1102" s="43"/>
      <c r="Y1102" s="43"/>
      <c r="Z1102" s="43"/>
    </row>
    <row r="1103" spans="1:26">
      <c r="A1103" s="44">
        <v>43864</v>
      </c>
      <c r="B1103" s="45">
        <v>3248.92</v>
      </c>
      <c r="C1103" s="45">
        <f t="shared" si="24"/>
        <v>7.2284558629105433E-3</v>
      </c>
      <c r="D1103" s="45">
        <v>1.92</v>
      </c>
      <c r="E1103" s="45">
        <f t="shared" si="25"/>
        <v>1.9199999999999998E-2</v>
      </c>
      <c r="F1103" s="45">
        <f t="shared" si="26"/>
        <v>7.5471124928006006E-5</v>
      </c>
      <c r="G1103" s="45">
        <f t="shared" si="27"/>
        <v>7.1529847379825373E-3</v>
      </c>
      <c r="H1103" s="79">
        <v>-6.1204721460000003E-3</v>
      </c>
      <c r="I1103" s="79">
        <v>-2.841272865E-2</v>
      </c>
      <c r="J1103" s="45">
        <f t="shared" si="28"/>
        <v>-6.1959432709280064E-3</v>
      </c>
      <c r="K1103" s="45">
        <f t="shared" si="29"/>
        <v>-2.8488199774928006E-2</v>
      </c>
      <c r="L1103" s="43"/>
      <c r="M1103" s="43"/>
      <c r="N1103" s="43"/>
      <c r="O1103" s="43"/>
      <c r="P1103" s="43"/>
      <c r="Q1103" s="43"/>
      <c r="R1103" s="43"/>
      <c r="S1103" s="43"/>
      <c r="T1103" s="43"/>
      <c r="U1103" s="43"/>
      <c r="V1103" s="43"/>
      <c r="W1103" s="43"/>
      <c r="X1103" s="43"/>
      <c r="Y1103" s="43"/>
      <c r="Z1103" s="43"/>
    </row>
    <row r="1104" spans="1:26">
      <c r="A1104" s="44">
        <v>43861</v>
      </c>
      <c r="B1104" s="45">
        <v>3225.52</v>
      </c>
      <c r="C1104" s="45">
        <f t="shared" si="24"/>
        <v>-1.7864476392643731E-2</v>
      </c>
      <c r="D1104" s="45">
        <v>1.91</v>
      </c>
      <c r="E1104" s="45">
        <f t="shared" si="25"/>
        <v>1.9099999999999999E-2</v>
      </c>
      <c r="F1104" s="45">
        <f t="shared" si="26"/>
        <v>7.5081726636616608E-5</v>
      </c>
      <c r="G1104" s="45">
        <f t="shared" si="27"/>
        <v>-1.7939558119280347E-2</v>
      </c>
      <c r="H1104" s="79">
        <v>7.1578655519999998E-3</v>
      </c>
      <c r="I1104" s="79">
        <v>1.2101863379999999E-2</v>
      </c>
      <c r="J1104" s="45">
        <f t="shared" si="28"/>
        <v>7.0827838253633832E-3</v>
      </c>
      <c r="K1104" s="45">
        <f t="shared" si="29"/>
        <v>1.2026781653363383E-2</v>
      </c>
      <c r="L1104" s="43"/>
      <c r="M1104" s="43"/>
      <c r="N1104" s="43"/>
      <c r="O1104" s="43"/>
      <c r="P1104" s="43"/>
      <c r="Q1104" s="43"/>
      <c r="R1104" s="43"/>
      <c r="S1104" s="43"/>
      <c r="T1104" s="43"/>
      <c r="U1104" s="43"/>
      <c r="V1104" s="43"/>
      <c r="W1104" s="43"/>
      <c r="X1104" s="43"/>
      <c r="Y1104" s="43"/>
      <c r="Z1104" s="43"/>
    </row>
    <row r="1105" spans="1:26">
      <c r="A1105" s="44">
        <v>43860</v>
      </c>
      <c r="B1105" s="45">
        <v>3283.66</v>
      </c>
      <c r="C1105" s="45">
        <f t="shared" si="24"/>
        <v>3.1294538629889324E-3</v>
      </c>
      <c r="D1105" s="45">
        <v>1.96</v>
      </c>
      <c r="E1105" s="45">
        <f t="shared" si="25"/>
        <v>1.9599999999999999E-2</v>
      </c>
      <c r="F1105" s="45">
        <f t="shared" si="26"/>
        <v>7.7028337640561162E-5</v>
      </c>
      <c r="G1105" s="45">
        <f t="shared" si="27"/>
        <v>3.0524255253483712E-3</v>
      </c>
      <c r="H1105" s="79">
        <v>1.568060559E-2</v>
      </c>
      <c r="I1105" s="79">
        <v>3.014625407E-2</v>
      </c>
      <c r="J1105" s="45">
        <f t="shared" si="28"/>
        <v>1.5603577252359439E-2</v>
      </c>
      <c r="K1105" s="45">
        <f t="shared" si="29"/>
        <v>3.0069225732359438E-2</v>
      </c>
      <c r="L1105" s="43"/>
      <c r="M1105" s="43"/>
      <c r="N1105" s="43"/>
      <c r="O1105" s="43"/>
      <c r="P1105" s="43"/>
      <c r="Q1105" s="43"/>
      <c r="R1105" s="43"/>
      <c r="S1105" s="43"/>
      <c r="T1105" s="43"/>
      <c r="U1105" s="43"/>
      <c r="V1105" s="43"/>
      <c r="W1105" s="43"/>
      <c r="X1105" s="43"/>
      <c r="Y1105" s="43"/>
      <c r="Z1105" s="43"/>
    </row>
    <row r="1106" spans="1:26">
      <c r="A1106" s="44">
        <v>43859</v>
      </c>
      <c r="B1106" s="45">
        <v>3273.4</v>
      </c>
      <c r="C1106" s="45">
        <f t="shared" si="24"/>
        <v>-8.6722329104840649E-4</v>
      </c>
      <c r="D1106" s="45">
        <v>1.97</v>
      </c>
      <c r="E1106" s="45">
        <f t="shared" si="25"/>
        <v>1.9699999999999999E-2</v>
      </c>
      <c r="F1106" s="45">
        <f t="shared" si="26"/>
        <v>7.7417545742530791E-5</v>
      </c>
      <c r="G1106" s="45">
        <f t="shared" si="27"/>
        <v>-9.4464083679093728E-4</v>
      </c>
      <c r="H1106" s="79">
        <v>-3.9670293150000004E-3</v>
      </c>
      <c r="I1106" s="79">
        <v>3.0241586760000002E-3</v>
      </c>
      <c r="J1106" s="45">
        <f t="shared" si="28"/>
        <v>-4.0444468607425312E-3</v>
      </c>
      <c r="K1106" s="45">
        <f t="shared" si="29"/>
        <v>2.9467411302574694E-3</v>
      </c>
      <c r="L1106" s="43"/>
      <c r="M1106" s="43"/>
      <c r="N1106" s="43"/>
      <c r="O1106" s="43"/>
      <c r="P1106" s="43"/>
      <c r="Q1106" s="43"/>
      <c r="R1106" s="43"/>
      <c r="S1106" s="43"/>
      <c r="T1106" s="43"/>
      <c r="U1106" s="43"/>
      <c r="V1106" s="43"/>
      <c r="W1106" s="43"/>
      <c r="X1106" s="43"/>
      <c r="Y1106" s="43"/>
      <c r="Z1106" s="43"/>
    </row>
    <row r="1107" spans="1:26">
      <c r="A1107" s="44">
        <v>43858</v>
      </c>
      <c r="B1107" s="45">
        <v>3276.24</v>
      </c>
      <c r="C1107" s="45">
        <f t="shared" si="24"/>
        <v>1.0003350352589398E-2</v>
      </c>
      <c r="D1107" s="45">
        <v>2.02</v>
      </c>
      <c r="E1107" s="45">
        <f t="shared" si="25"/>
        <v>2.0199999999999999E-2</v>
      </c>
      <c r="F1107" s="45">
        <f t="shared" si="26"/>
        <v>7.9363016167510736E-5</v>
      </c>
      <c r="G1107" s="45">
        <f t="shared" si="27"/>
        <v>9.9239873364218873E-3</v>
      </c>
      <c r="H1107" s="79">
        <v>-1.710085834E-2</v>
      </c>
      <c r="I1107" s="79">
        <v>7.0453836119999998E-3</v>
      </c>
      <c r="J1107" s="45">
        <f t="shared" si="28"/>
        <v>-1.7180221356167511E-2</v>
      </c>
      <c r="K1107" s="45">
        <f t="shared" si="29"/>
        <v>6.9660205958324891E-3</v>
      </c>
      <c r="L1107" s="43"/>
      <c r="M1107" s="43"/>
      <c r="N1107" s="43"/>
      <c r="O1107" s="43"/>
      <c r="P1107" s="43"/>
      <c r="Q1107" s="43"/>
      <c r="R1107" s="43"/>
      <c r="S1107" s="43"/>
      <c r="T1107" s="43"/>
      <c r="U1107" s="43"/>
      <c r="V1107" s="43"/>
      <c r="W1107" s="43"/>
      <c r="X1107" s="43"/>
      <c r="Y1107" s="43"/>
      <c r="Z1107" s="43"/>
    </row>
    <row r="1108" spans="1:26">
      <c r="A1108" s="44">
        <v>43857</v>
      </c>
      <c r="B1108" s="45">
        <v>3243.63</v>
      </c>
      <c r="C1108" s="45">
        <f t="shared" si="24"/>
        <v>-1.5855725118383686E-2</v>
      </c>
      <c r="D1108" s="45">
        <v>1.98</v>
      </c>
      <c r="E1108" s="45">
        <f t="shared" si="25"/>
        <v>1.9799999999999998E-2</v>
      </c>
      <c r="F1108" s="45">
        <f t="shared" si="26"/>
        <v>7.7806715828909745E-5</v>
      </c>
      <c r="G1108" s="45">
        <f t="shared" si="27"/>
        <v>-1.5933531834212596E-2</v>
      </c>
      <c r="H1108" s="79">
        <v>1.2635036970000001E-4</v>
      </c>
      <c r="I1108" s="79">
        <v>-7.4136941760000004E-3</v>
      </c>
      <c r="J1108" s="45">
        <f t="shared" si="28"/>
        <v>4.8543653871090261E-5</v>
      </c>
      <c r="K1108" s="45">
        <f t="shared" si="29"/>
        <v>-7.4915008918289101E-3</v>
      </c>
      <c r="L1108" s="43"/>
      <c r="M1108" s="43"/>
      <c r="N1108" s="43"/>
      <c r="O1108" s="43"/>
      <c r="P1108" s="43"/>
      <c r="Q1108" s="43"/>
      <c r="R1108" s="43"/>
      <c r="S1108" s="43"/>
      <c r="T1108" s="43"/>
      <c r="U1108" s="43"/>
      <c r="V1108" s="43"/>
      <c r="W1108" s="43"/>
      <c r="X1108" s="43"/>
      <c r="Y1108" s="43"/>
      <c r="Z1108" s="43"/>
    </row>
    <row r="1109" spans="1:26">
      <c r="A1109" s="44">
        <v>43854</v>
      </c>
      <c r="B1109" s="45">
        <v>3295.47</v>
      </c>
      <c r="C1109" s="45">
        <f t="shared" si="24"/>
        <v>-9.0832687899366753E-3</v>
      </c>
      <c r="D1109" s="45">
        <v>2.0699999999999998</v>
      </c>
      <c r="E1109" s="45">
        <f t="shared" si="25"/>
        <v>2.07E-2</v>
      </c>
      <c r="F1109" s="45">
        <f t="shared" si="26"/>
        <v>8.130753713309069E-5</v>
      </c>
      <c r="G1109" s="45">
        <f t="shared" si="27"/>
        <v>-9.164576327069766E-3</v>
      </c>
      <c r="H1109" s="79">
        <v>2.0167962559999999E-2</v>
      </c>
      <c r="I1109" s="79">
        <v>3.3685412989999997E-2</v>
      </c>
      <c r="J1109" s="45">
        <f t="shared" si="28"/>
        <v>2.0086655022866908E-2</v>
      </c>
      <c r="K1109" s="45">
        <f t="shared" si="29"/>
        <v>3.3604105452866906E-2</v>
      </c>
      <c r="L1109" s="43"/>
      <c r="M1109" s="43"/>
      <c r="N1109" s="43"/>
      <c r="O1109" s="43"/>
      <c r="P1109" s="43"/>
      <c r="Q1109" s="43"/>
      <c r="R1109" s="43"/>
      <c r="S1109" s="43"/>
      <c r="T1109" s="43"/>
      <c r="U1109" s="43"/>
      <c r="V1109" s="43"/>
      <c r="W1109" s="43"/>
      <c r="X1109" s="43"/>
      <c r="Y1109" s="43"/>
      <c r="Z1109" s="43"/>
    </row>
    <row r="1110" spans="1:26">
      <c r="A1110" s="44">
        <v>43853</v>
      </c>
      <c r="B1110" s="45">
        <v>3325.54</v>
      </c>
      <c r="C1110" s="45">
        <f t="shared" si="24"/>
        <v>1.1403144471457103E-3</v>
      </c>
      <c r="D1110" s="45">
        <v>2.1</v>
      </c>
      <c r="E1110" s="45">
        <f t="shared" si="25"/>
        <v>2.1000000000000001E-2</v>
      </c>
      <c r="F1110" s="45">
        <f t="shared" si="26"/>
        <v>8.24737943578846E-5</v>
      </c>
      <c r="G1110" s="45">
        <f t="shared" si="27"/>
        <v>1.0578406527878257E-3</v>
      </c>
      <c r="H1110" s="79">
        <v>-1.6416322729999999E-2</v>
      </c>
      <c r="I1110" s="79">
        <v>1.6741817230000001E-2</v>
      </c>
      <c r="J1110" s="45">
        <f t="shared" si="28"/>
        <v>-1.6498796524357883E-2</v>
      </c>
      <c r="K1110" s="45">
        <f t="shared" si="29"/>
        <v>1.6659343435642116E-2</v>
      </c>
      <c r="L1110" s="43"/>
      <c r="M1110" s="43"/>
      <c r="N1110" s="43"/>
      <c r="O1110" s="43"/>
      <c r="P1110" s="43"/>
      <c r="Q1110" s="43"/>
      <c r="R1110" s="43"/>
      <c r="S1110" s="43"/>
      <c r="T1110" s="43"/>
      <c r="U1110" s="43"/>
      <c r="V1110" s="43"/>
      <c r="W1110" s="43"/>
      <c r="X1110" s="43"/>
      <c r="Y1110" s="43"/>
      <c r="Z1110" s="43"/>
    </row>
    <row r="1111" spans="1:26">
      <c r="A1111" s="44">
        <v>43852</v>
      </c>
      <c r="B1111" s="45">
        <v>3321.75</v>
      </c>
      <c r="C1111" s="45">
        <f t="shared" si="24"/>
        <v>2.8904605969510904E-4</v>
      </c>
      <c r="D1111" s="45">
        <v>2.14</v>
      </c>
      <c r="E1111" s="45">
        <f t="shared" si="25"/>
        <v>2.1400000000000002E-2</v>
      </c>
      <c r="F1111" s="45">
        <f t="shared" si="26"/>
        <v>8.4028273159342248E-5</v>
      </c>
      <c r="G1111" s="45">
        <f t="shared" si="27"/>
        <v>2.0501778653576679E-4</v>
      </c>
      <c r="H1111" s="79">
        <v>-2.804951038E-2</v>
      </c>
      <c r="I1111" s="79">
        <v>-8.4098400079999996E-4</v>
      </c>
      <c r="J1111" s="45">
        <f t="shared" si="28"/>
        <v>-2.8133538653159342E-2</v>
      </c>
      <c r="K1111" s="45">
        <f t="shared" si="29"/>
        <v>-9.250122739593422E-4</v>
      </c>
      <c r="L1111" s="43"/>
      <c r="M1111" s="43"/>
      <c r="N1111" s="43"/>
      <c r="O1111" s="43"/>
      <c r="P1111" s="43"/>
      <c r="Q1111" s="43"/>
      <c r="R1111" s="43"/>
      <c r="S1111" s="43"/>
      <c r="T1111" s="43"/>
      <c r="U1111" s="43"/>
      <c r="V1111" s="43"/>
      <c r="W1111" s="43"/>
      <c r="X1111" s="43"/>
      <c r="Y1111" s="43"/>
      <c r="Z1111" s="43"/>
    </row>
    <row r="1112" spans="1:26">
      <c r="A1112" s="44">
        <v>43851</v>
      </c>
      <c r="B1112" s="45">
        <v>3320.79</v>
      </c>
      <c r="C1112" s="45">
        <f t="shared" si="24"/>
        <v>-2.6554769371424261E-3</v>
      </c>
      <c r="D1112" s="45">
        <v>2.16</v>
      </c>
      <c r="E1112" s="45">
        <f t="shared" si="25"/>
        <v>2.1600000000000001E-2</v>
      </c>
      <c r="F1112" s="45">
        <f t="shared" si="26"/>
        <v>8.4805285194278213E-5</v>
      </c>
      <c r="G1112" s="45">
        <f t="shared" si="27"/>
        <v>-2.7402822223367043E-3</v>
      </c>
      <c r="H1112" s="79">
        <v>1.404332413E-2</v>
      </c>
      <c r="I1112" s="79">
        <v>2.2324831779999998E-2</v>
      </c>
      <c r="J1112" s="45">
        <f t="shared" si="28"/>
        <v>1.3958518844805722E-2</v>
      </c>
      <c r="K1112" s="45">
        <f t="shared" si="29"/>
        <v>2.224002649480572E-2</v>
      </c>
      <c r="L1112" s="43"/>
      <c r="M1112" s="43"/>
      <c r="N1112" s="43"/>
      <c r="O1112" s="43"/>
      <c r="P1112" s="43"/>
      <c r="Q1112" s="43"/>
      <c r="R1112" s="43"/>
      <c r="S1112" s="43"/>
      <c r="T1112" s="43"/>
      <c r="U1112" s="43"/>
      <c r="V1112" s="43"/>
      <c r="W1112" s="43"/>
      <c r="X1112" s="43"/>
      <c r="Y1112" s="43"/>
      <c r="Z1112" s="43"/>
    </row>
    <row r="1113" spans="1:26">
      <c r="A1113" s="44">
        <v>43847</v>
      </c>
      <c r="B1113" s="45">
        <v>3329.62</v>
      </c>
      <c r="C1113" s="45">
        <f t="shared" si="24"/>
        <v>3.8547057177216299E-3</v>
      </c>
      <c r="D1113" s="45">
        <v>2.23</v>
      </c>
      <c r="E1113" s="45">
        <f t="shared" si="25"/>
        <v>2.23E-2</v>
      </c>
      <c r="F1113" s="45">
        <f t="shared" si="26"/>
        <v>8.7523634655584104E-5</v>
      </c>
      <c r="G1113" s="45">
        <f t="shared" si="27"/>
        <v>3.7671820830660458E-3</v>
      </c>
      <c r="H1113" s="79">
        <v>3.3821770590000001E-2</v>
      </c>
      <c r="I1113" s="79">
        <v>1.314598505E-2</v>
      </c>
      <c r="J1113" s="45">
        <f t="shared" si="28"/>
        <v>3.3734246955344417E-2</v>
      </c>
      <c r="K1113" s="45">
        <f t="shared" si="29"/>
        <v>1.3058461415344415E-2</v>
      </c>
      <c r="L1113" s="43"/>
      <c r="M1113" s="43"/>
      <c r="N1113" s="43"/>
      <c r="O1113" s="43"/>
      <c r="P1113" s="43"/>
      <c r="Q1113" s="43"/>
      <c r="R1113" s="43"/>
      <c r="S1113" s="43"/>
      <c r="T1113" s="43"/>
      <c r="U1113" s="43"/>
      <c r="V1113" s="43"/>
      <c r="W1113" s="43"/>
      <c r="X1113" s="43"/>
      <c r="Y1113" s="43"/>
      <c r="Z1113" s="43"/>
    </row>
    <row r="1114" spans="1:26">
      <c r="A1114" s="44">
        <v>43846</v>
      </c>
      <c r="B1114" s="45">
        <v>3316.81</v>
      </c>
      <c r="C1114" s="45">
        <f t="shared" si="24"/>
        <v>8.33174163220134E-3</v>
      </c>
      <c r="D1114" s="45">
        <v>2.1800000000000002</v>
      </c>
      <c r="E1114" s="45">
        <f t="shared" si="25"/>
        <v>2.18E-2</v>
      </c>
      <c r="F1114" s="45">
        <f t="shared" si="26"/>
        <v>8.5582145730844772E-5</v>
      </c>
      <c r="G1114" s="45">
        <f t="shared" si="27"/>
        <v>8.2461594864704953E-3</v>
      </c>
      <c r="H1114" s="79">
        <v>2.39285973E-2</v>
      </c>
      <c r="I1114" s="79">
        <v>6.0882802489999998E-4</v>
      </c>
      <c r="J1114" s="45">
        <f t="shared" si="28"/>
        <v>2.3843015154269155E-2</v>
      </c>
      <c r="K1114" s="45">
        <f t="shared" si="29"/>
        <v>5.2324587916915521E-4</v>
      </c>
      <c r="L1114" s="43"/>
      <c r="M1114" s="43"/>
      <c r="N1114" s="43"/>
      <c r="O1114" s="43"/>
      <c r="P1114" s="43"/>
      <c r="Q1114" s="43"/>
      <c r="R1114" s="43"/>
      <c r="S1114" s="43"/>
      <c r="T1114" s="43"/>
      <c r="U1114" s="43"/>
      <c r="V1114" s="43"/>
      <c r="W1114" s="43"/>
      <c r="X1114" s="43"/>
      <c r="Y1114" s="43"/>
      <c r="Z1114" s="43"/>
    </row>
    <row r="1115" spans="1:26">
      <c r="A1115" s="44">
        <v>43845</v>
      </c>
      <c r="B1115" s="45">
        <v>3289.29</v>
      </c>
      <c r="C1115" s="45">
        <f t="shared" si="24"/>
        <v>1.8684086233433153E-3</v>
      </c>
      <c r="D1115" s="45">
        <v>2.16</v>
      </c>
      <c r="E1115" s="45">
        <f t="shared" si="25"/>
        <v>2.1600000000000001E-2</v>
      </c>
      <c r="F1115" s="45">
        <f t="shared" si="26"/>
        <v>8.4805285194278213E-5</v>
      </c>
      <c r="G1115" s="45">
        <f t="shared" si="27"/>
        <v>1.7836033381490371E-3</v>
      </c>
      <c r="H1115" s="79">
        <v>-6.6485587909999996E-3</v>
      </c>
      <c r="I1115" s="79">
        <v>-1.5676438809999999E-2</v>
      </c>
      <c r="J1115" s="45">
        <f t="shared" si="28"/>
        <v>-6.7333640761942778E-3</v>
      </c>
      <c r="K1115" s="45">
        <f t="shared" si="29"/>
        <v>-1.5761244095194277E-2</v>
      </c>
      <c r="L1115" s="43"/>
      <c r="M1115" s="43"/>
      <c r="N1115" s="43"/>
      <c r="O1115" s="43"/>
      <c r="P1115" s="43"/>
      <c r="Q1115" s="43"/>
      <c r="R1115" s="43"/>
      <c r="S1115" s="43"/>
      <c r="T1115" s="43"/>
      <c r="U1115" s="43"/>
      <c r="V1115" s="43"/>
      <c r="W1115" s="43"/>
      <c r="X1115" s="43"/>
      <c r="Y1115" s="43"/>
      <c r="Z1115" s="43"/>
    </row>
    <row r="1116" spans="1:26">
      <c r="A1116" s="44">
        <v>43844</v>
      </c>
      <c r="B1116" s="45">
        <v>3283.15</v>
      </c>
      <c r="C1116" s="45">
        <f t="shared" si="24"/>
        <v>-1.5156867317727837E-3</v>
      </c>
      <c r="D1116" s="45">
        <v>2.2000000000000002</v>
      </c>
      <c r="E1116" s="45">
        <f t="shared" si="25"/>
        <v>2.2000000000000002E-2</v>
      </c>
      <c r="F1116" s="45">
        <f t="shared" si="26"/>
        <v>8.6358854828327836E-5</v>
      </c>
      <c r="G1116" s="45">
        <f t="shared" si="27"/>
        <v>-1.6020455866011115E-3</v>
      </c>
      <c r="H1116" s="79">
        <v>7.7022203620000004E-3</v>
      </c>
      <c r="I1116" s="79">
        <v>7.5962726269999999E-3</v>
      </c>
      <c r="J1116" s="45">
        <f t="shared" si="28"/>
        <v>7.6158615071716725E-3</v>
      </c>
      <c r="K1116" s="45">
        <f t="shared" si="29"/>
        <v>7.5099137721716721E-3</v>
      </c>
      <c r="L1116" s="43"/>
      <c r="M1116" s="43"/>
      <c r="N1116" s="43"/>
      <c r="O1116" s="43"/>
      <c r="P1116" s="43"/>
      <c r="Q1116" s="43"/>
      <c r="R1116" s="43"/>
      <c r="S1116" s="43"/>
      <c r="T1116" s="43"/>
      <c r="U1116" s="43"/>
      <c r="V1116" s="43"/>
      <c r="W1116" s="43"/>
      <c r="X1116" s="43"/>
      <c r="Y1116" s="43"/>
      <c r="Z1116" s="43"/>
    </row>
    <row r="1117" spans="1:26">
      <c r="A1117" s="44">
        <v>43843</v>
      </c>
      <c r="B1117" s="45">
        <v>3288.13</v>
      </c>
      <c r="C1117" s="45">
        <f t="shared" si="24"/>
        <v>6.9520595923161831E-3</v>
      </c>
      <c r="D1117" s="45">
        <v>2.23</v>
      </c>
      <c r="E1117" s="45">
        <f t="shared" si="25"/>
        <v>2.23E-2</v>
      </c>
      <c r="F1117" s="45">
        <f t="shared" si="26"/>
        <v>8.7523634655584104E-5</v>
      </c>
      <c r="G1117" s="45">
        <f t="shared" si="27"/>
        <v>6.864535957660599E-3</v>
      </c>
      <c r="H1117" s="79">
        <v>-6.4295314840000003E-3</v>
      </c>
      <c r="I1117" s="79">
        <v>9.5400347949999996E-4</v>
      </c>
      <c r="J1117" s="45">
        <f t="shared" si="28"/>
        <v>-6.5170551186555844E-3</v>
      </c>
      <c r="K1117" s="45">
        <f t="shared" si="29"/>
        <v>8.6647984484441586E-4</v>
      </c>
      <c r="L1117" s="43"/>
      <c r="M1117" s="43"/>
      <c r="N1117" s="43"/>
      <c r="O1117" s="43"/>
      <c r="P1117" s="43"/>
      <c r="Q1117" s="43"/>
      <c r="R1117" s="43"/>
      <c r="S1117" s="43"/>
      <c r="T1117" s="43"/>
      <c r="U1117" s="43"/>
      <c r="V1117" s="43"/>
      <c r="W1117" s="43"/>
      <c r="X1117" s="43"/>
      <c r="Y1117" s="43"/>
      <c r="Z1117" s="43"/>
    </row>
    <row r="1118" spans="1:26">
      <c r="A1118" s="44">
        <v>43840</v>
      </c>
      <c r="B1118" s="45">
        <v>3265.35</v>
      </c>
      <c r="C1118" s="45">
        <f t="shared" si="24"/>
        <v>-2.8593073050462519E-3</v>
      </c>
      <c r="D1118" s="45">
        <v>2.21</v>
      </c>
      <c r="E1118" s="45">
        <f t="shared" si="25"/>
        <v>2.2099999999999998E-2</v>
      </c>
      <c r="F1118" s="45">
        <f t="shared" si="26"/>
        <v>8.6747152605815003E-5</v>
      </c>
      <c r="G1118" s="45">
        <f t="shared" si="27"/>
        <v>-2.9460544576520669E-3</v>
      </c>
      <c r="H1118" s="79">
        <v>-9.0889817510000004E-4</v>
      </c>
      <c r="I1118" s="79">
        <v>-4.710710196E-3</v>
      </c>
      <c r="J1118" s="45">
        <f t="shared" si="28"/>
        <v>-9.9564532770581504E-4</v>
      </c>
      <c r="K1118" s="45">
        <f t="shared" si="29"/>
        <v>-4.797457348605815E-3</v>
      </c>
      <c r="L1118" s="43"/>
      <c r="M1118" s="43"/>
      <c r="N1118" s="43"/>
      <c r="O1118" s="43"/>
      <c r="P1118" s="43"/>
      <c r="Q1118" s="43"/>
      <c r="R1118" s="43"/>
      <c r="S1118" s="43"/>
      <c r="T1118" s="43"/>
      <c r="U1118" s="43"/>
      <c r="V1118" s="43"/>
      <c r="W1118" s="43"/>
      <c r="X1118" s="43"/>
      <c r="Y1118" s="43"/>
      <c r="Z1118" s="43"/>
    </row>
    <row r="1119" spans="1:26">
      <c r="A1119" s="44">
        <v>43839</v>
      </c>
      <c r="B1119" s="45">
        <v>3274.7</v>
      </c>
      <c r="C1119" s="45">
        <f t="shared" si="24"/>
        <v>6.6332440375756734E-3</v>
      </c>
      <c r="D1119" s="45">
        <v>2.2400000000000002</v>
      </c>
      <c r="E1119" s="45">
        <f t="shared" si="25"/>
        <v>2.2400000000000003E-2</v>
      </c>
      <c r="F1119" s="45">
        <f t="shared" si="26"/>
        <v>8.7911818942520981E-5</v>
      </c>
      <c r="G1119" s="45">
        <f t="shared" si="27"/>
        <v>6.5453322186331524E-3</v>
      </c>
      <c r="H1119" s="79">
        <v>1.9272352270000001E-2</v>
      </c>
      <c r="I1119" s="79">
        <v>8.0425733399999994E-3</v>
      </c>
      <c r="J1119" s="45">
        <f t="shared" si="28"/>
        <v>1.918444045105748E-2</v>
      </c>
      <c r="K1119" s="45">
        <f t="shared" si="29"/>
        <v>7.9546615210574784E-3</v>
      </c>
      <c r="L1119" s="43"/>
      <c r="M1119" s="43"/>
      <c r="N1119" s="43"/>
      <c r="O1119" s="43"/>
      <c r="P1119" s="43"/>
      <c r="Q1119" s="43"/>
      <c r="R1119" s="43"/>
      <c r="S1119" s="43"/>
      <c r="T1119" s="43"/>
      <c r="U1119" s="43"/>
      <c r="V1119" s="43"/>
      <c r="W1119" s="43"/>
      <c r="X1119" s="43"/>
      <c r="Y1119" s="43"/>
      <c r="Z1119" s="43"/>
    </row>
    <row r="1120" spans="1:26">
      <c r="A1120" s="44">
        <v>43838</v>
      </c>
      <c r="B1120" s="45">
        <v>3253.05</v>
      </c>
      <c r="C1120" s="45">
        <f t="shared" si="24"/>
        <v>4.8904373587368467E-3</v>
      </c>
      <c r="D1120" s="45">
        <v>2.2799999999999998</v>
      </c>
      <c r="E1120" s="45">
        <f t="shared" si="25"/>
        <v>2.2799999999999997E-2</v>
      </c>
      <c r="F1120" s="45">
        <f t="shared" si="26"/>
        <v>8.9464178009812656E-5</v>
      </c>
      <c r="G1120" s="45">
        <f t="shared" si="27"/>
        <v>4.8009731807270341E-3</v>
      </c>
      <c r="H1120" s="79">
        <v>-1.4886977250000001E-2</v>
      </c>
      <c r="I1120" s="79">
        <v>2.5085609280000002E-3</v>
      </c>
      <c r="J1120" s="45">
        <f t="shared" si="28"/>
        <v>-1.4976441428009813E-2</v>
      </c>
      <c r="K1120" s="45">
        <f t="shared" si="29"/>
        <v>2.4190967499901875E-3</v>
      </c>
      <c r="L1120" s="43"/>
      <c r="M1120" s="43"/>
      <c r="N1120" s="43"/>
      <c r="O1120" s="43"/>
      <c r="P1120" s="43"/>
      <c r="Q1120" s="43"/>
      <c r="R1120" s="43"/>
      <c r="S1120" s="43"/>
      <c r="T1120" s="43"/>
      <c r="U1120" s="43"/>
      <c r="V1120" s="43"/>
      <c r="W1120" s="43"/>
      <c r="X1120" s="43"/>
      <c r="Y1120" s="43"/>
      <c r="Z1120" s="43"/>
    </row>
    <row r="1121" spans="1:26">
      <c r="A1121" s="44">
        <v>43837</v>
      </c>
      <c r="B1121" s="45">
        <v>3237.18</v>
      </c>
      <c r="C1121" s="45">
        <f t="shared" si="24"/>
        <v>-2.807144942889736E-3</v>
      </c>
      <c r="D1121" s="45">
        <v>2.23</v>
      </c>
      <c r="E1121" s="45">
        <f t="shared" si="25"/>
        <v>2.23E-2</v>
      </c>
      <c r="F1121" s="45">
        <f t="shared" si="26"/>
        <v>8.7523634655584104E-5</v>
      </c>
      <c r="G1121" s="45">
        <f t="shared" si="27"/>
        <v>-2.8946685775453201E-3</v>
      </c>
      <c r="H1121" s="79">
        <v>1.767787006E-2</v>
      </c>
      <c r="I1121" s="79">
        <v>-8.8417905810000003E-3</v>
      </c>
      <c r="J1121" s="45">
        <f t="shared" si="28"/>
        <v>1.7590346425344416E-2</v>
      </c>
      <c r="K1121" s="45">
        <f t="shared" si="29"/>
        <v>-8.9293142156555844E-3</v>
      </c>
      <c r="L1121" s="43"/>
      <c r="M1121" s="43"/>
      <c r="N1121" s="43"/>
      <c r="O1121" s="43"/>
      <c r="P1121" s="43"/>
      <c r="Q1121" s="43"/>
      <c r="R1121" s="43"/>
      <c r="S1121" s="43"/>
      <c r="T1121" s="43"/>
      <c r="U1121" s="43"/>
      <c r="V1121" s="43"/>
      <c r="W1121" s="43"/>
      <c r="X1121" s="43"/>
      <c r="Y1121" s="43"/>
      <c r="Z1121" s="43"/>
    </row>
    <row r="1122" spans="1:26">
      <c r="A1122" s="44">
        <v>43836</v>
      </c>
      <c r="B1122" s="45">
        <v>3246.28</v>
      </c>
      <c r="C1122" s="45">
        <f t="shared" si="24"/>
        <v>3.527166358322553E-3</v>
      </c>
      <c r="D1122" s="45">
        <v>2.2000000000000002</v>
      </c>
      <c r="E1122" s="45">
        <f t="shared" si="25"/>
        <v>2.2000000000000002E-2</v>
      </c>
      <c r="F1122" s="45">
        <f t="shared" si="26"/>
        <v>8.6358854828327836E-5</v>
      </c>
      <c r="G1122" s="45">
        <f t="shared" si="27"/>
        <v>3.4408075034942252E-3</v>
      </c>
      <c r="H1122" s="79">
        <v>-1.0551199190000001E-2</v>
      </c>
      <c r="I1122" s="79">
        <v>1.330095614E-2</v>
      </c>
      <c r="J1122" s="45">
        <f t="shared" si="28"/>
        <v>-1.0637558044828329E-2</v>
      </c>
      <c r="K1122" s="45">
        <f t="shared" si="29"/>
        <v>1.3214597285171673E-2</v>
      </c>
      <c r="L1122" s="43"/>
      <c r="M1122" s="43"/>
      <c r="N1122" s="43"/>
      <c r="O1122" s="43"/>
      <c r="P1122" s="43"/>
      <c r="Q1122" s="43"/>
      <c r="R1122" s="43"/>
      <c r="S1122" s="43"/>
      <c r="T1122" s="43"/>
      <c r="U1122" s="43"/>
      <c r="V1122" s="43"/>
      <c r="W1122" s="43"/>
      <c r="X1122" s="43"/>
      <c r="Y1122" s="43"/>
      <c r="Z1122" s="43"/>
    </row>
    <row r="1123" spans="1:26">
      <c r="A1123" s="44">
        <v>43833</v>
      </c>
      <c r="B1123" s="45">
        <v>3234.85</v>
      </c>
      <c r="C1123" s="45">
        <f t="shared" si="24"/>
        <v>-7.0849095780836013E-3</v>
      </c>
      <c r="D1123" s="45">
        <v>2.1800000000000002</v>
      </c>
      <c r="E1123" s="45">
        <f t="shared" si="25"/>
        <v>2.18E-2</v>
      </c>
      <c r="F1123" s="45">
        <f t="shared" si="26"/>
        <v>8.5582145730844772E-5</v>
      </c>
      <c r="G1123" s="45">
        <f t="shared" si="27"/>
        <v>-7.1704917238144461E-3</v>
      </c>
      <c r="H1123" s="79">
        <v>-2.9407373030000002E-3</v>
      </c>
      <c r="I1123" s="79">
        <v>6.7389988399999998E-4</v>
      </c>
      <c r="J1123" s="45">
        <f t="shared" si="28"/>
        <v>-3.026319448730845E-3</v>
      </c>
      <c r="K1123" s="45">
        <f t="shared" si="29"/>
        <v>5.8831773826915521E-4</v>
      </c>
      <c r="L1123" s="43"/>
      <c r="M1123" s="43"/>
      <c r="N1123" s="43"/>
      <c r="O1123" s="43"/>
      <c r="P1123" s="43"/>
      <c r="Q1123" s="43"/>
      <c r="R1123" s="43"/>
      <c r="S1123" s="43"/>
      <c r="T1123" s="43"/>
      <c r="U1123" s="43"/>
      <c r="V1123" s="43"/>
      <c r="W1123" s="43"/>
      <c r="X1123" s="43"/>
      <c r="Y1123" s="43"/>
      <c r="Z1123" s="43"/>
    </row>
    <row r="1124" spans="1:26">
      <c r="A1124" s="44">
        <v>43832</v>
      </c>
      <c r="B1124" s="45">
        <v>3257.85</v>
      </c>
      <c r="C1124" s="45">
        <f t="shared" si="24"/>
        <v>8.3438744546931679E-3</v>
      </c>
      <c r="D1124" s="45">
        <v>2.2599999999999998</v>
      </c>
      <c r="E1124" s="45">
        <f t="shared" si="25"/>
        <v>2.2599999999999999E-2</v>
      </c>
      <c r="F1124" s="45">
        <f t="shared" si="26"/>
        <v>8.8688074077580836E-5</v>
      </c>
      <c r="G1124" s="45">
        <f t="shared" si="27"/>
        <v>8.2551863806155871E-3</v>
      </c>
      <c r="H1124" s="79">
        <v>1.681480098E-3</v>
      </c>
      <c r="I1124" s="79">
        <v>1.398156368E-2</v>
      </c>
      <c r="J1124" s="45">
        <f t="shared" si="28"/>
        <v>1.5927920239224192E-3</v>
      </c>
      <c r="K1124" s="45">
        <f t="shared" si="29"/>
        <v>1.3892875605922419E-2</v>
      </c>
      <c r="L1124" s="43"/>
      <c r="M1124" s="43"/>
      <c r="N1124" s="43"/>
      <c r="O1124" s="43"/>
      <c r="P1124" s="43"/>
      <c r="Q1124" s="43"/>
      <c r="R1124" s="43"/>
      <c r="S1124" s="43"/>
      <c r="T1124" s="43"/>
      <c r="U1124" s="43"/>
      <c r="V1124" s="43"/>
      <c r="W1124" s="43"/>
      <c r="X1124" s="43"/>
      <c r="Y1124" s="43"/>
      <c r="Z1124" s="43"/>
    </row>
    <row r="1125" spans="1:26">
      <c r="A1125" s="44">
        <v>43830</v>
      </c>
      <c r="B1125" s="45">
        <v>3230.78</v>
      </c>
      <c r="C1125" s="45">
        <f t="shared" si="24"/>
        <v>2.9416937024937355E-3</v>
      </c>
      <c r="D1125" s="45">
        <v>2.31</v>
      </c>
      <c r="E1125" s="45">
        <f t="shared" si="25"/>
        <v>2.3099999999999999E-2</v>
      </c>
      <c r="F1125" s="45">
        <f t="shared" si="26"/>
        <v>9.0628050532171045E-5</v>
      </c>
      <c r="G1125" s="45">
        <f t="shared" si="27"/>
        <v>2.8510656519615644E-3</v>
      </c>
      <c r="H1125" s="79">
        <v>-2.294207559E-2</v>
      </c>
      <c r="I1125" s="79">
        <v>-1.9114629120000001E-2</v>
      </c>
      <c r="J1125" s="45">
        <f t="shared" si="28"/>
        <v>-2.3032703640532171E-2</v>
      </c>
      <c r="K1125" s="45">
        <f t="shared" si="29"/>
        <v>-1.9205257170532172E-2</v>
      </c>
      <c r="L1125" s="43"/>
      <c r="M1125" s="43"/>
      <c r="N1125" s="43"/>
      <c r="O1125" s="43"/>
      <c r="P1125" s="43"/>
      <c r="Q1125" s="43"/>
      <c r="R1125" s="43"/>
      <c r="S1125" s="43"/>
      <c r="T1125" s="43"/>
      <c r="U1125" s="43"/>
      <c r="V1125" s="43"/>
      <c r="W1125" s="43"/>
      <c r="X1125" s="43"/>
      <c r="Y1125" s="43"/>
      <c r="Z1125" s="43"/>
    </row>
    <row r="1126" spans="1:26">
      <c r="A1126" s="44">
        <v>43829</v>
      </c>
      <c r="B1126" s="45">
        <v>3221.29</v>
      </c>
      <c r="C1126" s="45">
        <f t="shared" si="24"/>
        <v>-5.7976021775765895E-3</v>
      </c>
      <c r="D1126" s="45">
        <v>2.27</v>
      </c>
      <c r="E1126" s="45">
        <f t="shared" si="25"/>
        <v>2.2700000000000001E-2</v>
      </c>
      <c r="F1126" s="45">
        <f t="shared" si="26"/>
        <v>8.9076144940358759E-5</v>
      </c>
      <c r="G1126" s="45">
        <f t="shared" si="27"/>
        <v>-5.8866783225169483E-3</v>
      </c>
      <c r="H1126" s="79">
        <v>1.9627091680000002E-3</v>
      </c>
      <c r="I1126" s="79">
        <v>-1.084010946E-3</v>
      </c>
      <c r="J1126" s="45">
        <f t="shared" si="28"/>
        <v>1.8736330230596414E-3</v>
      </c>
      <c r="K1126" s="45">
        <f t="shared" si="29"/>
        <v>-1.1730870909403587E-3</v>
      </c>
      <c r="L1126" s="43"/>
      <c r="M1126" s="43"/>
      <c r="N1126" s="43"/>
      <c r="O1126" s="43"/>
      <c r="P1126" s="43"/>
      <c r="Q1126" s="43"/>
      <c r="R1126" s="43"/>
      <c r="S1126" s="43"/>
      <c r="T1126" s="43"/>
      <c r="U1126" s="43"/>
      <c r="V1126" s="43"/>
      <c r="W1126" s="43"/>
      <c r="X1126" s="43"/>
      <c r="Y1126" s="43"/>
      <c r="Z1126" s="43"/>
    </row>
    <row r="1127" spans="1:26">
      <c r="A1127" s="44">
        <v>43826</v>
      </c>
      <c r="B1127" s="45">
        <v>3240.02</v>
      </c>
      <c r="C1127" s="45">
        <f t="shared" si="24"/>
        <v>3.3950984041702139E-5</v>
      </c>
      <c r="D1127" s="45">
        <v>2.25</v>
      </c>
      <c r="E1127" s="45">
        <f t="shared" si="25"/>
        <v>2.2499999999999999E-2</v>
      </c>
      <c r="F1127" s="45">
        <f t="shared" si="26"/>
        <v>8.8299965414151416E-5</v>
      </c>
      <c r="G1127" s="45">
        <f t="shared" si="27"/>
        <v>-5.4348981372449276E-5</v>
      </c>
      <c r="H1127" s="79">
        <v>1.139318383E-2</v>
      </c>
      <c r="I1127" s="79">
        <v>5.138618474E-3</v>
      </c>
      <c r="J1127" s="45">
        <f t="shared" si="28"/>
        <v>1.1304883864585849E-2</v>
      </c>
      <c r="K1127" s="45">
        <f t="shared" si="29"/>
        <v>5.0503185085858486E-3</v>
      </c>
      <c r="L1127" s="43"/>
      <c r="M1127" s="43"/>
      <c r="N1127" s="43"/>
      <c r="O1127" s="43"/>
      <c r="P1127" s="43"/>
      <c r="Q1127" s="43"/>
      <c r="R1127" s="43"/>
      <c r="S1127" s="43"/>
      <c r="T1127" s="43"/>
      <c r="U1127" s="43"/>
      <c r="V1127" s="43"/>
      <c r="W1127" s="43"/>
      <c r="X1127" s="43"/>
      <c r="Y1127" s="43"/>
      <c r="Z1127" s="43"/>
    </row>
    <row r="1128" spans="1:26">
      <c r="A1128" s="44">
        <v>43825</v>
      </c>
      <c r="B1128" s="45">
        <v>3239.91</v>
      </c>
      <c r="C1128" s="45">
        <f t="shared" si="24"/>
        <v>5.1150531820716109E-3</v>
      </c>
      <c r="D1128" s="45">
        <v>2.2599999999999998</v>
      </c>
      <c r="E1128" s="45">
        <f t="shared" si="25"/>
        <v>2.2599999999999999E-2</v>
      </c>
      <c r="F1128" s="45">
        <f t="shared" si="26"/>
        <v>8.8688074077580836E-5</v>
      </c>
      <c r="G1128" s="45">
        <f t="shared" si="27"/>
        <v>5.02636510799403E-3</v>
      </c>
      <c r="H1128" s="79">
        <v>-6.6660609080000004E-4</v>
      </c>
      <c r="I1128" s="79">
        <v>-4.0472175930000002E-4</v>
      </c>
      <c r="J1128" s="45">
        <f t="shared" si="28"/>
        <v>-7.5529416487758088E-4</v>
      </c>
      <c r="K1128" s="45">
        <f t="shared" si="29"/>
        <v>-4.9340983337758091E-4</v>
      </c>
      <c r="L1128" s="43"/>
      <c r="M1128" s="43"/>
      <c r="N1128" s="43"/>
      <c r="O1128" s="43"/>
      <c r="P1128" s="43"/>
      <c r="Q1128" s="43"/>
      <c r="R1128" s="43"/>
      <c r="S1128" s="43"/>
      <c r="T1128" s="43"/>
      <c r="U1128" s="43"/>
      <c r="V1128" s="43"/>
      <c r="W1128" s="43"/>
      <c r="X1128" s="43"/>
      <c r="Y1128" s="43"/>
      <c r="Z1128" s="43"/>
    </row>
    <row r="1129" spans="1:26">
      <c r="A1129" s="44">
        <v>43823</v>
      </c>
      <c r="B1129" s="45">
        <v>3223.38</v>
      </c>
      <c r="C1129" s="45">
        <f t="shared" si="24"/>
        <v>-1.9542791796535865E-4</v>
      </c>
      <c r="D1129" s="45">
        <v>2.2599999999999998</v>
      </c>
      <c r="E1129" s="45">
        <f t="shared" si="25"/>
        <v>2.2599999999999999E-2</v>
      </c>
      <c r="F1129" s="45">
        <f t="shared" si="26"/>
        <v>8.8688074077580836E-5</v>
      </c>
      <c r="G1129" s="45">
        <f t="shared" si="27"/>
        <v>-2.8411599204293948E-4</v>
      </c>
      <c r="H1129" s="79">
        <v>9.2922891519999998E-3</v>
      </c>
      <c r="I1129" s="79">
        <v>-5.0050831570000003E-3</v>
      </c>
      <c r="J1129" s="45">
        <f t="shared" si="28"/>
        <v>9.203601077922419E-3</v>
      </c>
      <c r="K1129" s="45">
        <f t="shared" si="29"/>
        <v>-5.0937712310775811E-3</v>
      </c>
      <c r="L1129" s="43"/>
      <c r="M1129" s="43"/>
      <c r="N1129" s="43"/>
      <c r="O1129" s="43"/>
      <c r="P1129" s="43"/>
      <c r="Q1129" s="43"/>
      <c r="R1129" s="43"/>
      <c r="S1129" s="43"/>
      <c r="T1129" s="43"/>
      <c r="U1129" s="43"/>
      <c r="V1129" s="43"/>
      <c r="W1129" s="43"/>
      <c r="X1129" s="43"/>
      <c r="Y1129" s="43"/>
      <c r="Z1129" s="43"/>
    </row>
    <row r="1130" spans="1:26">
      <c r="A1130" s="44">
        <v>43822</v>
      </c>
      <c r="B1130" s="45">
        <v>3224.01</v>
      </c>
      <c r="C1130" s="45">
        <f t="shared" si="24"/>
        <v>8.6575659030548003E-4</v>
      </c>
      <c r="D1130" s="45">
        <v>2.2799999999999998</v>
      </c>
      <c r="E1130" s="45">
        <f t="shared" si="25"/>
        <v>2.2799999999999997E-2</v>
      </c>
      <c r="F1130" s="45">
        <f t="shared" si="26"/>
        <v>8.9464178009812656E-5</v>
      </c>
      <c r="G1130" s="45">
        <f t="shared" si="27"/>
        <v>7.7629241229566737E-4</v>
      </c>
      <c r="H1130" s="79">
        <v>1.3571157509999999E-2</v>
      </c>
      <c r="I1130" s="79">
        <v>6.8923848770000001E-3</v>
      </c>
      <c r="J1130" s="45">
        <f t="shared" si="28"/>
        <v>1.3481693331990187E-2</v>
      </c>
      <c r="K1130" s="45">
        <f t="shared" si="29"/>
        <v>6.8029206989901874E-3</v>
      </c>
      <c r="L1130" s="43"/>
      <c r="M1130" s="43"/>
      <c r="N1130" s="43"/>
      <c r="O1130" s="43"/>
      <c r="P1130" s="43"/>
      <c r="Q1130" s="43"/>
      <c r="R1130" s="43"/>
      <c r="S1130" s="43"/>
      <c r="T1130" s="43"/>
      <c r="U1130" s="43"/>
      <c r="V1130" s="43"/>
      <c r="W1130" s="43"/>
      <c r="X1130" s="43"/>
      <c r="Y1130" s="43"/>
      <c r="Z1130" s="43"/>
    </row>
    <row r="1131" spans="1:26">
      <c r="A1131" s="44">
        <v>43819</v>
      </c>
      <c r="B1131" s="45">
        <v>3221.22</v>
      </c>
      <c r="C1131" s="45">
        <f t="shared" si="24"/>
        <v>4.9326414590377477E-3</v>
      </c>
      <c r="D1131" s="45">
        <v>2.27</v>
      </c>
      <c r="E1131" s="45">
        <f t="shared" si="25"/>
        <v>2.2700000000000001E-2</v>
      </c>
      <c r="F1131" s="45">
        <f t="shared" si="26"/>
        <v>8.9076144940358759E-5</v>
      </c>
      <c r="G1131" s="45">
        <f t="shared" si="27"/>
        <v>4.8435653140973889E-3</v>
      </c>
      <c r="H1131" s="79">
        <v>-2.8700039100000001E-2</v>
      </c>
      <c r="I1131" s="79">
        <v>-6.2823187670000002E-3</v>
      </c>
      <c r="J1131" s="45">
        <f t="shared" si="28"/>
        <v>-2.878911524494036E-2</v>
      </c>
      <c r="K1131" s="45">
        <f t="shared" si="29"/>
        <v>-6.371394911940359E-3</v>
      </c>
      <c r="L1131" s="43"/>
      <c r="M1131" s="43"/>
      <c r="N1131" s="43"/>
      <c r="O1131" s="43"/>
      <c r="P1131" s="43"/>
      <c r="Q1131" s="43"/>
      <c r="R1131" s="43"/>
      <c r="S1131" s="43"/>
      <c r="T1131" s="43"/>
      <c r="U1131" s="43"/>
      <c r="V1131" s="43"/>
      <c r="W1131" s="43"/>
      <c r="X1131" s="43"/>
      <c r="Y1131" s="43"/>
      <c r="Z1131" s="43"/>
    </row>
    <row r="1132" spans="1:26">
      <c r="A1132" s="44">
        <v>43818</v>
      </c>
      <c r="B1132" s="45">
        <v>3205.37</v>
      </c>
      <c r="C1132" s="45">
        <f t="shared" si="24"/>
        <v>4.4493085995832623E-3</v>
      </c>
      <c r="D1132" s="45">
        <v>2.2799999999999998</v>
      </c>
      <c r="E1132" s="45">
        <f t="shared" si="25"/>
        <v>2.2799999999999997E-2</v>
      </c>
      <c r="F1132" s="45">
        <f t="shared" si="26"/>
        <v>8.9464178009812656E-5</v>
      </c>
      <c r="G1132" s="45">
        <f t="shared" si="27"/>
        <v>4.3598444215734496E-3</v>
      </c>
      <c r="H1132" s="79">
        <v>1.6629256969999999E-2</v>
      </c>
      <c r="I1132" s="79">
        <v>-1.743097553E-2</v>
      </c>
      <c r="J1132" s="45">
        <f t="shared" si="28"/>
        <v>1.6539792791990186E-2</v>
      </c>
      <c r="K1132" s="45">
        <f t="shared" si="29"/>
        <v>-1.7520439708009813E-2</v>
      </c>
      <c r="L1132" s="43"/>
      <c r="M1132" s="43"/>
      <c r="N1132" s="43"/>
      <c r="O1132" s="43"/>
      <c r="P1132" s="43"/>
      <c r="Q1132" s="43"/>
      <c r="R1132" s="43"/>
      <c r="S1132" s="43"/>
      <c r="T1132" s="43"/>
      <c r="U1132" s="43"/>
      <c r="V1132" s="43"/>
      <c r="W1132" s="43"/>
      <c r="X1132" s="43"/>
      <c r="Y1132" s="43"/>
      <c r="Z1132" s="43"/>
    </row>
    <row r="1133" spans="1:26">
      <c r="A1133" s="44">
        <v>43817</v>
      </c>
      <c r="B1133" s="45">
        <v>3191.14</v>
      </c>
      <c r="C1133" s="45">
        <f t="shared" si="24"/>
        <v>-4.3235386016704703E-4</v>
      </c>
      <c r="D1133" s="45">
        <v>2.2799999999999998</v>
      </c>
      <c r="E1133" s="45">
        <f t="shared" si="25"/>
        <v>2.2799999999999997E-2</v>
      </c>
      <c r="F1133" s="45">
        <f t="shared" si="26"/>
        <v>8.9464178009812656E-5</v>
      </c>
      <c r="G1133" s="45">
        <f t="shared" si="27"/>
        <v>-5.2181803817685974E-4</v>
      </c>
      <c r="H1133" s="79">
        <v>-8.491724971E-3</v>
      </c>
      <c r="I1133" s="79">
        <v>1.4376916349999999E-2</v>
      </c>
      <c r="J1133" s="45">
        <f t="shared" si="28"/>
        <v>-8.5811891490098127E-3</v>
      </c>
      <c r="K1133" s="45">
        <f t="shared" si="29"/>
        <v>1.4287452171990187E-2</v>
      </c>
      <c r="L1133" s="43"/>
      <c r="M1133" s="43"/>
      <c r="N1133" s="43"/>
      <c r="O1133" s="43"/>
      <c r="P1133" s="43"/>
      <c r="Q1133" s="43"/>
      <c r="R1133" s="43"/>
      <c r="S1133" s="43"/>
      <c r="T1133" s="43"/>
      <c r="U1133" s="43"/>
      <c r="V1133" s="43"/>
      <c r="W1133" s="43"/>
      <c r="X1133" s="43"/>
      <c r="Y1133" s="43"/>
      <c r="Z1133" s="43"/>
    </row>
    <row r="1134" spans="1:26">
      <c r="A1134" s="44">
        <v>43816</v>
      </c>
      <c r="B1134" s="45">
        <v>3192.52</v>
      </c>
      <c r="C1134" s="45">
        <f t="shared" si="24"/>
        <v>3.3521461097710362E-4</v>
      </c>
      <c r="D1134" s="45">
        <v>2.2400000000000002</v>
      </c>
      <c r="E1134" s="45">
        <f t="shared" si="25"/>
        <v>2.2400000000000003E-2</v>
      </c>
      <c r="F1134" s="45">
        <f t="shared" si="26"/>
        <v>8.7911818942520981E-5</v>
      </c>
      <c r="G1134" s="45">
        <f t="shared" si="27"/>
        <v>2.4730279203458264E-4</v>
      </c>
      <c r="H1134" s="79">
        <v>-1.1190969489999999E-2</v>
      </c>
      <c r="I1134" s="79">
        <v>-5.1109177999999998E-3</v>
      </c>
      <c r="J1134" s="45">
        <f t="shared" si="28"/>
        <v>-1.127888130894252E-2</v>
      </c>
      <c r="K1134" s="45">
        <f t="shared" si="29"/>
        <v>-5.1988296189425208E-3</v>
      </c>
      <c r="L1134" s="43"/>
      <c r="M1134" s="43"/>
      <c r="N1134" s="43"/>
      <c r="O1134" s="43"/>
      <c r="P1134" s="43"/>
      <c r="Q1134" s="43"/>
      <c r="R1134" s="43"/>
      <c r="S1134" s="43"/>
      <c r="T1134" s="43"/>
      <c r="U1134" s="43"/>
      <c r="V1134" s="43"/>
      <c r="W1134" s="43"/>
      <c r="X1134" s="43"/>
      <c r="Y1134" s="43"/>
      <c r="Z1134" s="43"/>
    </row>
    <row r="1135" spans="1:26">
      <c r="A1135" s="44">
        <v>43815</v>
      </c>
      <c r="B1135" s="45">
        <v>3191.45</v>
      </c>
      <c r="C1135" s="45">
        <f t="shared" si="24"/>
        <v>7.1223916512376051E-3</v>
      </c>
      <c r="D1135" s="45">
        <v>2.23</v>
      </c>
      <c r="E1135" s="45">
        <f t="shared" si="25"/>
        <v>2.23E-2</v>
      </c>
      <c r="F1135" s="45">
        <f t="shared" si="26"/>
        <v>8.7523634655584104E-5</v>
      </c>
      <c r="G1135" s="45">
        <f t="shared" si="27"/>
        <v>7.034868016582021E-3</v>
      </c>
      <c r="H1135" s="79">
        <v>0</v>
      </c>
      <c r="I1135" s="79">
        <v>-6.9242384080000002E-3</v>
      </c>
      <c r="J1135" s="45">
        <f t="shared" si="28"/>
        <v>-8.7523634655584104E-5</v>
      </c>
      <c r="K1135" s="45">
        <f t="shared" si="29"/>
        <v>-7.0117620426555843E-3</v>
      </c>
      <c r="L1135" s="43"/>
      <c r="M1135" s="43"/>
      <c r="N1135" s="43"/>
      <c r="O1135" s="43"/>
      <c r="P1135" s="43"/>
      <c r="Q1135" s="43"/>
      <c r="R1135" s="43"/>
      <c r="S1135" s="43"/>
      <c r="T1135" s="43"/>
      <c r="U1135" s="43"/>
      <c r="V1135" s="43"/>
      <c r="W1135" s="43"/>
      <c r="X1135" s="43"/>
      <c r="Y1135" s="43"/>
      <c r="Z1135" s="43"/>
    </row>
    <row r="1136" spans="1:26">
      <c r="A1136" s="44">
        <v>43812</v>
      </c>
      <c r="B1136" s="45">
        <v>3168.8</v>
      </c>
      <c r="C1136" s="45">
        <f t="shared" si="24"/>
        <v>7.2585315391421147E-5</v>
      </c>
      <c r="D1136" s="45">
        <v>2.1800000000000002</v>
      </c>
      <c r="E1136" s="45">
        <f t="shared" si="25"/>
        <v>2.18E-2</v>
      </c>
      <c r="F1136" s="45">
        <f t="shared" si="26"/>
        <v>8.5582145730844772E-5</v>
      </c>
      <c r="G1136" s="45">
        <f t="shared" si="27"/>
        <v>-1.2996830339423625E-5</v>
      </c>
      <c r="H1136" s="79">
        <v>4.3885188059999997E-2</v>
      </c>
      <c r="I1136" s="79">
        <v>1.1688268370000001E-3</v>
      </c>
      <c r="J1136" s="45">
        <f t="shared" si="28"/>
        <v>4.3799605914269152E-2</v>
      </c>
      <c r="K1136" s="45">
        <f t="shared" si="29"/>
        <v>1.0832446912691553E-3</v>
      </c>
      <c r="L1136" s="43"/>
      <c r="M1136" s="43"/>
      <c r="N1136" s="43"/>
      <c r="O1136" s="43"/>
      <c r="P1136" s="43"/>
      <c r="Q1136" s="43"/>
      <c r="R1136" s="43"/>
      <c r="S1136" s="43"/>
      <c r="T1136" s="43"/>
      <c r="U1136" s="43"/>
      <c r="V1136" s="43"/>
      <c r="W1136" s="43"/>
      <c r="X1136" s="43"/>
      <c r="Y1136" s="43"/>
      <c r="Z1136" s="43"/>
    </row>
    <row r="1137" spans="1:26">
      <c r="A1137" s="44">
        <v>43811</v>
      </c>
      <c r="B1137" s="45">
        <v>3168.57</v>
      </c>
      <c r="C1137" s="45">
        <f t="shared" si="24"/>
        <v>8.538608499854607E-3</v>
      </c>
      <c r="D1137" s="45">
        <v>2.25</v>
      </c>
      <c r="E1137" s="45">
        <f t="shared" si="25"/>
        <v>2.2499999999999999E-2</v>
      </c>
      <c r="F1137" s="45">
        <f t="shared" si="26"/>
        <v>8.8299965414151416E-5</v>
      </c>
      <c r="G1137" s="45">
        <f t="shared" si="27"/>
        <v>8.4503085344404556E-3</v>
      </c>
      <c r="H1137" s="79">
        <v>1.343121534E-2</v>
      </c>
      <c r="I1137" s="79">
        <v>8.552616192E-3</v>
      </c>
      <c r="J1137" s="45">
        <f t="shared" si="28"/>
        <v>1.3342915374585849E-2</v>
      </c>
      <c r="K1137" s="45">
        <f t="shared" si="29"/>
        <v>8.4643162265858485E-3</v>
      </c>
      <c r="L1137" s="43"/>
      <c r="M1137" s="43"/>
      <c r="N1137" s="43"/>
      <c r="O1137" s="43"/>
      <c r="P1137" s="43"/>
      <c r="Q1137" s="43"/>
      <c r="R1137" s="43"/>
      <c r="S1137" s="43"/>
      <c r="T1137" s="43"/>
      <c r="U1137" s="43"/>
      <c r="V1137" s="43"/>
      <c r="W1137" s="43"/>
      <c r="X1137" s="43"/>
      <c r="Y1137" s="43"/>
      <c r="Z1137" s="43"/>
    </row>
    <row r="1138" spans="1:26">
      <c r="A1138" s="44">
        <v>43810</v>
      </c>
      <c r="B1138" s="45">
        <v>3141.63</v>
      </c>
      <c r="C1138" s="45">
        <f t="shared" si="24"/>
        <v>2.9039810658439487E-3</v>
      </c>
      <c r="D1138" s="45">
        <v>2.15</v>
      </c>
      <c r="E1138" s="45">
        <f t="shared" si="25"/>
        <v>2.1499999999999998E-2</v>
      </c>
      <c r="F1138" s="45">
        <f t="shared" si="26"/>
        <v>8.4416798117770142E-5</v>
      </c>
      <c r="G1138" s="45">
        <f t="shared" si="27"/>
        <v>2.8195642677261786E-3</v>
      </c>
      <c r="H1138" s="79">
        <v>1.0656580190000001E-2</v>
      </c>
      <c r="I1138" s="79">
        <v>-1.9121567539999999E-2</v>
      </c>
      <c r="J1138" s="45">
        <f t="shared" si="28"/>
        <v>1.0572163391882231E-2</v>
      </c>
      <c r="K1138" s="45">
        <f t="shared" si="29"/>
        <v>-1.9205984338117769E-2</v>
      </c>
      <c r="L1138" s="43"/>
      <c r="M1138" s="43"/>
      <c r="N1138" s="43"/>
      <c r="O1138" s="43"/>
      <c r="P1138" s="43"/>
      <c r="Q1138" s="43"/>
      <c r="R1138" s="43"/>
      <c r="S1138" s="43"/>
      <c r="T1138" s="43"/>
      <c r="U1138" s="43"/>
      <c r="V1138" s="43"/>
      <c r="W1138" s="43"/>
      <c r="X1138" s="43"/>
      <c r="Y1138" s="43"/>
      <c r="Z1138" s="43"/>
    </row>
    <row r="1139" spans="1:26">
      <c r="A1139" s="44">
        <v>43809</v>
      </c>
      <c r="B1139" s="45">
        <v>3132.52</v>
      </c>
      <c r="C1139" s="45">
        <f t="shared" si="24"/>
        <v>-1.0975548602935618E-3</v>
      </c>
      <c r="D1139" s="45">
        <v>2.19</v>
      </c>
      <c r="E1139" s="45">
        <f t="shared" si="25"/>
        <v>2.1899999999999999E-2</v>
      </c>
      <c r="F1139" s="45">
        <f t="shared" si="26"/>
        <v>8.5970519205780249E-5</v>
      </c>
      <c r="G1139" s="45">
        <f t="shared" si="27"/>
        <v>-1.183525379499342E-3</v>
      </c>
      <c r="H1139" s="79">
        <v>-6.0180723259999997E-3</v>
      </c>
      <c r="I1139" s="79">
        <v>-7.8781736990000007E-3</v>
      </c>
      <c r="J1139" s="45">
        <f t="shared" si="28"/>
        <v>-6.10404284520578E-3</v>
      </c>
      <c r="K1139" s="45">
        <f t="shared" si="29"/>
        <v>-7.964144218205781E-3</v>
      </c>
      <c r="L1139" s="43"/>
      <c r="M1139" s="43"/>
      <c r="N1139" s="43"/>
      <c r="O1139" s="43"/>
      <c r="P1139" s="43"/>
      <c r="Q1139" s="43"/>
      <c r="R1139" s="43"/>
      <c r="S1139" s="43"/>
      <c r="T1139" s="43"/>
      <c r="U1139" s="43"/>
      <c r="V1139" s="43"/>
      <c r="W1139" s="43"/>
      <c r="X1139" s="43"/>
      <c r="Y1139" s="43"/>
      <c r="Z1139" s="43"/>
    </row>
    <row r="1140" spans="1:26">
      <c r="A1140" s="44">
        <v>43808</v>
      </c>
      <c r="B1140" s="45">
        <v>3135.96</v>
      </c>
      <c r="C1140" s="45">
        <f t="shared" si="24"/>
        <v>-3.1678491662223223E-3</v>
      </c>
      <c r="D1140" s="45">
        <v>2.2000000000000002</v>
      </c>
      <c r="E1140" s="45">
        <f t="shared" si="25"/>
        <v>2.2000000000000002E-2</v>
      </c>
      <c r="F1140" s="45">
        <f t="shared" si="26"/>
        <v>8.6358854828327836E-5</v>
      </c>
      <c r="G1140" s="45">
        <f t="shared" si="27"/>
        <v>-3.2542080210506501E-3</v>
      </c>
      <c r="H1140" s="79">
        <v>9.4692530019999995E-3</v>
      </c>
      <c r="I1140" s="79">
        <v>-2.8001400250000002E-4</v>
      </c>
      <c r="J1140" s="45">
        <f t="shared" si="28"/>
        <v>9.3828941471716717E-3</v>
      </c>
      <c r="K1140" s="45">
        <f t="shared" si="29"/>
        <v>-3.6637285732832786E-4</v>
      </c>
      <c r="L1140" s="43"/>
      <c r="M1140" s="43"/>
      <c r="N1140" s="43"/>
      <c r="O1140" s="43"/>
      <c r="P1140" s="43"/>
      <c r="Q1140" s="43"/>
      <c r="R1140" s="43"/>
      <c r="S1140" s="43"/>
      <c r="T1140" s="43"/>
      <c r="U1140" s="43"/>
      <c r="V1140" s="43"/>
      <c r="W1140" s="43"/>
      <c r="X1140" s="43"/>
      <c r="Y1140" s="43"/>
      <c r="Z1140" s="43"/>
    </row>
    <row r="1141" spans="1:26">
      <c r="A1141" s="44">
        <v>43805</v>
      </c>
      <c r="B1141" s="45">
        <v>3145.91</v>
      </c>
      <c r="C1141" s="45">
        <f t="shared" si="24"/>
        <v>9.0942520403683308E-3</v>
      </c>
      <c r="D1141" s="45">
        <v>2.21</v>
      </c>
      <c r="E1141" s="45">
        <f t="shared" si="25"/>
        <v>2.2099999999999998E-2</v>
      </c>
      <c r="F1141" s="45">
        <f t="shared" si="26"/>
        <v>8.6747152605815003E-5</v>
      </c>
      <c r="G1141" s="45">
        <f t="shared" si="27"/>
        <v>9.0075048877625158E-3</v>
      </c>
      <c r="H1141" s="79">
        <v>8.1667829489999993E-3</v>
      </c>
      <c r="I1141" s="79">
        <v>-7.7044304279999998E-4</v>
      </c>
      <c r="J1141" s="45">
        <f t="shared" si="28"/>
        <v>8.0800357963941843E-3</v>
      </c>
      <c r="K1141" s="45">
        <f t="shared" si="29"/>
        <v>-8.5719019540581498E-4</v>
      </c>
      <c r="L1141" s="43"/>
      <c r="M1141" s="43"/>
      <c r="N1141" s="43"/>
      <c r="O1141" s="43"/>
      <c r="P1141" s="43"/>
      <c r="Q1141" s="43"/>
      <c r="R1141" s="43"/>
      <c r="S1141" s="43"/>
      <c r="T1141" s="43"/>
      <c r="U1141" s="43"/>
      <c r="V1141" s="43"/>
      <c r="W1141" s="43"/>
      <c r="X1141" s="43"/>
      <c r="Y1141" s="43"/>
      <c r="Z1141" s="43"/>
    </row>
    <row r="1142" spans="1:26">
      <c r="A1142" s="44">
        <v>43804</v>
      </c>
      <c r="B1142" s="45">
        <v>3117.43</v>
      </c>
      <c r="C1142" s="45">
        <f t="shared" si="24"/>
        <v>1.4991519920369975E-3</v>
      </c>
      <c r="D1142" s="45">
        <v>2.17</v>
      </c>
      <c r="E1142" s="45">
        <f t="shared" si="25"/>
        <v>2.1700000000000001E-2</v>
      </c>
      <c r="F1142" s="45">
        <f t="shared" si="26"/>
        <v>8.5193734396193932E-5</v>
      </c>
      <c r="G1142" s="45">
        <f t="shared" si="27"/>
        <v>1.4139582576408035E-3</v>
      </c>
      <c r="H1142" s="79">
        <v>-2.4037626489999998E-2</v>
      </c>
      <c r="I1142" s="79">
        <v>-1.1770231379999999E-2</v>
      </c>
      <c r="J1142" s="45">
        <f t="shared" si="28"/>
        <v>-2.4122820224396192E-2</v>
      </c>
      <c r="K1142" s="45">
        <f t="shared" si="29"/>
        <v>-1.1855425114396193E-2</v>
      </c>
      <c r="L1142" s="43"/>
      <c r="M1142" s="43"/>
      <c r="N1142" s="43"/>
      <c r="O1142" s="43"/>
      <c r="P1142" s="43"/>
      <c r="Q1142" s="43"/>
      <c r="R1142" s="43"/>
      <c r="S1142" s="43"/>
      <c r="T1142" s="43"/>
      <c r="U1142" s="43"/>
      <c r="V1142" s="43"/>
      <c r="W1142" s="43"/>
      <c r="X1142" s="43"/>
      <c r="Y1142" s="43"/>
      <c r="Z1142" s="43"/>
    </row>
    <row r="1143" spans="1:26">
      <c r="A1143" s="44">
        <v>43803</v>
      </c>
      <c r="B1143" s="45">
        <v>3112.76</v>
      </c>
      <c r="C1143" s="45">
        <f t="shared" si="24"/>
        <v>6.3036386858473471E-3</v>
      </c>
      <c r="D1143" s="45">
        <v>2.15</v>
      </c>
      <c r="E1143" s="45">
        <f t="shared" si="25"/>
        <v>2.1499999999999998E-2</v>
      </c>
      <c r="F1143" s="45">
        <f t="shared" si="26"/>
        <v>8.4416798117770142E-5</v>
      </c>
      <c r="G1143" s="45">
        <f t="shared" si="27"/>
        <v>6.219221887729577E-3</v>
      </c>
      <c r="H1143" s="79">
        <v>9.0998727350000003E-3</v>
      </c>
      <c r="I1143" s="79">
        <v>-6.6152391190000001E-3</v>
      </c>
      <c r="J1143" s="45">
        <f t="shared" si="28"/>
        <v>9.0154559368822301E-3</v>
      </c>
      <c r="K1143" s="45">
        <f t="shared" si="29"/>
        <v>-6.6996559171177703E-3</v>
      </c>
      <c r="L1143" s="43"/>
      <c r="M1143" s="43"/>
      <c r="N1143" s="43"/>
      <c r="O1143" s="43"/>
      <c r="P1143" s="43"/>
      <c r="Q1143" s="43"/>
      <c r="R1143" s="43"/>
      <c r="S1143" s="43"/>
      <c r="T1143" s="43"/>
      <c r="U1143" s="43"/>
      <c r="V1143" s="43"/>
      <c r="W1143" s="43"/>
      <c r="X1143" s="43"/>
      <c r="Y1143" s="43"/>
      <c r="Z1143" s="43"/>
    </row>
    <row r="1144" spans="1:26">
      <c r="A1144" s="44">
        <v>43802</v>
      </c>
      <c r="B1144" s="45">
        <v>3093.2</v>
      </c>
      <c r="C1144" s="45">
        <f t="shared" si="24"/>
        <v>-6.6601718383736989E-3</v>
      </c>
      <c r="D1144" s="45">
        <v>2.1</v>
      </c>
      <c r="E1144" s="45">
        <f t="shared" si="25"/>
        <v>2.1000000000000001E-2</v>
      </c>
      <c r="F1144" s="45">
        <f t="shared" si="26"/>
        <v>8.24737943578846E-5</v>
      </c>
      <c r="G1144" s="45">
        <f t="shared" si="27"/>
        <v>-6.7426456327315835E-3</v>
      </c>
      <c r="H1144" s="79">
        <v>9.2450581439999999E-3</v>
      </c>
      <c r="I1144" s="79">
        <v>-4.2829610189999999E-4</v>
      </c>
      <c r="J1144" s="45">
        <f t="shared" si="28"/>
        <v>9.1625843496421153E-3</v>
      </c>
      <c r="K1144" s="45">
        <f t="shared" si="29"/>
        <v>-5.1076989625788464E-4</v>
      </c>
      <c r="L1144" s="43"/>
      <c r="M1144" s="43"/>
      <c r="N1144" s="43"/>
      <c r="O1144" s="43"/>
      <c r="P1144" s="43"/>
      <c r="Q1144" s="43"/>
      <c r="R1144" s="43"/>
      <c r="S1144" s="43"/>
      <c r="T1144" s="43"/>
      <c r="U1144" s="43"/>
      <c r="V1144" s="43"/>
      <c r="W1144" s="43"/>
      <c r="X1144" s="43"/>
      <c r="Y1144" s="43"/>
      <c r="Z1144" s="43"/>
    </row>
    <row r="1145" spans="1:26">
      <c r="A1145" s="44">
        <v>43801</v>
      </c>
      <c r="B1145" s="45">
        <v>3113.87</v>
      </c>
      <c r="C1145" s="45">
        <f t="shared" si="24"/>
        <v>-8.6685275462029671E-3</v>
      </c>
      <c r="D1145" s="45">
        <v>2.21</v>
      </c>
      <c r="E1145" s="45">
        <f t="shared" si="25"/>
        <v>2.2099999999999998E-2</v>
      </c>
      <c r="F1145" s="45">
        <f t="shared" si="26"/>
        <v>8.6747152605815003E-5</v>
      </c>
      <c r="G1145" s="45">
        <f t="shared" si="27"/>
        <v>-8.7552746988087821E-3</v>
      </c>
      <c r="H1145" s="79">
        <v>8.7662807240000001E-3</v>
      </c>
      <c r="I1145" s="79">
        <v>2.0493968620000001E-2</v>
      </c>
      <c r="J1145" s="45">
        <f t="shared" si="28"/>
        <v>8.6795335713941851E-3</v>
      </c>
      <c r="K1145" s="45">
        <f t="shared" si="29"/>
        <v>2.0407221467394186E-2</v>
      </c>
      <c r="L1145" s="43"/>
      <c r="M1145" s="43"/>
      <c r="N1145" s="43"/>
      <c r="O1145" s="43"/>
      <c r="P1145" s="43"/>
      <c r="Q1145" s="43"/>
      <c r="R1145" s="43"/>
      <c r="S1145" s="43"/>
      <c r="T1145" s="43"/>
      <c r="U1145" s="43"/>
      <c r="V1145" s="43"/>
      <c r="W1145" s="43"/>
      <c r="X1145" s="43"/>
      <c r="Y1145" s="43"/>
      <c r="Z1145" s="43"/>
    </row>
    <row r="1146" spans="1:26">
      <c r="A1146" s="44">
        <v>43798</v>
      </c>
      <c r="B1146" s="45">
        <v>3140.98</v>
      </c>
      <c r="C1146" s="45">
        <f t="shared" si="24"/>
        <v>-4.0193171713462017E-3</v>
      </c>
      <c r="D1146" s="45">
        <v>2.14</v>
      </c>
      <c r="E1146" s="45">
        <f t="shared" si="25"/>
        <v>2.1400000000000002E-2</v>
      </c>
      <c r="F1146" s="45">
        <f t="shared" si="26"/>
        <v>8.4028273159342248E-5</v>
      </c>
      <c r="G1146" s="45">
        <f t="shared" si="27"/>
        <v>-4.1033454445055439E-3</v>
      </c>
      <c r="H1146" s="79">
        <v>3.0500312559999999E-2</v>
      </c>
      <c r="I1146" s="79">
        <v>1.23050668E-2</v>
      </c>
      <c r="J1146" s="45">
        <f t="shared" si="28"/>
        <v>3.0416284286840657E-2</v>
      </c>
      <c r="K1146" s="45">
        <f t="shared" si="29"/>
        <v>1.2221038526840658E-2</v>
      </c>
      <c r="L1146" s="43"/>
      <c r="M1146" s="43"/>
      <c r="N1146" s="43"/>
      <c r="O1146" s="43"/>
      <c r="P1146" s="43"/>
      <c r="Q1146" s="43"/>
      <c r="R1146" s="43"/>
      <c r="S1146" s="43"/>
      <c r="T1146" s="43"/>
      <c r="U1146" s="43"/>
      <c r="V1146" s="43"/>
      <c r="W1146" s="43"/>
      <c r="X1146" s="43"/>
      <c r="Y1146" s="43"/>
      <c r="Z1146" s="43"/>
    </row>
    <row r="1147" spans="1:26">
      <c r="A1147" s="44">
        <v>43796</v>
      </c>
      <c r="B1147" s="45">
        <v>3153.63</v>
      </c>
      <c r="C1147" s="45">
        <f t="shared" si="24"/>
        <v>4.1657790039729458E-3</v>
      </c>
      <c r="D1147" s="45">
        <v>2.13</v>
      </c>
      <c r="E1147" s="45">
        <f t="shared" si="25"/>
        <v>2.1299999999999999E-2</v>
      </c>
      <c r="F1147" s="45">
        <f t="shared" si="26"/>
        <v>8.3639710311667059E-5</v>
      </c>
      <c r="G1147" s="45">
        <f t="shared" si="27"/>
        <v>4.0821392936612787E-3</v>
      </c>
      <c r="H1147" s="79">
        <v>4.9579223840000002E-3</v>
      </c>
      <c r="I1147" s="79">
        <v>6.6111390160000002E-3</v>
      </c>
      <c r="J1147" s="45">
        <f t="shared" si="28"/>
        <v>4.8742826736883332E-3</v>
      </c>
      <c r="K1147" s="45">
        <f t="shared" si="29"/>
        <v>6.5274993056883331E-3</v>
      </c>
      <c r="L1147" s="43"/>
      <c r="M1147" s="43"/>
      <c r="N1147" s="43"/>
      <c r="O1147" s="43"/>
      <c r="P1147" s="43"/>
      <c r="Q1147" s="43"/>
      <c r="R1147" s="43"/>
      <c r="S1147" s="43"/>
      <c r="T1147" s="43"/>
      <c r="U1147" s="43"/>
      <c r="V1147" s="43"/>
      <c r="W1147" s="43"/>
      <c r="X1147" s="43"/>
      <c r="Y1147" s="43"/>
      <c r="Z1147" s="43"/>
    </row>
    <row r="1148" spans="1:26">
      <c r="A1148" s="44">
        <v>43795</v>
      </c>
      <c r="B1148" s="45">
        <v>3140.52</v>
      </c>
      <c r="C1148" s="45">
        <f t="shared" si="24"/>
        <v>2.1931231456042352E-3</v>
      </c>
      <c r="D1148" s="45">
        <v>2.11</v>
      </c>
      <c r="E1148" s="45">
        <f t="shared" si="25"/>
        <v>2.1099999999999997E-2</v>
      </c>
      <c r="F1148" s="45">
        <f t="shared" si="26"/>
        <v>8.2862470918154685E-5</v>
      </c>
      <c r="G1148" s="45">
        <f t="shared" si="27"/>
        <v>2.1102606746860805E-3</v>
      </c>
      <c r="H1148" s="79">
        <v>1.4861839809999999E-2</v>
      </c>
      <c r="I1148" s="79">
        <v>2.741793479E-3</v>
      </c>
      <c r="J1148" s="45">
        <f t="shared" si="28"/>
        <v>1.4778977339081845E-2</v>
      </c>
      <c r="K1148" s="45">
        <f t="shared" si="29"/>
        <v>2.6589310080818453E-3</v>
      </c>
      <c r="L1148" s="43"/>
      <c r="M1148" s="43"/>
      <c r="N1148" s="43"/>
      <c r="O1148" s="43"/>
      <c r="P1148" s="43"/>
      <c r="Q1148" s="43"/>
      <c r="R1148" s="43"/>
      <c r="S1148" s="43"/>
      <c r="T1148" s="43"/>
      <c r="U1148" s="43"/>
      <c r="V1148" s="43"/>
      <c r="W1148" s="43"/>
      <c r="X1148" s="43"/>
      <c r="Y1148" s="43"/>
      <c r="Z1148" s="43"/>
    </row>
    <row r="1149" spans="1:26">
      <c r="A1149" s="44">
        <v>43794</v>
      </c>
      <c r="B1149" s="45">
        <v>3133.64</v>
      </c>
      <c r="C1149" s="45">
        <f t="shared" si="24"/>
        <v>7.4792987268079824E-3</v>
      </c>
      <c r="D1149" s="45">
        <v>2.14</v>
      </c>
      <c r="E1149" s="45">
        <f t="shared" si="25"/>
        <v>2.1400000000000002E-2</v>
      </c>
      <c r="F1149" s="45">
        <f t="shared" si="26"/>
        <v>8.4028273159342248E-5</v>
      </c>
      <c r="G1149" s="45">
        <f t="shared" si="27"/>
        <v>7.3952704536486401E-3</v>
      </c>
      <c r="H1149" s="79">
        <v>-1.017893584E-3</v>
      </c>
      <c r="I1149" s="79">
        <v>2.2563340740000002E-3</v>
      </c>
      <c r="J1149" s="45">
        <f t="shared" si="28"/>
        <v>-1.1019218571593423E-3</v>
      </c>
      <c r="K1149" s="45">
        <f t="shared" si="29"/>
        <v>2.1723058008406579E-3</v>
      </c>
      <c r="L1149" s="43"/>
      <c r="M1149" s="43"/>
      <c r="N1149" s="43"/>
      <c r="O1149" s="43"/>
      <c r="P1149" s="43"/>
      <c r="Q1149" s="43"/>
      <c r="R1149" s="43"/>
      <c r="S1149" s="43"/>
      <c r="T1149" s="43"/>
      <c r="U1149" s="43"/>
      <c r="V1149" s="43"/>
      <c r="W1149" s="43"/>
      <c r="X1149" s="43"/>
      <c r="Y1149" s="43"/>
      <c r="Z1149" s="43"/>
    </row>
    <row r="1150" spans="1:26">
      <c r="A1150" s="44">
        <v>43791</v>
      </c>
      <c r="B1150" s="45">
        <v>3110.29</v>
      </c>
      <c r="C1150" s="45">
        <f t="shared" si="24"/>
        <v>2.172573969691297E-3</v>
      </c>
      <c r="D1150" s="45">
        <v>2.15</v>
      </c>
      <c r="E1150" s="45">
        <f t="shared" si="25"/>
        <v>2.1499999999999998E-2</v>
      </c>
      <c r="F1150" s="45">
        <f t="shared" si="26"/>
        <v>8.4416798117770142E-5</v>
      </c>
      <c r="G1150" s="45">
        <f t="shared" si="27"/>
        <v>2.0881571715735269E-3</v>
      </c>
      <c r="H1150" s="79">
        <v>-4.8087994130000004E-3</v>
      </c>
      <c r="I1150" s="79">
        <v>-1.7499585389999999E-2</v>
      </c>
      <c r="J1150" s="45">
        <f t="shared" si="28"/>
        <v>-4.8932162111177705E-3</v>
      </c>
      <c r="K1150" s="45">
        <f t="shared" si="29"/>
        <v>-1.7584002188117769E-2</v>
      </c>
      <c r="L1150" s="43"/>
      <c r="M1150" s="43"/>
      <c r="N1150" s="43"/>
      <c r="O1150" s="43"/>
      <c r="P1150" s="43"/>
      <c r="Q1150" s="43"/>
      <c r="R1150" s="43"/>
      <c r="S1150" s="43"/>
      <c r="T1150" s="43"/>
      <c r="U1150" s="43"/>
      <c r="V1150" s="43"/>
      <c r="W1150" s="43"/>
      <c r="X1150" s="43"/>
      <c r="Y1150" s="43"/>
      <c r="Z1150" s="43"/>
    </row>
    <row r="1151" spans="1:26">
      <c r="A1151" s="44">
        <v>43790</v>
      </c>
      <c r="B1151" s="45">
        <v>3103.54</v>
      </c>
      <c r="C1151" s="45">
        <f t="shared" si="24"/>
        <v>-1.5840312391350534E-3</v>
      </c>
      <c r="D1151" s="45">
        <v>2.16</v>
      </c>
      <c r="E1151" s="45">
        <f t="shared" si="25"/>
        <v>2.1600000000000001E-2</v>
      </c>
      <c r="F1151" s="45">
        <f t="shared" si="26"/>
        <v>8.4805285194278213E-5</v>
      </c>
      <c r="G1151" s="45">
        <f t="shared" si="27"/>
        <v>-1.6688365243293316E-3</v>
      </c>
      <c r="H1151" s="79">
        <v>-1.3283287830000001E-2</v>
      </c>
      <c r="I1151" s="79">
        <v>-3.6206696010000002E-3</v>
      </c>
      <c r="J1151" s="45">
        <f t="shared" si="28"/>
        <v>-1.3368093115194279E-2</v>
      </c>
      <c r="K1151" s="45">
        <f t="shared" si="29"/>
        <v>-3.7054748861942784E-3</v>
      </c>
      <c r="L1151" s="43"/>
      <c r="M1151" s="43"/>
      <c r="N1151" s="43"/>
      <c r="O1151" s="43"/>
      <c r="P1151" s="43"/>
      <c r="Q1151" s="43"/>
      <c r="R1151" s="43"/>
      <c r="S1151" s="43"/>
      <c r="T1151" s="43"/>
      <c r="U1151" s="43"/>
      <c r="V1151" s="43"/>
      <c r="W1151" s="43"/>
      <c r="X1151" s="43"/>
      <c r="Y1151" s="43"/>
      <c r="Z1151" s="43"/>
    </row>
    <row r="1152" spans="1:26">
      <c r="A1152" s="44">
        <v>43789</v>
      </c>
      <c r="B1152" s="45">
        <v>3108.46</v>
      </c>
      <c r="C1152" s="45">
        <f t="shared" si="24"/>
        <v>-3.7632657632212341E-3</v>
      </c>
      <c r="D1152" s="45">
        <v>2.12</v>
      </c>
      <c r="E1152" s="45">
        <f t="shared" si="25"/>
        <v>2.12E-2</v>
      </c>
      <c r="F1152" s="45">
        <f t="shared" si="26"/>
        <v>8.3251109566973014E-5</v>
      </c>
      <c r="G1152" s="45">
        <f t="shared" si="27"/>
        <v>-3.8465168727882071E-3</v>
      </c>
      <c r="H1152" s="79">
        <v>1.2124648429999999E-2</v>
      </c>
      <c r="I1152" s="79">
        <v>-1.291789938E-2</v>
      </c>
      <c r="J1152" s="45">
        <f t="shared" si="28"/>
        <v>1.2041397320433026E-2</v>
      </c>
      <c r="K1152" s="45">
        <f t="shared" si="29"/>
        <v>-1.3001150489566973E-2</v>
      </c>
      <c r="L1152" s="43"/>
      <c r="M1152" s="43"/>
      <c r="N1152" s="43"/>
      <c r="O1152" s="43"/>
      <c r="P1152" s="43"/>
      <c r="Q1152" s="43"/>
      <c r="R1152" s="43"/>
      <c r="S1152" s="43"/>
      <c r="T1152" s="43"/>
      <c r="U1152" s="43"/>
      <c r="V1152" s="43"/>
      <c r="W1152" s="43"/>
      <c r="X1152" s="43"/>
      <c r="Y1152" s="43"/>
      <c r="Z1152" s="43"/>
    </row>
    <row r="1153" spans="1:26">
      <c r="A1153" s="44">
        <v>43788</v>
      </c>
      <c r="B1153" s="45">
        <v>3120.18</v>
      </c>
      <c r="C1153" s="45">
        <f t="shared" si="24"/>
        <v>-5.9273880698187292E-4</v>
      </c>
      <c r="D1153" s="45">
        <v>2.1800000000000002</v>
      </c>
      <c r="E1153" s="45">
        <f t="shared" si="25"/>
        <v>2.18E-2</v>
      </c>
      <c r="F1153" s="45">
        <f t="shared" si="26"/>
        <v>8.5582145730844772E-5</v>
      </c>
      <c r="G1153" s="45">
        <f t="shared" si="27"/>
        <v>-6.7832095271271769E-4</v>
      </c>
      <c r="H1153" s="79">
        <v>-1.059759752E-2</v>
      </c>
      <c r="I1153" s="79">
        <v>1.1661530119999999E-2</v>
      </c>
      <c r="J1153" s="45">
        <f t="shared" si="28"/>
        <v>-1.0683179665730845E-2</v>
      </c>
      <c r="K1153" s="45">
        <f t="shared" si="29"/>
        <v>1.1575947974269155E-2</v>
      </c>
      <c r="L1153" s="43"/>
      <c r="M1153" s="43"/>
      <c r="N1153" s="43"/>
      <c r="O1153" s="43"/>
      <c r="P1153" s="43"/>
      <c r="Q1153" s="43"/>
      <c r="R1153" s="43"/>
      <c r="S1153" s="43"/>
      <c r="T1153" s="43"/>
      <c r="U1153" s="43"/>
      <c r="V1153" s="43"/>
      <c r="W1153" s="43"/>
      <c r="X1153" s="43"/>
      <c r="Y1153" s="43"/>
      <c r="Z1153" s="43"/>
    </row>
    <row r="1154" spans="1:26">
      <c r="A1154" s="44">
        <v>43787</v>
      </c>
      <c r="B1154" s="45">
        <v>3122.03</v>
      </c>
      <c r="C1154" s="45">
        <f t="shared" si="24"/>
        <v>5.0300442070485511E-4</v>
      </c>
      <c r="D1154" s="45">
        <v>2.2200000000000002</v>
      </c>
      <c r="E1154" s="45">
        <f t="shared" si="25"/>
        <v>2.2200000000000001E-2</v>
      </c>
      <c r="F1154" s="45">
        <f t="shared" si="26"/>
        <v>8.7135412546013313E-5</v>
      </c>
      <c r="G1154" s="45">
        <f t="shared" si="27"/>
        <v>4.1586900815884179E-4</v>
      </c>
      <c r="H1154" s="79">
        <v>6.6806320760000003E-3</v>
      </c>
      <c r="I1154" s="79">
        <v>2.8594363379999999E-3</v>
      </c>
      <c r="J1154" s="45">
        <f t="shared" si="28"/>
        <v>6.593496663453987E-3</v>
      </c>
      <c r="K1154" s="45">
        <f t="shared" si="29"/>
        <v>2.7723009254539866E-3</v>
      </c>
      <c r="L1154" s="43"/>
      <c r="M1154" s="43"/>
      <c r="N1154" s="43"/>
      <c r="O1154" s="43"/>
      <c r="P1154" s="43"/>
      <c r="Q1154" s="43"/>
      <c r="R1154" s="43"/>
      <c r="S1154" s="43"/>
      <c r="T1154" s="43"/>
      <c r="U1154" s="43"/>
      <c r="V1154" s="43"/>
      <c r="W1154" s="43"/>
      <c r="X1154" s="43"/>
      <c r="Y1154" s="43"/>
      <c r="Z1154" s="43"/>
    </row>
    <row r="1155" spans="1:26">
      <c r="A1155" s="44">
        <v>43784</v>
      </c>
      <c r="B1155" s="45">
        <v>3120.46</v>
      </c>
      <c r="C1155" s="45">
        <f t="shared" si="24"/>
        <v>7.666003452600061E-3</v>
      </c>
      <c r="D1155" s="45">
        <v>2.23</v>
      </c>
      <c r="E1155" s="45">
        <f t="shared" si="25"/>
        <v>2.23E-2</v>
      </c>
      <c r="F1155" s="45">
        <f t="shared" si="26"/>
        <v>8.7523634655584104E-5</v>
      </c>
      <c r="G1155" s="45">
        <f t="shared" si="27"/>
        <v>7.5784798179444769E-3</v>
      </c>
      <c r="H1155" s="79">
        <v>5.9907888920000003E-3</v>
      </c>
      <c r="I1155" s="79">
        <v>1.190737503E-2</v>
      </c>
      <c r="J1155" s="45">
        <f t="shared" si="28"/>
        <v>5.9032652573444162E-3</v>
      </c>
      <c r="K1155" s="45">
        <f t="shared" si="29"/>
        <v>1.1819851395344416E-2</v>
      </c>
      <c r="L1155" s="43"/>
      <c r="M1155" s="43"/>
      <c r="N1155" s="43"/>
      <c r="O1155" s="43"/>
      <c r="P1155" s="43"/>
      <c r="Q1155" s="43"/>
      <c r="R1155" s="43"/>
      <c r="S1155" s="43"/>
      <c r="T1155" s="43"/>
      <c r="U1155" s="43"/>
      <c r="V1155" s="43"/>
      <c r="W1155" s="43"/>
      <c r="X1155" s="43"/>
      <c r="Y1155" s="43"/>
      <c r="Z1155" s="43"/>
    </row>
    <row r="1156" spans="1:26">
      <c r="A1156" s="44">
        <v>43783</v>
      </c>
      <c r="B1156" s="45">
        <v>3096.63</v>
      </c>
      <c r="C1156" s="45">
        <f t="shared" si="24"/>
        <v>8.3674308309544126E-4</v>
      </c>
      <c r="D1156" s="45">
        <v>2.23</v>
      </c>
      <c r="E1156" s="45">
        <f t="shared" si="25"/>
        <v>2.23E-2</v>
      </c>
      <c r="F1156" s="45">
        <f t="shared" si="26"/>
        <v>8.7523634655584104E-5</v>
      </c>
      <c r="G1156" s="45">
        <f t="shared" si="27"/>
        <v>7.4921944843985716E-4</v>
      </c>
      <c r="H1156" s="79">
        <v>-1.1473229E-2</v>
      </c>
      <c r="I1156" s="79">
        <v>-1.2952562040000001E-2</v>
      </c>
      <c r="J1156" s="45">
        <f t="shared" si="28"/>
        <v>-1.1560752634655584E-2</v>
      </c>
      <c r="K1156" s="45">
        <f t="shared" si="29"/>
        <v>-1.3040085674655585E-2</v>
      </c>
      <c r="L1156" s="43"/>
      <c r="M1156" s="43"/>
      <c r="N1156" s="43"/>
      <c r="O1156" s="43"/>
      <c r="P1156" s="43"/>
      <c r="Q1156" s="43"/>
      <c r="R1156" s="43"/>
      <c r="S1156" s="43"/>
      <c r="T1156" s="43"/>
      <c r="U1156" s="43"/>
      <c r="V1156" s="43"/>
      <c r="W1156" s="43"/>
      <c r="X1156" s="43"/>
      <c r="Y1156" s="43"/>
      <c r="Z1156" s="43"/>
    </row>
    <row r="1157" spans="1:26">
      <c r="A1157" s="44">
        <v>43782</v>
      </c>
      <c r="B1157" s="45">
        <v>3094.04</v>
      </c>
      <c r="C1157" s="45">
        <f t="shared" si="24"/>
        <v>7.1129737167743444E-4</v>
      </c>
      <c r="D1157" s="45">
        <v>2.2799999999999998</v>
      </c>
      <c r="E1157" s="45">
        <f t="shared" si="25"/>
        <v>2.2799999999999997E-2</v>
      </c>
      <c r="F1157" s="45">
        <f t="shared" si="26"/>
        <v>8.9464178009812656E-5</v>
      </c>
      <c r="G1157" s="45">
        <f t="shared" si="27"/>
        <v>6.2183319366762178E-4</v>
      </c>
      <c r="H1157" s="79">
        <v>-1.353556572E-2</v>
      </c>
      <c r="I1157" s="79">
        <v>7.2934717090000004E-3</v>
      </c>
      <c r="J1157" s="45">
        <f t="shared" si="28"/>
        <v>-1.3625029898009813E-2</v>
      </c>
      <c r="K1157" s="45">
        <f t="shared" si="29"/>
        <v>7.2040075309901877E-3</v>
      </c>
      <c r="L1157" s="43"/>
      <c r="M1157" s="43"/>
      <c r="N1157" s="43"/>
      <c r="O1157" s="43"/>
      <c r="P1157" s="43"/>
      <c r="Q1157" s="43"/>
      <c r="R1157" s="43"/>
      <c r="S1157" s="43"/>
      <c r="T1157" s="43"/>
      <c r="U1157" s="43"/>
      <c r="V1157" s="43"/>
      <c r="W1157" s="43"/>
      <c r="X1157" s="43"/>
      <c r="Y1157" s="43"/>
      <c r="Z1157" s="43"/>
    </row>
    <row r="1158" spans="1:26">
      <c r="A1158" s="44">
        <v>43781</v>
      </c>
      <c r="B1158" s="45">
        <v>3091.84</v>
      </c>
      <c r="C1158" s="45">
        <f t="shared" si="24"/>
        <v>-4.0097528071954188E-4</v>
      </c>
      <c r="D1158" s="45">
        <v>2.31</v>
      </c>
      <c r="E1158" s="45">
        <f t="shared" si="25"/>
        <v>2.3099999999999999E-2</v>
      </c>
      <c r="F1158" s="45">
        <f t="shared" si="26"/>
        <v>9.0628050532171045E-5</v>
      </c>
      <c r="G1158" s="45">
        <f t="shared" si="27"/>
        <v>-4.9160333125171287E-4</v>
      </c>
      <c r="H1158" s="79">
        <v>1.0477268049999999E-3</v>
      </c>
      <c r="I1158" s="79">
        <v>1.2722380449999999E-2</v>
      </c>
      <c r="J1158" s="45">
        <f t="shared" si="28"/>
        <v>9.570987544678289E-4</v>
      </c>
      <c r="K1158" s="45">
        <f t="shared" si="29"/>
        <v>1.2631752399467828E-2</v>
      </c>
      <c r="L1158" s="43"/>
      <c r="M1158" s="43"/>
      <c r="N1158" s="43"/>
      <c r="O1158" s="43"/>
      <c r="P1158" s="43"/>
      <c r="Q1158" s="43"/>
      <c r="R1158" s="43"/>
      <c r="S1158" s="43"/>
      <c r="T1158" s="43"/>
      <c r="U1158" s="43"/>
      <c r="V1158" s="43"/>
      <c r="W1158" s="43"/>
      <c r="X1158" s="43"/>
      <c r="Y1158" s="43"/>
      <c r="Z1158" s="43"/>
    </row>
    <row r="1159" spans="1:26">
      <c r="A1159" s="44">
        <v>43777</v>
      </c>
      <c r="B1159" s="45">
        <v>3093.08</v>
      </c>
      <c r="C1159" s="45">
        <f t="shared" si="24"/>
        <v>2.5573557297830268E-3</v>
      </c>
      <c r="D1159" s="45">
        <v>2.35</v>
      </c>
      <c r="E1159" s="45">
        <f t="shared" si="25"/>
        <v>2.35E-2</v>
      </c>
      <c r="F1159" s="45">
        <f t="shared" si="26"/>
        <v>9.2179351903087792E-5</v>
      </c>
      <c r="G1159" s="45">
        <f t="shared" si="27"/>
        <v>2.4651763778799391E-3</v>
      </c>
      <c r="H1159" s="79">
        <v>-4.4466626820000001E-2</v>
      </c>
      <c r="I1159" s="79">
        <v>1.080497134E-3</v>
      </c>
      <c r="J1159" s="45">
        <f t="shared" si="28"/>
        <v>-4.4558806171903088E-2</v>
      </c>
      <c r="K1159" s="45">
        <f t="shared" si="29"/>
        <v>9.8831778209691225E-4</v>
      </c>
      <c r="L1159" s="43"/>
      <c r="M1159" s="43"/>
      <c r="N1159" s="43"/>
      <c r="O1159" s="43"/>
      <c r="P1159" s="43"/>
      <c r="Q1159" s="43"/>
      <c r="R1159" s="43"/>
      <c r="S1159" s="43"/>
      <c r="T1159" s="43"/>
      <c r="U1159" s="43"/>
      <c r="V1159" s="43"/>
      <c r="W1159" s="43"/>
      <c r="X1159" s="43"/>
      <c r="Y1159" s="43"/>
      <c r="Z1159" s="43"/>
    </row>
    <row r="1160" spans="1:26">
      <c r="A1160" s="44">
        <v>43776</v>
      </c>
      <c r="B1160" s="45">
        <v>3085.18</v>
      </c>
      <c r="C1160" s="45">
        <f t="shared" si="24"/>
        <v>2.7264069235454487E-3</v>
      </c>
      <c r="D1160" s="45">
        <v>2.3199999999999998</v>
      </c>
      <c r="E1160" s="45">
        <f t="shared" si="25"/>
        <v>2.3199999999999998E-2</v>
      </c>
      <c r="F1160" s="45">
        <f t="shared" si="26"/>
        <v>9.1015932502269692E-5</v>
      </c>
      <c r="G1160" s="45">
        <f t="shared" si="27"/>
        <v>2.635390991043179E-3</v>
      </c>
      <c r="H1160" s="79">
        <v>1.7817528860000001E-2</v>
      </c>
      <c r="I1160" s="79">
        <v>-7.7921592219999999E-3</v>
      </c>
      <c r="J1160" s="45">
        <f t="shared" si="28"/>
        <v>1.7726512927497731E-2</v>
      </c>
      <c r="K1160" s="45">
        <f t="shared" si="29"/>
        <v>-7.8831751545022696E-3</v>
      </c>
      <c r="L1160" s="43"/>
      <c r="M1160" s="43"/>
      <c r="N1160" s="43"/>
      <c r="O1160" s="43"/>
      <c r="P1160" s="43"/>
      <c r="Q1160" s="43"/>
      <c r="R1160" s="43"/>
      <c r="S1160" s="43"/>
      <c r="T1160" s="43"/>
      <c r="U1160" s="43"/>
      <c r="V1160" s="43"/>
      <c r="W1160" s="43"/>
      <c r="X1160" s="43"/>
      <c r="Y1160" s="43"/>
      <c r="Z1160" s="43"/>
    </row>
    <row r="1161" spans="1:26">
      <c r="A1161" s="44">
        <v>43775</v>
      </c>
      <c r="B1161" s="45">
        <v>3076.78</v>
      </c>
      <c r="C1161" s="45">
        <f t="shared" si="24"/>
        <v>7.0227918482797182E-4</v>
      </c>
      <c r="D1161" s="45">
        <v>2.21</v>
      </c>
      <c r="E1161" s="45">
        <f t="shared" si="25"/>
        <v>2.2099999999999998E-2</v>
      </c>
      <c r="F1161" s="45">
        <f t="shared" si="26"/>
        <v>8.6747152605815003E-5</v>
      </c>
      <c r="G1161" s="45">
        <f t="shared" si="27"/>
        <v>6.1553203222215682E-4</v>
      </c>
      <c r="H1161" s="79">
        <v>-8.7702600099999993E-3</v>
      </c>
      <c r="I1161" s="79">
        <v>-1.0393255949999999E-2</v>
      </c>
      <c r="J1161" s="45">
        <f t="shared" si="28"/>
        <v>-8.8570071626058143E-3</v>
      </c>
      <c r="K1161" s="45">
        <f t="shared" si="29"/>
        <v>-1.0480003102605814E-2</v>
      </c>
      <c r="L1161" s="43"/>
      <c r="M1161" s="43"/>
      <c r="N1161" s="43"/>
      <c r="O1161" s="43"/>
      <c r="P1161" s="43"/>
      <c r="Q1161" s="43"/>
      <c r="R1161" s="43"/>
      <c r="S1161" s="43"/>
      <c r="T1161" s="43"/>
      <c r="U1161" s="43"/>
      <c r="V1161" s="43"/>
      <c r="W1161" s="43"/>
      <c r="X1161" s="43"/>
      <c r="Y1161" s="43"/>
      <c r="Z1161" s="43"/>
    </row>
    <row r="1162" spans="1:26">
      <c r="A1162" s="44">
        <v>43774</v>
      </c>
      <c r="B1162" s="45">
        <v>3074.62</v>
      </c>
      <c r="C1162" s="45">
        <f t="shared" si="24"/>
        <v>-1.1864344814073249E-3</v>
      </c>
      <c r="D1162" s="45">
        <v>2.25</v>
      </c>
      <c r="E1162" s="45">
        <f t="shared" si="25"/>
        <v>2.2499999999999999E-2</v>
      </c>
      <c r="F1162" s="45">
        <f t="shared" si="26"/>
        <v>8.8299965414151416E-5</v>
      </c>
      <c r="G1162" s="45">
        <f t="shared" si="27"/>
        <v>-1.2747344468214763E-3</v>
      </c>
      <c r="H1162" s="79">
        <v>1.1509222039999999E-2</v>
      </c>
      <c r="I1162" s="79">
        <v>6.030306769E-3</v>
      </c>
      <c r="J1162" s="45">
        <f t="shared" si="28"/>
        <v>1.1420922074585848E-2</v>
      </c>
      <c r="K1162" s="45">
        <f t="shared" si="29"/>
        <v>5.9420068035858486E-3</v>
      </c>
      <c r="L1162" s="43"/>
      <c r="M1162" s="43"/>
      <c r="N1162" s="43"/>
      <c r="O1162" s="43"/>
      <c r="P1162" s="43"/>
      <c r="Q1162" s="43"/>
      <c r="R1162" s="43"/>
      <c r="S1162" s="43"/>
      <c r="T1162" s="43"/>
      <c r="U1162" s="43"/>
      <c r="V1162" s="43"/>
      <c r="W1162" s="43"/>
      <c r="X1162" s="43"/>
      <c r="Y1162" s="43"/>
      <c r="Z1162" s="43"/>
    </row>
    <row r="1163" spans="1:26">
      <c r="A1163" s="44">
        <v>43773</v>
      </c>
      <c r="B1163" s="45">
        <v>3078.27</v>
      </c>
      <c r="C1163" s="45">
        <f t="shared" si="24"/>
        <v>3.6972108027207482E-3</v>
      </c>
      <c r="D1163" s="45">
        <v>2.1800000000000002</v>
      </c>
      <c r="E1163" s="45">
        <f t="shared" si="25"/>
        <v>2.18E-2</v>
      </c>
      <c r="F1163" s="45">
        <f t="shared" si="26"/>
        <v>8.5582145730844772E-5</v>
      </c>
      <c r="G1163" s="45">
        <f t="shared" si="27"/>
        <v>3.6116286569899034E-3</v>
      </c>
      <c r="H1163" s="79">
        <v>-2.030011349E-2</v>
      </c>
      <c r="I1163" s="79">
        <v>3.7505584560000001E-3</v>
      </c>
      <c r="J1163" s="45">
        <f t="shared" si="28"/>
        <v>-2.0385695635730845E-2</v>
      </c>
      <c r="K1163" s="45">
        <f t="shared" si="29"/>
        <v>3.6649763102691553E-3</v>
      </c>
      <c r="L1163" s="43"/>
      <c r="M1163" s="43"/>
      <c r="N1163" s="43"/>
      <c r="O1163" s="43"/>
      <c r="P1163" s="43"/>
      <c r="Q1163" s="43"/>
      <c r="R1163" s="43"/>
      <c r="S1163" s="43"/>
      <c r="T1163" s="43"/>
      <c r="U1163" s="43"/>
      <c r="V1163" s="43"/>
      <c r="W1163" s="43"/>
      <c r="X1163" s="43"/>
      <c r="Y1163" s="43"/>
      <c r="Z1163" s="43"/>
    </row>
    <row r="1164" spans="1:26">
      <c r="A1164" s="44">
        <v>43770</v>
      </c>
      <c r="B1164" s="45">
        <v>3066.91</v>
      </c>
      <c r="C1164" s="45">
        <f t="shared" si="24"/>
        <v>9.615978507102713E-3</v>
      </c>
      <c r="D1164" s="45">
        <v>2.12</v>
      </c>
      <c r="E1164" s="45">
        <f t="shared" si="25"/>
        <v>2.12E-2</v>
      </c>
      <c r="F1164" s="45">
        <f t="shared" si="26"/>
        <v>8.3251109566973014E-5</v>
      </c>
      <c r="G1164" s="45">
        <f t="shared" si="27"/>
        <v>9.53272739753574E-3</v>
      </c>
      <c r="H1164" s="79">
        <v>-1.694761078E-2</v>
      </c>
      <c r="I1164" s="79">
        <v>-1.6677919950000002E-2</v>
      </c>
      <c r="J1164" s="45">
        <f t="shared" si="28"/>
        <v>-1.7030861889566973E-2</v>
      </c>
      <c r="K1164" s="45">
        <f t="shared" si="29"/>
        <v>-1.6761171059566975E-2</v>
      </c>
      <c r="L1164" s="43"/>
      <c r="M1164" s="43"/>
      <c r="N1164" s="43"/>
      <c r="O1164" s="43"/>
      <c r="P1164" s="43"/>
      <c r="Q1164" s="43"/>
      <c r="R1164" s="43"/>
      <c r="S1164" s="43"/>
      <c r="T1164" s="43"/>
      <c r="U1164" s="43"/>
      <c r="V1164" s="43"/>
      <c r="W1164" s="43"/>
      <c r="X1164" s="43"/>
      <c r="Y1164" s="43"/>
      <c r="Z1164" s="43"/>
    </row>
    <row r="1165" spans="1:26">
      <c r="A1165" s="44">
        <v>43769</v>
      </c>
      <c r="B1165" s="45">
        <v>3037.56</v>
      </c>
      <c r="C1165" s="45">
        <f t="shared" si="24"/>
        <v>-3.0274515138039699E-3</v>
      </c>
      <c r="D1165" s="45">
        <v>2.08</v>
      </c>
      <c r="E1165" s="45">
        <f t="shared" si="25"/>
        <v>2.0799999999999999E-2</v>
      </c>
      <c r="F1165" s="45">
        <f t="shared" si="26"/>
        <v>8.1696327472791097E-5</v>
      </c>
      <c r="G1165" s="45">
        <f t="shared" si="27"/>
        <v>-3.109147841276761E-3</v>
      </c>
      <c r="H1165" s="79">
        <v>-1.5414113389999999E-2</v>
      </c>
      <c r="I1165" s="79">
        <v>-4.7406942430000001E-2</v>
      </c>
      <c r="J1165" s="45">
        <f t="shared" si="28"/>
        <v>-1.5495809717472791E-2</v>
      </c>
      <c r="K1165" s="45">
        <f t="shared" si="29"/>
        <v>-4.7488638757472793E-2</v>
      </c>
      <c r="L1165" s="43"/>
      <c r="M1165" s="43"/>
      <c r="N1165" s="43"/>
      <c r="O1165" s="43"/>
      <c r="P1165" s="43"/>
      <c r="Q1165" s="43"/>
      <c r="R1165" s="43"/>
      <c r="S1165" s="43"/>
      <c r="T1165" s="43"/>
      <c r="U1165" s="43"/>
      <c r="V1165" s="43"/>
      <c r="W1165" s="43"/>
      <c r="X1165" s="43"/>
      <c r="Y1165" s="43"/>
      <c r="Z1165" s="43"/>
    </row>
    <row r="1166" spans="1:26">
      <c r="A1166" s="44">
        <v>43768</v>
      </c>
      <c r="B1166" s="45">
        <v>3046.77</v>
      </c>
      <c r="C1166" s="45">
        <f t="shared" si="24"/>
        <v>3.2480476180495634E-3</v>
      </c>
      <c r="D1166" s="45">
        <v>2.17</v>
      </c>
      <c r="E1166" s="45">
        <f t="shared" si="25"/>
        <v>2.1700000000000001E-2</v>
      </c>
      <c r="F1166" s="45">
        <f t="shared" si="26"/>
        <v>8.5193734396193932E-5</v>
      </c>
      <c r="G1166" s="45">
        <f t="shared" si="27"/>
        <v>3.1628538836533694E-3</v>
      </c>
      <c r="H1166" s="79">
        <v>1.793129374E-2</v>
      </c>
      <c r="I1166" s="79">
        <v>1.8264691239999999E-2</v>
      </c>
      <c r="J1166" s="45">
        <f t="shared" si="28"/>
        <v>1.7846100005603806E-2</v>
      </c>
      <c r="K1166" s="45">
        <f t="shared" si="29"/>
        <v>1.8179497505603805E-2</v>
      </c>
      <c r="L1166" s="43"/>
      <c r="M1166" s="43"/>
      <c r="N1166" s="43"/>
      <c r="O1166" s="43"/>
      <c r="P1166" s="43"/>
      <c r="Q1166" s="43"/>
      <c r="R1166" s="43"/>
      <c r="S1166" s="43"/>
      <c r="T1166" s="43"/>
      <c r="U1166" s="43"/>
      <c r="V1166" s="43"/>
      <c r="W1166" s="43"/>
      <c r="X1166" s="43"/>
      <c r="Y1166" s="43"/>
      <c r="Z1166" s="43"/>
    </row>
    <row r="1167" spans="1:26">
      <c r="A1167" s="44">
        <v>43767</v>
      </c>
      <c r="B1167" s="45">
        <v>3036.89</v>
      </c>
      <c r="C1167" s="45">
        <f t="shared" si="24"/>
        <v>-8.3274228806782234E-4</v>
      </c>
      <c r="D1167" s="45">
        <v>2.2400000000000002</v>
      </c>
      <c r="E1167" s="45">
        <f t="shared" si="25"/>
        <v>2.2400000000000003E-2</v>
      </c>
      <c r="F1167" s="45">
        <f t="shared" si="26"/>
        <v>8.7911818942520981E-5</v>
      </c>
      <c r="G1167" s="45">
        <f t="shared" si="27"/>
        <v>-9.2065410701034332E-4</v>
      </c>
      <c r="H1167" s="79">
        <v>8.2591585909999998E-3</v>
      </c>
      <c r="I1167" s="79">
        <v>7.0295315559999998E-3</v>
      </c>
      <c r="J1167" s="45">
        <f t="shared" si="28"/>
        <v>8.1712467720574788E-3</v>
      </c>
      <c r="K1167" s="45">
        <f t="shared" si="29"/>
        <v>6.9416197370574789E-3</v>
      </c>
      <c r="L1167" s="43"/>
      <c r="M1167" s="43"/>
      <c r="N1167" s="43"/>
      <c r="O1167" s="43"/>
      <c r="P1167" s="43"/>
      <c r="Q1167" s="43"/>
      <c r="R1167" s="43"/>
      <c r="S1167" s="43"/>
      <c r="T1167" s="43"/>
      <c r="U1167" s="43"/>
      <c r="V1167" s="43"/>
      <c r="W1167" s="43"/>
      <c r="X1167" s="43"/>
      <c r="Y1167" s="43"/>
      <c r="Z1167" s="43"/>
    </row>
    <row r="1168" spans="1:26">
      <c r="A1168" s="44">
        <v>43766</v>
      </c>
      <c r="B1168" s="45">
        <v>3039.42</v>
      </c>
      <c r="C1168" s="45">
        <f t="shared" si="24"/>
        <v>5.5658617746479786E-3</v>
      </c>
      <c r="D1168" s="45">
        <v>2.25</v>
      </c>
      <c r="E1168" s="45">
        <f t="shared" si="25"/>
        <v>2.2499999999999999E-2</v>
      </c>
      <c r="F1168" s="45">
        <f t="shared" si="26"/>
        <v>8.8299965414151416E-5</v>
      </c>
      <c r="G1168" s="45">
        <f t="shared" si="27"/>
        <v>5.4775618092338272E-3</v>
      </c>
      <c r="H1168" s="79">
        <v>-2.3340819830000002E-2</v>
      </c>
      <c r="I1168" s="79">
        <v>-9.0266791530000008E-3</v>
      </c>
      <c r="J1168" s="45">
        <f t="shared" si="28"/>
        <v>-2.3429119795414153E-2</v>
      </c>
      <c r="K1168" s="45">
        <f t="shared" si="29"/>
        <v>-9.1149791184141522E-3</v>
      </c>
      <c r="L1168" s="43"/>
      <c r="M1168" s="43"/>
      <c r="N1168" s="43"/>
      <c r="O1168" s="43"/>
      <c r="P1168" s="43"/>
      <c r="Q1168" s="43"/>
      <c r="R1168" s="43"/>
      <c r="S1168" s="43"/>
      <c r="T1168" s="43"/>
      <c r="U1168" s="43"/>
      <c r="V1168" s="43"/>
      <c r="W1168" s="43"/>
      <c r="X1168" s="43"/>
      <c r="Y1168" s="43"/>
      <c r="Z1168" s="43"/>
    </row>
    <row r="1169" spans="1:26">
      <c r="A1169" s="44">
        <v>43763</v>
      </c>
      <c r="B1169" s="45">
        <v>3022.55</v>
      </c>
      <c r="C1169" s="45">
        <f t="shared" si="24"/>
        <v>4.0644263323678705E-3</v>
      </c>
      <c r="D1169" s="45">
        <v>2.19</v>
      </c>
      <c r="E1169" s="45">
        <f t="shared" si="25"/>
        <v>2.1899999999999999E-2</v>
      </c>
      <c r="F1169" s="45">
        <f t="shared" si="26"/>
        <v>8.5970519205780249E-5</v>
      </c>
      <c r="G1169" s="45">
        <f t="shared" si="27"/>
        <v>3.9784558131620903E-3</v>
      </c>
      <c r="H1169" s="79">
        <v>-3.085016623E-3</v>
      </c>
      <c r="I1169" s="79">
        <v>-2.3589131350000001E-3</v>
      </c>
      <c r="J1169" s="45">
        <f t="shared" si="28"/>
        <v>-3.1709871422057802E-3</v>
      </c>
      <c r="K1169" s="45">
        <f t="shared" si="29"/>
        <v>-2.4448836542057804E-3</v>
      </c>
      <c r="L1169" s="43"/>
      <c r="M1169" s="43"/>
      <c r="N1169" s="43"/>
      <c r="O1169" s="43"/>
      <c r="P1169" s="43"/>
      <c r="Q1169" s="43"/>
      <c r="R1169" s="43"/>
      <c r="S1169" s="43"/>
      <c r="T1169" s="43"/>
      <c r="U1169" s="43"/>
      <c r="V1169" s="43"/>
      <c r="W1169" s="43"/>
      <c r="X1169" s="43"/>
      <c r="Y1169" s="43"/>
      <c r="Z1169" s="43"/>
    </row>
    <row r="1170" spans="1:26">
      <c r="A1170" s="44">
        <v>43762</v>
      </c>
      <c r="B1170" s="45">
        <v>3010.29</v>
      </c>
      <c r="C1170" s="45">
        <f t="shared" si="24"/>
        <v>1.9185981834693214E-3</v>
      </c>
      <c r="D1170" s="45">
        <v>2.17</v>
      </c>
      <c r="E1170" s="45">
        <f t="shared" si="25"/>
        <v>2.1700000000000001E-2</v>
      </c>
      <c r="F1170" s="45">
        <f t="shared" si="26"/>
        <v>8.5193734396193932E-5</v>
      </c>
      <c r="G1170" s="45">
        <f t="shared" si="27"/>
        <v>1.8334044490731275E-3</v>
      </c>
      <c r="H1170" s="79">
        <v>1.379372523E-2</v>
      </c>
      <c r="I1170" s="79">
        <v>-4.2992219130000002E-2</v>
      </c>
      <c r="J1170" s="45">
        <f t="shared" si="28"/>
        <v>1.3708531495603806E-2</v>
      </c>
      <c r="K1170" s="45">
        <f t="shared" si="29"/>
        <v>-4.3077412864396196E-2</v>
      </c>
      <c r="L1170" s="43"/>
      <c r="M1170" s="43"/>
      <c r="N1170" s="43"/>
      <c r="O1170" s="43"/>
      <c r="P1170" s="43"/>
      <c r="Q1170" s="43"/>
      <c r="R1170" s="43"/>
      <c r="S1170" s="43"/>
      <c r="T1170" s="43"/>
      <c r="U1170" s="43"/>
      <c r="V1170" s="43"/>
      <c r="W1170" s="43"/>
      <c r="X1170" s="43"/>
      <c r="Y1170" s="43"/>
      <c r="Z1170" s="43"/>
    </row>
    <row r="1171" spans="1:26">
      <c r="A1171" s="44">
        <v>43761</v>
      </c>
      <c r="B1171" s="45">
        <v>3004.52</v>
      </c>
      <c r="C1171" s="45">
        <f t="shared" si="24"/>
        <v>2.8430935856431803E-3</v>
      </c>
      <c r="D1171" s="45">
        <v>2.16</v>
      </c>
      <c r="E1171" s="45">
        <f t="shared" si="25"/>
        <v>2.1600000000000001E-2</v>
      </c>
      <c r="F1171" s="45">
        <f t="shared" si="26"/>
        <v>8.4805285194278213E-5</v>
      </c>
      <c r="G1171" s="45">
        <f t="shared" si="27"/>
        <v>2.7582883004489021E-3</v>
      </c>
      <c r="H1171" s="79">
        <v>-1.182409221E-2</v>
      </c>
      <c r="I1171" s="79">
        <v>1.107036084E-2</v>
      </c>
      <c r="J1171" s="45">
        <f t="shared" si="28"/>
        <v>-1.1908897495194278E-2</v>
      </c>
      <c r="K1171" s="45">
        <f t="shared" si="29"/>
        <v>1.0985555554805721E-2</v>
      </c>
      <c r="L1171" s="43"/>
      <c r="M1171" s="43"/>
      <c r="N1171" s="43"/>
      <c r="O1171" s="43"/>
      <c r="P1171" s="43"/>
      <c r="Q1171" s="43"/>
      <c r="R1171" s="43"/>
      <c r="S1171" s="43"/>
      <c r="T1171" s="43"/>
      <c r="U1171" s="43"/>
      <c r="V1171" s="43"/>
      <c r="W1171" s="43"/>
      <c r="X1171" s="43"/>
      <c r="Y1171" s="43"/>
      <c r="Z1171" s="43"/>
    </row>
    <row r="1172" spans="1:26">
      <c r="A1172" s="44">
        <v>43760</v>
      </c>
      <c r="B1172" s="45">
        <v>2995.99</v>
      </c>
      <c r="C1172" s="45">
        <f t="shared" si="24"/>
        <v>-3.5750557426104746E-3</v>
      </c>
      <c r="D1172" s="45">
        <v>2.16</v>
      </c>
      <c r="E1172" s="45">
        <f t="shared" si="25"/>
        <v>2.1600000000000001E-2</v>
      </c>
      <c r="F1172" s="45">
        <f t="shared" si="26"/>
        <v>8.4805285194278213E-5</v>
      </c>
      <c r="G1172" s="45">
        <f t="shared" si="27"/>
        <v>-3.6598610278047528E-3</v>
      </c>
      <c r="H1172" s="79">
        <v>-1.033219524E-2</v>
      </c>
      <c r="I1172" s="79">
        <v>-1.226644381E-2</v>
      </c>
      <c r="J1172" s="45">
        <f t="shared" si="28"/>
        <v>-1.0417000525194278E-2</v>
      </c>
      <c r="K1172" s="45">
        <f t="shared" si="29"/>
        <v>-1.2351249095194278E-2</v>
      </c>
      <c r="L1172" s="43"/>
      <c r="M1172" s="43"/>
      <c r="N1172" s="43"/>
      <c r="O1172" s="43"/>
      <c r="P1172" s="43"/>
      <c r="Q1172" s="43"/>
      <c r="R1172" s="43"/>
      <c r="S1172" s="43"/>
      <c r="T1172" s="43"/>
      <c r="U1172" s="43"/>
      <c r="V1172" s="43"/>
      <c r="W1172" s="43"/>
      <c r="X1172" s="43"/>
      <c r="Y1172" s="43"/>
      <c r="Z1172" s="43"/>
    </row>
    <row r="1173" spans="1:26">
      <c r="A1173" s="44">
        <v>43759</v>
      </c>
      <c r="B1173" s="45">
        <v>3006.72</v>
      </c>
      <c r="C1173" s="45">
        <f t="shared" si="24"/>
        <v>6.8481074978751595E-3</v>
      </c>
      <c r="D1173" s="45">
        <v>2.19</v>
      </c>
      <c r="E1173" s="45">
        <f t="shared" si="25"/>
        <v>2.1899999999999999E-2</v>
      </c>
      <c r="F1173" s="45">
        <f t="shared" si="26"/>
        <v>8.5970519205780249E-5</v>
      </c>
      <c r="G1173" s="45">
        <f t="shared" si="27"/>
        <v>6.7621369786693792E-3</v>
      </c>
      <c r="H1173" s="79">
        <v>-1.7783302519999999E-2</v>
      </c>
      <c r="I1173" s="79">
        <v>-1.098085643E-2</v>
      </c>
      <c r="J1173" s="45">
        <f t="shared" si="28"/>
        <v>-1.7869273039205779E-2</v>
      </c>
      <c r="K1173" s="45">
        <f t="shared" si="29"/>
        <v>-1.106682694920578E-2</v>
      </c>
      <c r="L1173" s="43"/>
      <c r="M1173" s="43"/>
      <c r="N1173" s="43"/>
      <c r="O1173" s="43"/>
      <c r="P1173" s="43"/>
      <c r="Q1173" s="43"/>
      <c r="R1173" s="43"/>
      <c r="S1173" s="43"/>
      <c r="T1173" s="43"/>
      <c r="U1173" s="43"/>
      <c r="V1173" s="43"/>
      <c r="W1173" s="43"/>
      <c r="X1173" s="43"/>
      <c r="Y1173" s="43"/>
      <c r="Z1173" s="43"/>
    </row>
    <row r="1174" spans="1:26">
      <c r="A1174" s="44">
        <v>43756</v>
      </c>
      <c r="B1174" s="45">
        <v>2986.2</v>
      </c>
      <c r="C1174" s="45">
        <f t="shared" si="24"/>
        <v>-3.927045645713622E-3</v>
      </c>
      <c r="D1174" s="45">
        <v>2.15</v>
      </c>
      <c r="E1174" s="45">
        <f t="shared" si="25"/>
        <v>2.1499999999999998E-2</v>
      </c>
      <c r="F1174" s="45">
        <f t="shared" si="26"/>
        <v>8.4416798117770142E-5</v>
      </c>
      <c r="G1174" s="45">
        <f t="shared" si="27"/>
        <v>-4.0114624438313921E-3</v>
      </c>
      <c r="H1174" s="79">
        <v>3.8342029540000003E-2</v>
      </c>
      <c r="I1174" s="79">
        <v>-1.156170177E-2</v>
      </c>
      <c r="J1174" s="45">
        <f t="shared" si="28"/>
        <v>3.8257612741882233E-2</v>
      </c>
      <c r="K1174" s="45">
        <f t="shared" si="29"/>
        <v>-1.164611856811777E-2</v>
      </c>
      <c r="L1174" s="43"/>
      <c r="M1174" s="43"/>
      <c r="N1174" s="43"/>
      <c r="O1174" s="43"/>
      <c r="P1174" s="43"/>
      <c r="Q1174" s="43"/>
      <c r="R1174" s="43"/>
      <c r="S1174" s="43"/>
      <c r="T1174" s="43"/>
      <c r="U1174" s="43"/>
      <c r="V1174" s="43"/>
      <c r="W1174" s="43"/>
      <c r="X1174" s="43"/>
      <c r="Y1174" s="43"/>
      <c r="Z1174" s="43"/>
    </row>
    <row r="1175" spans="1:26">
      <c r="A1175" s="44">
        <v>43755</v>
      </c>
      <c r="B1175" s="45">
        <v>2997.95</v>
      </c>
      <c r="C1175" s="45">
        <f t="shared" si="24"/>
        <v>2.759018658342625E-3</v>
      </c>
      <c r="D1175" s="45">
        <v>2.14</v>
      </c>
      <c r="E1175" s="45">
        <f t="shared" si="25"/>
        <v>2.1400000000000002E-2</v>
      </c>
      <c r="F1175" s="45">
        <f t="shared" si="26"/>
        <v>8.4028273159342248E-5</v>
      </c>
      <c r="G1175" s="45">
        <f t="shared" si="27"/>
        <v>2.6749903851832828E-3</v>
      </c>
      <c r="H1175" s="79">
        <v>7.0317575069999999E-2</v>
      </c>
      <c r="I1175" s="79">
        <v>1.035095626E-2</v>
      </c>
      <c r="J1175" s="45">
        <f t="shared" si="28"/>
        <v>7.0233546796840657E-2</v>
      </c>
      <c r="K1175" s="45">
        <f t="shared" si="29"/>
        <v>1.0266927986840658E-2</v>
      </c>
      <c r="L1175" s="43"/>
      <c r="M1175" s="43"/>
      <c r="N1175" s="43"/>
      <c r="O1175" s="43"/>
      <c r="P1175" s="43"/>
      <c r="Q1175" s="43"/>
      <c r="R1175" s="43"/>
      <c r="S1175" s="43"/>
      <c r="T1175" s="43"/>
      <c r="U1175" s="43"/>
      <c r="V1175" s="43"/>
      <c r="W1175" s="43"/>
      <c r="X1175" s="43"/>
      <c r="Y1175" s="43"/>
      <c r="Z1175" s="43"/>
    </row>
    <row r="1176" spans="1:26">
      <c r="A1176" s="44">
        <v>43754</v>
      </c>
      <c r="B1176" s="45">
        <v>2989.69</v>
      </c>
      <c r="C1176" s="45">
        <f t="shared" si="24"/>
        <v>-2.0015477739079852E-3</v>
      </c>
      <c r="D1176" s="45">
        <v>2.14</v>
      </c>
      <c r="E1176" s="45">
        <f t="shared" si="25"/>
        <v>2.1400000000000002E-2</v>
      </c>
      <c r="F1176" s="45">
        <f t="shared" si="26"/>
        <v>8.4028273159342248E-5</v>
      </c>
      <c r="G1176" s="45">
        <f t="shared" si="27"/>
        <v>-2.0855760470673275E-3</v>
      </c>
      <c r="H1176" s="79">
        <v>9.0898682490000004E-3</v>
      </c>
      <c r="I1176" s="79">
        <v>-1.433716315E-2</v>
      </c>
      <c r="J1176" s="45">
        <f t="shared" si="28"/>
        <v>9.0058399758406581E-3</v>
      </c>
      <c r="K1176" s="45">
        <f t="shared" si="29"/>
        <v>-1.4421191423159343E-2</v>
      </c>
      <c r="L1176" s="43"/>
      <c r="M1176" s="43"/>
      <c r="N1176" s="43"/>
      <c r="O1176" s="43"/>
      <c r="P1176" s="43"/>
      <c r="Q1176" s="43"/>
      <c r="R1176" s="43"/>
      <c r="S1176" s="43"/>
      <c r="T1176" s="43"/>
      <c r="U1176" s="43"/>
      <c r="V1176" s="43"/>
      <c r="W1176" s="43"/>
      <c r="X1176" s="43"/>
      <c r="Y1176" s="43"/>
      <c r="Z1176" s="43"/>
    </row>
    <row r="1177" spans="1:26">
      <c r="A1177" s="44">
        <v>43753</v>
      </c>
      <c r="B1177" s="45">
        <v>2995.68</v>
      </c>
      <c r="C1177" s="45">
        <f t="shared" si="24"/>
        <v>8.5183930981691854E-3</v>
      </c>
      <c r="D1177" s="45">
        <v>2.14</v>
      </c>
      <c r="E1177" s="45">
        <f t="shared" si="25"/>
        <v>2.1400000000000002E-2</v>
      </c>
      <c r="F1177" s="45">
        <f t="shared" si="26"/>
        <v>8.4028273159342248E-5</v>
      </c>
      <c r="G1177" s="45">
        <f t="shared" si="27"/>
        <v>8.4343648250098432E-3</v>
      </c>
      <c r="H1177" s="79">
        <v>-3.9548606140000003E-3</v>
      </c>
      <c r="I1177" s="79">
        <v>6.4313827069999996E-3</v>
      </c>
      <c r="J1177" s="45">
        <f t="shared" si="28"/>
        <v>-4.0388888871593425E-3</v>
      </c>
      <c r="K1177" s="45">
        <f t="shared" si="29"/>
        <v>6.3473544338406573E-3</v>
      </c>
      <c r="L1177" s="43"/>
      <c r="M1177" s="43"/>
      <c r="N1177" s="43"/>
      <c r="O1177" s="43"/>
      <c r="P1177" s="43"/>
      <c r="Q1177" s="43"/>
      <c r="R1177" s="43"/>
      <c r="S1177" s="43"/>
      <c r="T1177" s="43"/>
      <c r="U1177" s="43"/>
      <c r="V1177" s="43"/>
      <c r="W1177" s="43"/>
      <c r="X1177" s="43"/>
      <c r="Y1177" s="43"/>
      <c r="Z1177" s="43"/>
    </row>
    <row r="1178" spans="1:26">
      <c r="A1178" s="44">
        <v>43749</v>
      </c>
      <c r="B1178" s="45">
        <v>2970.27</v>
      </c>
      <c r="C1178" s="45">
        <f t="shared" si="24"/>
        <v>1.0879533213144676E-2</v>
      </c>
      <c r="D1178" s="45">
        <v>2.13</v>
      </c>
      <c r="E1178" s="45">
        <f t="shared" si="25"/>
        <v>2.1299999999999999E-2</v>
      </c>
      <c r="F1178" s="45">
        <f t="shared" si="26"/>
        <v>8.3639710311667059E-5</v>
      </c>
      <c r="G1178" s="45">
        <f t="shared" si="27"/>
        <v>1.0795893502833009E-2</v>
      </c>
      <c r="H1178" s="79">
        <v>4.6517929090000004E-3</v>
      </c>
      <c r="I1178" s="79">
        <v>1.5577537219999999E-4</v>
      </c>
      <c r="J1178" s="45">
        <f t="shared" si="28"/>
        <v>4.5681531986883333E-3</v>
      </c>
      <c r="K1178" s="45">
        <f t="shared" si="29"/>
        <v>7.2135661888332933E-5</v>
      </c>
      <c r="L1178" s="43"/>
      <c r="M1178" s="43"/>
      <c r="N1178" s="43"/>
      <c r="O1178" s="43"/>
      <c r="P1178" s="43"/>
      <c r="Q1178" s="43"/>
      <c r="R1178" s="43"/>
      <c r="S1178" s="43"/>
      <c r="T1178" s="43"/>
      <c r="U1178" s="43"/>
      <c r="V1178" s="43"/>
      <c r="W1178" s="43"/>
      <c r="X1178" s="43"/>
      <c r="Y1178" s="43"/>
      <c r="Z1178" s="43"/>
    </row>
    <row r="1179" spans="1:26">
      <c r="A1179" s="44">
        <v>43748</v>
      </c>
      <c r="B1179" s="45">
        <v>2938.13</v>
      </c>
      <c r="C1179" s="45">
        <f t="shared" si="24"/>
        <v>6.3952088460510412E-3</v>
      </c>
      <c r="D1179" s="45">
        <v>2.0499999999999998</v>
      </c>
      <c r="E1179" s="45">
        <f t="shared" si="25"/>
        <v>2.0499999999999997E-2</v>
      </c>
      <c r="F1179" s="45">
        <f t="shared" si="26"/>
        <v>8.0529842622523162E-5</v>
      </c>
      <c r="G1179" s="45">
        <f t="shared" si="27"/>
        <v>6.314679003428518E-3</v>
      </c>
      <c r="H1179" s="79">
        <v>-1.051060727E-2</v>
      </c>
      <c r="I1179" s="79">
        <v>-4.5489542450000003E-2</v>
      </c>
      <c r="J1179" s="45">
        <f t="shared" si="28"/>
        <v>-1.0591137112622523E-2</v>
      </c>
      <c r="K1179" s="45">
        <f t="shared" si="29"/>
        <v>-4.5570072292622527E-2</v>
      </c>
      <c r="L1179" s="43"/>
      <c r="M1179" s="43"/>
      <c r="N1179" s="43"/>
      <c r="O1179" s="43"/>
      <c r="P1179" s="43"/>
      <c r="Q1179" s="43"/>
      <c r="R1179" s="43"/>
      <c r="S1179" s="43"/>
      <c r="T1179" s="43"/>
      <c r="U1179" s="43"/>
      <c r="V1179" s="43"/>
      <c r="W1179" s="43"/>
      <c r="X1179" s="43"/>
      <c r="Y1179" s="43"/>
      <c r="Z1179" s="43"/>
    </row>
    <row r="1180" spans="1:26">
      <c r="A1180" s="44">
        <v>43747</v>
      </c>
      <c r="B1180" s="45">
        <v>2919.4</v>
      </c>
      <c r="C1180" s="45">
        <f t="shared" si="24"/>
        <v>9.063350218850439E-3</v>
      </c>
      <c r="D1180" s="45">
        <v>1.98</v>
      </c>
      <c r="E1180" s="45">
        <f t="shared" si="25"/>
        <v>1.9799999999999998E-2</v>
      </c>
      <c r="F1180" s="45">
        <f t="shared" si="26"/>
        <v>7.7806715828909745E-5</v>
      </c>
      <c r="G1180" s="45">
        <f t="shared" si="27"/>
        <v>8.9855435030215293E-3</v>
      </c>
      <c r="H1180" s="79">
        <v>1.061729101E-2</v>
      </c>
      <c r="I1180" s="79">
        <v>-2.6846695569999999E-2</v>
      </c>
      <c r="J1180" s="45">
        <f t="shared" si="28"/>
        <v>1.053948429417109E-2</v>
      </c>
      <c r="K1180" s="45">
        <f t="shared" si="29"/>
        <v>-2.6924502285828909E-2</v>
      </c>
      <c r="L1180" s="43"/>
      <c r="M1180" s="43"/>
      <c r="N1180" s="43"/>
      <c r="O1180" s="43"/>
      <c r="P1180" s="43"/>
      <c r="Q1180" s="43"/>
      <c r="R1180" s="43"/>
      <c r="S1180" s="43"/>
      <c r="T1180" s="43"/>
      <c r="U1180" s="43"/>
      <c r="V1180" s="43"/>
      <c r="W1180" s="43"/>
      <c r="X1180" s="43"/>
      <c r="Y1180" s="43"/>
      <c r="Z1180" s="43"/>
    </row>
    <row r="1181" spans="1:26">
      <c r="A1181" s="44">
        <v>43746</v>
      </c>
      <c r="B1181" s="45">
        <v>2893.06</v>
      </c>
      <c r="C1181" s="45">
        <f t="shared" si="24"/>
        <v>-1.5683166513284146E-2</v>
      </c>
      <c r="D1181" s="45">
        <v>1.94</v>
      </c>
      <c r="E1181" s="45">
        <f t="shared" si="25"/>
        <v>1.9400000000000001E-2</v>
      </c>
      <c r="F1181" s="45">
        <f t="shared" si="26"/>
        <v>7.62498073600959E-5</v>
      </c>
      <c r="G1181" s="45">
        <f t="shared" si="27"/>
        <v>-1.5759416320644242E-2</v>
      </c>
      <c r="H1181" s="79">
        <v>-2.29621226E-3</v>
      </c>
      <c r="I1181" s="79">
        <v>-1.238379838E-2</v>
      </c>
      <c r="J1181" s="45">
        <f t="shared" si="28"/>
        <v>-2.3724620673600959E-3</v>
      </c>
      <c r="K1181" s="45">
        <f t="shared" si="29"/>
        <v>-1.2460048187360096E-2</v>
      </c>
      <c r="L1181" s="43"/>
      <c r="M1181" s="43"/>
      <c r="N1181" s="43"/>
      <c r="O1181" s="43"/>
      <c r="P1181" s="43"/>
      <c r="Q1181" s="43"/>
      <c r="R1181" s="43"/>
      <c r="S1181" s="43"/>
      <c r="T1181" s="43"/>
      <c r="U1181" s="43"/>
      <c r="V1181" s="43"/>
      <c r="W1181" s="43"/>
      <c r="X1181" s="43"/>
      <c r="Y1181" s="43"/>
      <c r="Z1181" s="43"/>
    </row>
    <row r="1182" spans="1:26">
      <c r="A1182" s="44">
        <v>43745</v>
      </c>
      <c r="B1182" s="45">
        <v>2938.79</v>
      </c>
      <c r="C1182" s="45">
        <f t="shared" si="24"/>
        <v>-4.4883622575893614E-3</v>
      </c>
      <c r="D1182" s="45">
        <v>1.94</v>
      </c>
      <c r="E1182" s="45">
        <f t="shared" si="25"/>
        <v>1.9400000000000001E-2</v>
      </c>
      <c r="F1182" s="45">
        <f t="shared" si="26"/>
        <v>7.62498073600959E-5</v>
      </c>
      <c r="G1182" s="45">
        <f t="shared" si="27"/>
        <v>-4.5646120649494573E-3</v>
      </c>
      <c r="H1182" s="79">
        <v>6.5011419419999999E-3</v>
      </c>
      <c r="I1182" s="79">
        <v>1.9142554129999999E-2</v>
      </c>
      <c r="J1182" s="45">
        <f t="shared" si="28"/>
        <v>6.424892134639904E-3</v>
      </c>
      <c r="K1182" s="45">
        <f t="shared" si="29"/>
        <v>1.9066304322639904E-2</v>
      </c>
      <c r="L1182" s="43"/>
      <c r="M1182" s="43"/>
      <c r="N1182" s="43"/>
      <c r="O1182" s="43"/>
      <c r="P1182" s="43"/>
      <c r="Q1182" s="43"/>
      <c r="R1182" s="43"/>
      <c r="S1182" s="43"/>
      <c r="T1182" s="43"/>
      <c r="U1182" s="43"/>
      <c r="V1182" s="43"/>
      <c r="W1182" s="43"/>
      <c r="X1182" s="43"/>
      <c r="Y1182" s="43"/>
      <c r="Z1182" s="43"/>
    </row>
    <row r="1183" spans="1:26">
      <c r="A1183" s="44">
        <v>43742</v>
      </c>
      <c r="B1183" s="45">
        <v>2952.01</v>
      </c>
      <c r="C1183" s="45">
        <f t="shared" si="24"/>
        <v>1.41167416692291E-2</v>
      </c>
      <c r="D1183" s="45">
        <v>1.91</v>
      </c>
      <c r="E1183" s="45">
        <f t="shared" si="25"/>
        <v>1.9099999999999999E-2</v>
      </c>
      <c r="F1183" s="45">
        <f t="shared" si="26"/>
        <v>7.5081726636616608E-5</v>
      </c>
      <c r="G1183" s="45">
        <f t="shared" si="27"/>
        <v>1.4041659942592483E-2</v>
      </c>
      <c r="H1183" s="79">
        <v>-2.2333307170000001E-3</v>
      </c>
      <c r="I1183" s="79">
        <v>6.5481604939999997E-3</v>
      </c>
      <c r="J1183" s="45">
        <f t="shared" si="28"/>
        <v>-2.3084124436366167E-3</v>
      </c>
      <c r="K1183" s="45">
        <f t="shared" si="29"/>
        <v>6.4730787673633831E-3</v>
      </c>
      <c r="L1183" s="43"/>
      <c r="M1183" s="43"/>
      <c r="N1183" s="43"/>
      <c r="O1183" s="43"/>
      <c r="P1183" s="43"/>
      <c r="Q1183" s="43"/>
      <c r="R1183" s="43"/>
      <c r="S1183" s="43"/>
      <c r="T1183" s="43"/>
      <c r="U1183" s="43"/>
      <c r="V1183" s="43"/>
      <c r="W1183" s="43"/>
      <c r="X1183" s="43"/>
      <c r="Y1183" s="43"/>
      <c r="Z1183" s="43"/>
    </row>
    <row r="1184" spans="1:26">
      <c r="A1184" s="44">
        <v>43741</v>
      </c>
      <c r="B1184" s="45">
        <v>2910.63</v>
      </c>
      <c r="C1184" s="45">
        <f t="shared" si="24"/>
        <v>7.9403822367327143E-3</v>
      </c>
      <c r="D1184" s="45">
        <v>1.94</v>
      </c>
      <c r="E1184" s="45">
        <f t="shared" si="25"/>
        <v>1.9400000000000001E-2</v>
      </c>
      <c r="F1184" s="45">
        <f t="shared" si="26"/>
        <v>7.62498073600959E-5</v>
      </c>
      <c r="G1184" s="45">
        <f t="shared" si="27"/>
        <v>7.8641324293726184E-3</v>
      </c>
      <c r="H1184" s="79">
        <v>-9.7089439659999999E-3</v>
      </c>
      <c r="I1184" s="79">
        <v>-8.2960489080000002E-3</v>
      </c>
      <c r="J1184" s="45">
        <f t="shared" si="28"/>
        <v>-9.7851937733600958E-3</v>
      </c>
      <c r="K1184" s="45">
        <f t="shared" si="29"/>
        <v>-8.3722987153600961E-3</v>
      </c>
      <c r="L1184" s="43"/>
      <c r="M1184" s="43"/>
      <c r="N1184" s="43"/>
      <c r="O1184" s="43"/>
      <c r="P1184" s="43"/>
      <c r="Q1184" s="43"/>
      <c r="R1184" s="43"/>
      <c r="S1184" s="43"/>
      <c r="T1184" s="43"/>
      <c r="U1184" s="43"/>
      <c r="V1184" s="43"/>
      <c r="W1184" s="43"/>
      <c r="X1184" s="43"/>
      <c r="Y1184" s="43"/>
      <c r="Z1184" s="43"/>
    </row>
    <row r="1185" spans="1:26">
      <c r="A1185" s="44">
        <v>43740</v>
      </c>
      <c r="B1185" s="45">
        <v>2887.61</v>
      </c>
      <c r="C1185" s="45">
        <f t="shared" si="24"/>
        <v>-1.806544138860686E-2</v>
      </c>
      <c r="D1185" s="45">
        <v>1.99</v>
      </c>
      <c r="E1185" s="45">
        <f t="shared" si="25"/>
        <v>1.9900000000000001E-2</v>
      </c>
      <c r="F1185" s="45">
        <f t="shared" si="26"/>
        <v>7.8195847907025495E-5</v>
      </c>
      <c r="G1185" s="45">
        <f t="shared" si="27"/>
        <v>-1.8143637236513886E-2</v>
      </c>
      <c r="H1185" s="79">
        <v>-1.2739714920000001E-2</v>
      </c>
      <c r="I1185" s="79">
        <v>-6.6666669139999997E-4</v>
      </c>
      <c r="J1185" s="45">
        <f t="shared" si="28"/>
        <v>-1.2817910767907026E-2</v>
      </c>
      <c r="K1185" s="45">
        <f t="shared" si="29"/>
        <v>-7.4486253930702547E-4</v>
      </c>
      <c r="L1185" s="43"/>
      <c r="M1185" s="43"/>
      <c r="N1185" s="43"/>
      <c r="O1185" s="43"/>
      <c r="P1185" s="43"/>
      <c r="Q1185" s="43"/>
      <c r="R1185" s="43"/>
      <c r="S1185" s="43"/>
      <c r="T1185" s="43"/>
      <c r="U1185" s="43"/>
      <c r="V1185" s="43"/>
      <c r="W1185" s="43"/>
      <c r="X1185" s="43"/>
      <c r="Y1185" s="43"/>
      <c r="Z1185" s="43"/>
    </row>
    <row r="1186" spans="1:26">
      <c r="A1186" s="44">
        <v>43739</v>
      </c>
      <c r="B1186" s="45">
        <v>2940.25</v>
      </c>
      <c r="C1186" s="45">
        <f t="shared" si="24"/>
        <v>-1.2334130226057026E-2</v>
      </c>
      <c r="D1186" s="45">
        <v>2.02</v>
      </c>
      <c r="E1186" s="45">
        <f t="shared" si="25"/>
        <v>2.0199999999999999E-2</v>
      </c>
      <c r="F1186" s="45">
        <f t="shared" si="26"/>
        <v>7.9363016167510736E-5</v>
      </c>
      <c r="G1186" s="45">
        <f t="shared" si="27"/>
        <v>-1.2413493242224537E-2</v>
      </c>
      <c r="H1186" s="79">
        <v>2.0423719480000001E-2</v>
      </c>
      <c r="I1186" s="79">
        <v>1.9890888119999998E-2</v>
      </c>
      <c r="J1186" s="45">
        <f t="shared" si="28"/>
        <v>2.0344356463832491E-2</v>
      </c>
      <c r="K1186" s="45">
        <f t="shared" si="29"/>
        <v>1.9811525103832488E-2</v>
      </c>
      <c r="L1186" s="43"/>
      <c r="M1186" s="43"/>
      <c r="N1186" s="43"/>
      <c r="O1186" s="43"/>
      <c r="P1186" s="43"/>
      <c r="Q1186" s="43"/>
      <c r="R1186" s="43"/>
      <c r="S1186" s="43"/>
      <c r="T1186" s="43"/>
      <c r="U1186" s="43"/>
      <c r="V1186" s="43"/>
      <c r="W1186" s="43"/>
      <c r="X1186" s="43"/>
      <c r="Y1186" s="43"/>
      <c r="Z1186" s="43"/>
    </row>
    <row r="1187" spans="1:26">
      <c r="A1187" s="44">
        <v>43738</v>
      </c>
      <c r="B1187" s="45">
        <v>2976.74</v>
      </c>
      <c r="C1187" s="45">
        <f t="shared" si="24"/>
        <v>5.0349266847075358E-3</v>
      </c>
      <c r="D1187" s="45">
        <v>2.0299999999999998</v>
      </c>
      <c r="E1187" s="45">
        <f t="shared" si="25"/>
        <v>2.0299999999999999E-2</v>
      </c>
      <c r="F1187" s="45">
        <f t="shared" si="26"/>
        <v>7.9751996287846794E-5</v>
      </c>
      <c r="G1187" s="45">
        <f t="shared" si="27"/>
        <v>4.955174688419689E-3</v>
      </c>
      <c r="H1187" s="79">
        <v>1.4641317399999999E-2</v>
      </c>
      <c r="I1187" s="79">
        <v>3.1689960789999999E-2</v>
      </c>
      <c r="J1187" s="45">
        <f t="shared" si="28"/>
        <v>1.4561565403712153E-2</v>
      </c>
      <c r="K1187" s="45">
        <f t="shared" si="29"/>
        <v>3.1610208793712152E-2</v>
      </c>
      <c r="L1187" s="43"/>
      <c r="M1187" s="43"/>
      <c r="N1187" s="43"/>
      <c r="O1187" s="43"/>
      <c r="P1187" s="43"/>
      <c r="Q1187" s="43"/>
      <c r="R1187" s="43"/>
      <c r="S1187" s="43"/>
      <c r="T1187" s="43"/>
      <c r="U1187" s="43"/>
      <c r="V1187" s="43"/>
      <c r="W1187" s="43"/>
      <c r="X1187" s="43"/>
      <c r="Y1187" s="43"/>
      <c r="Z1187" s="43"/>
    </row>
    <row r="1188" spans="1:26">
      <c r="A1188" s="44">
        <v>43735</v>
      </c>
      <c r="B1188" s="45">
        <v>2961.79</v>
      </c>
      <c r="C1188" s="45">
        <f t="shared" si="24"/>
        <v>-5.3305084118475841E-3</v>
      </c>
      <c r="D1188" s="45">
        <v>2.04</v>
      </c>
      <c r="E1188" s="45">
        <f t="shared" si="25"/>
        <v>2.0400000000000001E-2</v>
      </c>
      <c r="F1188" s="45">
        <f t="shared" si="26"/>
        <v>8.0140938437001097E-5</v>
      </c>
      <c r="G1188" s="45">
        <f t="shared" si="27"/>
        <v>-5.4106493502845852E-3</v>
      </c>
      <c r="H1188" s="79">
        <v>6.2620565419999998E-3</v>
      </c>
      <c r="I1188" s="79">
        <v>2.2143148629999998E-3</v>
      </c>
      <c r="J1188" s="45">
        <f t="shared" si="28"/>
        <v>6.1819156035629987E-3</v>
      </c>
      <c r="K1188" s="45">
        <f t="shared" si="29"/>
        <v>2.1341739245629987E-3</v>
      </c>
      <c r="L1188" s="43"/>
      <c r="M1188" s="43"/>
      <c r="N1188" s="43"/>
      <c r="O1188" s="43"/>
      <c r="P1188" s="43"/>
      <c r="Q1188" s="43"/>
      <c r="R1188" s="43"/>
      <c r="S1188" s="43"/>
      <c r="T1188" s="43"/>
      <c r="U1188" s="43"/>
      <c r="V1188" s="43"/>
      <c r="W1188" s="43"/>
      <c r="X1188" s="43"/>
      <c r="Y1188" s="43"/>
      <c r="Z1188" s="43"/>
    </row>
    <row r="1189" spans="1:26">
      <c r="A1189" s="44">
        <v>43734</v>
      </c>
      <c r="B1189" s="45">
        <v>2977.62</v>
      </c>
      <c r="C1189" s="45">
        <f t="shared" si="24"/>
        <v>-2.4318711052058748E-3</v>
      </c>
      <c r="D1189" s="45">
        <v>2.0499999999999998</v>
      </c>
      <c r="E1189" s="45">
        <f t="shared" si="25"/>
        <v>2.0499999999999997E-2</v>
      </c>
      <c r="F1189" s="45">
        <f t="shared" si="26"/>
        <v>8.0529842622523162E-5</v>
      </c>
      <c r="G1189" s="45">
        <f t="shared" si="27"/>
        <v>-2.5124009478283979E-3</v>
      </c>
      <c r="H1189" s="79">
        <v>1.047102779E-2</v>
      </c>
      <c r="I1189" s="79">
        <v>-1.5811529899999999E-3</v>
      </c>
      <c r="J1189" s="45">
        <f t="shared" si="28"/>
        <v>1.0390497947377477E-2</v>
      </c>
      <c r="K1189" s="45">
        <f t="shared" si="29"/>
        <v>-1.6616828326225231E-3</v>
      </c>
      <c r="L1189" s="43"/>
      <c r="M1189" s="43"/>
      <c r="N1189" s="43"/>
      <c r="O1189" s="43"/>
      <c r="P1189" s="43"/>
      <c r="Q1189" s="43"/>
      <c r="R1189" s="43"/>
      <c r="S1189" s="43"/>
      <c r="T1189" s="43"/>
      <c r="U1189" s="43"/>
      <c r="V1189" s="43"/>
      <c r="W1189" s="43"/>
      <c r="X1189" s="43"/>
      <c r="Y1189" s="43"/>
      <c r="Z1189" s="43"/>
    </row>
    <row r="1190" spans="1:26">
      <c r="A1190" s="44">
        <v>43733</v>
      </c>
      <c r="B1190" s="45">
        <v>2984.87</v>
      </c>
      <c r="C1190" s="45">
        <f t="shared" si="24"/>
        <v>6.1396789000371316E-3</v>
      </c>
      <c r="D1190" s="45">
        <v>2.08</v>
      </c>
      <c r="E1190" s="45">
        <f t="shared" si="25"/>
        <v>2.0799999999999999E-2</v>
      </c>
      <c r="F1190" s="45">
        <f t="shared" si="26"/>
        <v>8.1696327472791097E-5</v>
      </c>
      <c r="G1190" s="45">
        <f t="shared" si="27"/>
        <v>6.0579825725643405E-3</v>
      </c>
      <c r="H1190" s="79">
        <v>-1.785044906E-3</v>
      </c>
      <c r="I1190" s="79">
        <v>1.739130873E-3</v>
      </c>
      <c r="J1190" s="45">
        <f t="shared" si="28"/>
        <v>-1.8667412334727911E-3</v>
      </c>
      <c r="K1190" s="45">
        <f t="shared" si="29"/>
        <v>1.6574345455272089E-3</v>
      </c>
      <c r="L1190" s="43"/>
      <c r="M1190" s="43"/>
      <c r="N1190" s="43"/>
      <c r="O1190" s="43"/>
      <c r="P1190" s="43"/>
      <c r="Q1190" s="43"/>
      <c r="R1190" s="43"/>
      <c r="S1190" s="43"/>
      <c r="T1190" s="43"/>
      <c r="U1190" s="43"/>
      <c r="V1190" s="43"/>
      <c r="W1190" s="43"/>
      <c r="X1190" s="43"/>
      <c r="Y1190" s="43"/>
      <c r="Z1190" s="43"/>
    </row>
    <row r="1191" spans="1:26">
      <c r="A1191" s="44">
        <v>43732</v>
      </c>
      <c r="B1191" s="45">
        <v>2966.6</v>
      </c>
      <c r="C1191" s="45">
        <f t="shared" si="24"/>
        <v>-8.4520120896715845E-3</v>
      </c>
      <c r="D1191" s="45">
        <v>2</v>
      </c>
      <c r="E1191" s="45">
        <f t="shared" si="25"/>
        <v>0.02</v>
      </c>
      <c r="F1191" s="45">
        <f t="shared" si="26"/>
        <v>7.8584941984649603E-5</v>
      </c>
      <c r="G1191" s="45">
        <f t="shared" si="27"/>
        <v>-8.5305970316562341E-3</v>
      </c>
      <c r="H1191" s="79">
        <v>-1.1851411750000001E-2</v>
      </c>
      <c r="I1191" s="79">
        <v>-4.9089568100000001E-3</v>
      </c>
      <c r="J1191" s="45">
        <f t="shared" si="28"/>
        <v>-1.192999669198465E-2</v>
      </c>
      <c r="K1191" s="45">
        <f t="shared" si="29"/>
        <v>-4.9875417519846497E-3</v>
      </c>
      <c r="L1191" s="43"/>
      <c r="M1191" s="43"/>
      <c r="N1191" s="43"/>
      <c r="O1191" s="43"/>
      <c r="P1191" s="43"/>
      <c r="Q1191" s="43"/>
      <c r="R1191" s="43"/>
      <c r="S1191" s="43"/>
      <c r="T1191" s="43"/>
      <c r="U1191" s="43"/>
      <c r="V1191" s="43"/>
      <c r="W1191" s="43"/>
      <c r="X1191" s="43"/>
      <c r="Y1191" s="43"/>
      <c r="Z1191" s="43"/>
    </row>
    <row r="1192" spans="1:26">
      <c r="A1192" s="44">
        <v>43731</v>
      </c>
      <c r="B1192" s="45">
        <v>2991.78</v>
      </c>
      <c r="C1192" s="45">
        <f t="shared" si="24"/>
        <v>-9.6927563433914354E-5</v>
      </c>
      <c r="D1192" s="45">
        <v>2.0699999999999998</v>
      </c>
      <c r="E1192" s="45">
        <f t="shared" si="25"/>
        <v>2.07E-2</v>
      </c>
      <c r="F1192" s="45">
        <f t="shared" si="26"/>
        <v>8.130753713309069E-5</v>
      </c>
      <c r="G1192" s="45">
        <f t="shared" si="27"/>
        <v>-1.7823510056700503E-4</v>
      </c>
      <c r="H1192" s="79">
        <v>-1.217919837E-2</v>
      </c>
      <c r="I1192" s="79">
        <v>1.9103603640000001E-2</v>
      </c>
      <c r="J1192" s="45">
        <f t="shared" si="28"/>
        <v>-1.2260505907133091E-2</v>
      </c>
      <c r="K1192" s="45">
        <f t="shared" si="29"/>
        <v>1.902229610286691E-2</v>
      </c>
      <c r="L1192" s="43"/>
      <c r="M1192" s="43"/>
      <c r="N1192" s="43"/>
      <c r="O1192" s="43"/>
      <c r="P1192" s="43"/>
      <c r="Q1192" s="43"/>
      <c r="R1192" s="43"/>
      <c r="S1192" s="43"/>
      <c r="T1192" s="43"/>
      <c r="U1192" s="43"/>
      <c r="V1192" s="43"/>
      <c r="W1192" s="43"/>
      <c r="X1192" s="43"/>
      <c r="Y1192" s="43"/>
      <c r="Z1192" s="43"/>
    </row>
    <row r="1193" spans="1:26">
      <c r="A1193" s="44">
        <v>43728</v>
      </c>
      <c r="B1193" s="45">
        <v>2992.07</v>
      </c>
      <c r="C1193" s="45">
        <f t="shared" si="24"/>
        <v>-4.9076089603009186E-3</v>
      </c>
      <c r="D1193" s="45">
        <v>2.08</v>
      </c>
      <c r="E1193" s="45">
        <f t="shared" si="25"/>
        <v>2.0799999999999999E-2</v>
      </c>
      <c r="F1193" s="45">
        <f t="shared" si="26"/>
        <v>8.1696327472791097E-5</v>
      </c>
      <c r="G1193" s="45">
        <f t="shared" si="27"/>
        <v>-4.9893052877737097E-3</v>
      </c>
      <c r="H1193" s="79">
        <v>6.2399398679999999E-3</v>
      </c>
      <c r="I1193" s="79">
        <v>-2.0266590459999999E-3</v>
      </c>
      <c r="J1193" s="45">
        <f t="shared" si="28"/>
        <v>6.1582435405272088E-3</v>
      </c>
      <c r="K1193" s="45">
        <f t="shared" si="29"/>
        <v>-2.108355373472791E-3</v>
      </c>
      <c r="L1193" s="43"/>
      <c r="M1193" s="43"/>
      <c r="N1193" s="43"/>
      <c r="O1193" s="43"/>
      <c r="P1193" s="43"/>
      <c r="Q1193" s="43"/>
      <c r="R1193" s="43"/>
      <c r="S1193" s="43"/>
      <c r="T1193" s="43"/>
      <c r="U1193" s="43"/>
      <c r="V1193" s="43"/>
      <c r="W1193" s="43"/>
      <c r="X1193" s="43"/>
      <c r="Y1193" s="43"/>
      <c r="Z1193" s="43"/>
    </row>
    <row r="1194" spans="1:26">
      <c r="A1194" s="44">
        <v>43727</v>
      </c>
      <c r="B1194" s="45">
        <v>3006.79</v>
      </c>
      <c r="C1194" s="45">
        <f t="shared" si="24"/>
        <v>1.9955034655944141E-5</v>
      </c>
      <c r="D1194" s="45">
        <v>2.13</v>
      </c>
      <c r="E1194" s="45">
        <f t="shared" si="25"/>
        <v>2.1299999999999999E-2</v>
      </c>
      <c r="F1194" s="45">
        <f t="shared" si="26"/>
        <v>8.3639710311667059E-5</v>
      </c>
      <c r="G1194" s="45">
        <f t="shared" si="27"/>
        <v>-6.3684675655722921E-5</v>
      </c>
      <c r="H1194" s="79">
        <v>1.322303021E-2</v>
      </c>
      <c r="I1194" s="79">
        <v>1.517761829E-2</v>
      </c>
      <c r="J1194" s="45">
        <f t="shared" si="28"/>
        <v>1.3139390499688333E-2</v>
      </c>
      <c r="K1194" s="45">
        <f t="shared" si="29"/>
        <v>1.5093978579688333E-2</v>
      </c>
      <c r="L1194" s="43"/>
      <c r="M1194" s="43"/>
      <c r="N1194" s="43"/>
      <c r="O1194" s="43"/>
      <c r="P1194" s="43"/>
      <c r="Q1194" s="43"/>
      <c r="R1194" s="43"/>
      <c r="S1194" s="43"/>
      <c r="T1194" s="43"/>
      <c r="U1194" s="43"/>
      <c r="V1194" s="43"/>
      <c r="W1194" s="43"/>
      <c r="X1194" s="43"/>
      <c r="Y1194" s="43"/>
      <c r="Z1194" s="43"/>
    </row>
    <row r="1195" spans="1:26">
      <c r="A1195" s="44">
        <v>43726</v>
      </c>
      <c r="B1195" s="45">
        <v>3006.73</v>
      </c>
      <c r="C1195" s="45">
        <f t="shared" si="24"/>
        <v>3.4262353493549175E-4</v>
      </c>
      <c r="D1195" s="45">
        <v>2.15</v>
      </c>
      <c r="E1195" s="45">
        <f t="shared" si="25"/>
        <v>2.1499999999999998E-2</v>
      </c>
      <c r="F1195" s="45">
        <f t="shared" si="26"/>
        <v>8.4416798117770142E-5</v>
      </c>
      <c r="G1195" s="45">
        <f t="shared" si="27"/>
        <v>2.5820673681772161E-4</v>
      </c>
      <c r="H1195" s="79">
        <v>5.1112519660000003E-3</v>
      </c>
      <c r="I1195" s="79">
        <v>7.274430026E-3</v>
      </c>
      <c r="J1195" s="45">
        <f t="shared" si="28"/>
        <v>5.0268351678822302E-3</v>
      </c>
      <c r="K1195" s="45">
        <f t="shared" si="29"/>
        <v>7.1900132278822299E-3</v>
      </c>
      <c r="L1195" s="43"/>
      <c r="M1195" s="43"/>
      <c r="N1195" s="43"/>
      <c r="O1195" s="43"/>
      <c r="P1195" s="43"/>
      <c r="Q1195" s="43"/>
      <c r="R1195" s="43"/>
      <c r="S1195" s="43"/>
      <c r="T1195" s="43"/>
      <c r="U1195" s="43"/>
      <c r="V1195" s="43"/>
      <c r="W1195" s="43"/>
      <c r="X1195" s="43"/>
      <c r="Y1195" s="43"/>
      <c r="Z1195" s="43"/>
    </row>
    <row r="1196" spans="1:26">
      <c r="A1196" s="44">
        <v>43725</v>
      </c>
      <c r="B1196" s="45">
        <v>3005.7</v>
      </c>
      <c r="C1196" s="45">
        <f t="shared" si="24"/>
        <v>2.5784285879443072E-3</v>
      </c>
      <c r="D1196" s="45">
        <v>2.17</v>
      </c>
      <c r="E1196" s="45">
        <f t="shared" si="25"/>
        <v>2.1700000000000001E-2</v>
      </c>
      <c r="F1196" s="45">
        <f t="shared" si="26"/>
        <v>8.5193734396193932E-5</v>
      </c>
      <c r="G1196" s="45">
        <f t="shared" si="27"/>
        <v>2.4932348535481133E-3</v>
      </c>
      <c r="H1196" s="79">
        <v>-5.7357315860000002E-3</v>
      </c>
      <c r="I1196" s="79">
        <v>8.3574411380000005E-3</v>
      </c>
      <c r="J1196" s="45">
        <f t="shared" si="28"/>
        <v>-5.8209253203961942E-3</v>
      </c>
      <c r="K1196" s="45">
        <f t="shared" si="29"/>
        <v>8.2722474036038066E-3</v>
      </c>
      <c r="L1196" s="43"/>
      <c r="M1196" s="43"/>
      <c r="N1196" s="43"/>
      <c r="O1196" s="43"/>
      <c r="P1196" s="43"/>
      <c r="Q1196" s="43"/>
      <c r="R1196" s="43"/>
      <c r="S1196" s="43"/>
      <c r="T1196" s="43"/>
      <c r="U1196" s="43"/>
      <c r="V1196" s="43"/>
      <c r="W1196" s="43"/>
      <c r="X1196" s="43"/>
      <c r="Y1196" s="43"/>
      <c r="Z1196" s="43"/>
    </row>
    <row r="1197" spans="1:26">
      <c r="A1197" s="44">
        <v>43724</v>
      </c>
      <c r="B1197" s="45">
        <v>2997.96</v>
      </c>
      <c r="C1197" s="45">
        <f t="shared" si="24"/>
        <v>-3.1405356059661417E-3</v>
      </c>
      <c r="D1197" s="45">
        <v>2.2000000000000002</v>
      </c>
      <c r="E1197" s="45">
        <f t="shared" si="25"/>
        <v>2.2000000000000002E-2</v>
      </c>
      <c r="F1197" s="45">
        <f t="shared" si="26"/>
        <v>8.6358854828327836E-5</v>
      </c>
      <c r="G1197" s="45">
        <f t="shared" si="27"/>
        <v>-3.2268944607944695E-3</v>
      </c>
      <c r="H1197" s="79">
        <v>-1.402290196E-2</v>
      </c>
      <c r="I1197" s="79">
        <v>7.3873394900000004E-3</v>
      </c>
      <c r="J1197" s="45">
        <f t="shared" si="28"/>
        <v>-1.4109260814828328E-2</v>
      </c>
      <c r="K1197" s="45">
        <f t="shared" si="29"/>
        <v>7.3009806351716725E-3</v>
      </c>
      <c r="L1197" s="43"/>
      <c r="M1197" s="43"/>
      <c r="N1197" s="43"/>
      <c r="O1197" s="43"/>
      <c r="P1197" s="43"/>
      <c r="Q1197" s="43"/>
      <c r="R1197" s="43"/>
      <c r="S1197" s="43"/>
      <c r="T1197" s="43"/>
      <c r="U1197" s="43"/>
      <c r="V1197" s="43"/>
      <c r="W1197" s="43"/>
      <c r="X1197" s="43"/>
      <c r="Y1197" s="43"/>
      <c r="Z1197" s="43"/>
    </row>
    <row r="1198" spans="1:26">
      <c r="A1198" s="44">
        <v>43721</v>
      </c>
      <c r="B1198" s="45">
        <v>3007.39</v>
      </c>
      <c r="C1198" s="45">
        <f t="shared" si="24"/>
        <v>-7.2461844366199951E-4</v>
      </c>
      <c r="D1198" s="45">
        <v>2.27</v>
      </c>
      <c r="E1198" s="45">
        <f t="shared" si="25"/>
        <v>2.2700000000000001E-2</v>
      </c>
      <c r="F1198" s="45">
        <f t="shared" si="26"/>
        <v>8.9076144940358759E-5</v>
      </c>
      <c r="G1198" s="45">
        <f t="shared" si="27"/>
        <v>-8.1369458860235827E-4</v>
      </c>
      <c r="H1198" s="79">
        <v>2.3991258659999998E-3</v>
      </c>
      <c r="I1198" s="79">
        <v>4.7203474299999998E-3</v>
      </c>
      <c r="J1198" s="45">
        <f t="shared" si="28"/>
        <v>2.310049721059641E-3</v>
      </c>
      <c r="K1198" s="45">
        <f t="shared" si="29"/>
        <v>4.631271285059641E-3</v>
      </c>
      <c r="L1198" s="43"/>
      <c r="M1198" s="43"/>
      <c r="N1198" s="43"/>
      <c r="O1198" s="43"/>
      <c r="P1198" s="43"/>
      <c r="Q1198" s="43"/>
      <c r="R1198" s="43"/>
      <c r="S1198" s="43"/>
      <c r="T1198" s="43"/>
      <c r="U1198" s="43"/>
      <c r="V1198" s="43"/>
      <c r="W1198" s="43"/>
      <c r="X1198" s="43"/>
      <c r="Y1198" s="43"/>
      <c r="Z1198" s="43"/>
    </row>
    <row r="1199" spans="1:26">
      <c r="A1199" s="44">
        <v>43720</v>
      </c>
      <c r="B1199" s="45">
        <v>3009.57</v>
      </c>
      <c r="C1199" s="45">
        <f t="shared" si="24"/>
        <v>2.8749707848360149E-3</v>
      </c>
      <c r="D1199" s="45">
        <v>2.16</v>
      </c>
      <c r="E1199" s="45">
        <f t="shared" si="25"/>
        <v>2.1600000000000001E-2</v>
      </c>
      <c r="F1199" s="45">
        <f t="shared" si="26"/>
        <v>8.4805285194278213E-5</v>
      </c>
      <c r="G1199" s="45">
        <f t="shared" si="27"/>
        <v>2.7901654996417367E-3</v>
      </c>
      <c r="H1199" s="79">
        <v>-1.093485789E-2</v>
      </c>
      <c r="I1199" s="79">
        <v>-1.5290472269999999E-2</v>
      </c>
      <c r="J1199" s="45">
        <f t="shared" si="28"/>
        <v>-1.1019663175194278E-2</v>
      </c>
      <c r="K1199" s="45">
        <f t="shared" si="29"/>
        <v>-1.5375277555194277E-2</v>
      </c>
      <c r="L1199" s="43"/>
      <c r="M1199" s="43"/>
      <c r="N1199" s="43"/>
      <c r="O1199" s="43"/>
      <c r="P1199" s="43"/>
      <c r="Q1199" s="43"/>
      <c r="R1199" s="43"/>
      <c r="S1199" s="43"/>
      <c r="T1199" s="43"/>
      <c r="U1199" s="43"/>
      <c r="V1199" s="43"/>
      <c r="W1199" s="43"/>
      <c r="X1199" s="43"/>
      <c r="Y1199" s="43"/>
      <c r="Z1199" s="43"/>
    </row>
    <row r="1200" spans="1:26">
      <c r="A1200" s="44">
        <v>43719</v>
      </c>
      <c r="B1200" s="45">
        <v>3000.93</v>
      </c>
      <c r="C1200" s="45">
        <f t="shared" si="24"/>
        <v>7.2036590507942328E-3</v>
      </c>
      <c r="D1200" s="45">
        <v>2.11</v>
      </c>
      <c r="E1200" s="45">
        <f t="shared" si="25"/>
        <v>2.1099999999999997E-2</v>
      </c>
      <c r="F1200" s="45">
        <f t="shared" si="26"/>
        <v>8.2862470918154685E-5</v>
      </c>
      <c r="G1200" s="45">
        <f t="shared" si="27"/>
        <v>7.1207965798760781E-3</v>
      </c>
      <c r="H1200" s="79">
        <v>1.9273702600000001E-2</v>
      </c>
      <c r="I1200" s="79">
        <v>1.011940368E-2</v>
      </c>
      <c r="J1200" s="45">
        <f t="shared" si="28"/>
        <v>1.9190840129081847E-2</v>
      </c>
      <c r="K1200" s="45">
        <f t="shared" si="29"/>
        <v>1.0036541209081845E-2</v>
      </c>
      <c r="L1200" s="43"/>
      <c r="M1200" s="43"/>
      <c r="N1200" s="43"/>
      <c r="O1200" s="43"/>
      <c r="P1200" s="43"/>
      <c r="Q1200" s="43"/>
      <c r="R1200" s="43"/>
      <c r="S1200" s="43"/>
      <c r="T1200" s="43"/>
      <c r="U1200" s="43"/>
      <c r="V1200" s="43"/>
      <c r="W1200" s="43"/>
      <c r="X1200" s="43"/>
      <c r="Y1200" s="43"/>
      <c r="Z1200" s="43"/>
    </row>
    <row r="1201" spans="1:26">
      <c r="A1201" s="44">
        <v>43718</v>
      </c>
      <c r="B1201" s="45">
        <v>2979.39</v>
      </c>
      <c r="C1201" s="45">
        <f t="shared" si="24"/>
        <v>3.2226552944139824E-4</v>
      </c>
      <c r="D1201" s="45">
        <v>2.09</v>
      </c>
      <c r="E1201" s="45">
        <f t="shared" si="25"/>
        <v>2.0899999999999998E-2</v>
      </c>
      <c r="F1201" s="45">
        <f t="shared" si="26"/>
        <v>8.2085079878391198E-5</v>
      </c>
      <c r="G1201" s="45">
        <f t="shared" si="27"/>
        <v>2.4018044956300704E-4</v>
      </c>
      <c r="H1201" s="79">
        <v>-3.5754642519999998E-2</v>
      </c>
      <c r="I1201" s="79">
        <v>-2.1262855880000001E-2</v>
      </c>
      <c r="J1201" s="45">
        <f t="shared" si="28"/>
        <v>-3.5836727599878389E-2</v>
      </c>
      <c r="K1201" s="45">
        <f t="shared" si="29"/>
        <v>-2.1344940959878392E-2</v>
      </c>
      <c r="L1201" s="43"/>
      <c r="M1201" s="43"/>
      <c r="N1201" s="43"/>
      <c r="O1201" s="43"/>
      <c r="P1201" s="43"/>
      <c r="Q1201" s="43"/>
      <c r="R1201" s="43"/>
      <c r="S1201" s="43"/>
      <c r="T1201" s="43"/>
      <c r="U1201" s="43"/>
      <c r="V1201" s="43"/>
      <c r="W1201" s="43"/>
      <c r="X1201" s="43"/>
      <c r="Y1201" s="43"/>
      <c r="Z1201" s="43"/>
    </row>
    <row r="1202" spans="1:26">
      <c r="A1202" s="44">
        <v>43717</v>
      </c>
      <c r="B1202" s="45">
        <v>2978.43</v>
      </c>
      <c r="C1202" s="45">
        <f t="shared" si="24"/>
        <v>-9.4004841318652159E-5</v>
      </c>
      <c r="D1202" s="45">
        <v>2</v>
      </c>
      <c r="E1202" s="45">
        <f t="shared" si="25"/>
        <v>0.02</v>
      </c>
      <c r="F1202" s="45">
        <f t="shared" si="26"/>
        <v>7.8584941984649603E-5</v>
      </c>
      <c r="G1202" s="45">
        <f t="shared" si="27"/>
        <v>-1.7258978330330176E-4</v>
      </c>
      <c r="H1202" s="79">
        <v>-2.9414289150000002E-2</v>
      </c>
      <c r="I1202" s="79">
        <v>-2.360907978E-2</v>
      </c>
      <c r="J1202" s="45">
        <f t="shared" si="28"/>
        <v>-2.9492874091984651E-2</v>
      </c>
      <c r="K1202" s="45">
        <f t="shared" si="29"/>
        <v>-2.368766472198465E-2</v>
      </c>
      <c r="L1202" s="43"/>
      <c r="M1202" s="43"/>
      <c r="N1202" s="43"/>
      <c r="O1202" s="43"/>
      <c r="P1202" s="43"/>
      <c r="Q1202" s="43"/>
      <c r="R1202" s="43"/>
      <c r="S1202" s="43"/>
      <c r="T1202" s="43"/>
      <c r="U1202" s="43"/>
      <c r="V1202" s="43"/>
      <c r="W1202" s="43"/>
      <c r="X1202" s="43"/>
      <c r="Y1202" s="43"/>
      <c r="Z1202" s="43"/>
    </row>
    <row r="1203" spans="1:26">
      <c r="A1203" s="44">
        <v>43714</v>
      </c>
      <c r="B1203" s="45">
        <v>2978.71</v>
      </c>
      <c r="C1203" s="45">
        <f t="shared" si="24"/>
        <v>9.1020391827530893E-4</v>
      </c>
      <c r="D1203" s="45">
        <v>1.92</v>
      </c>
      <c r="E1203" s="45">
        <f t="shared" si="25"/>
        <v>1.9199999999999998E-2</v>
      </c>
      <c r="F1203" s="45">
        <f t="shared" si="26"/>
        <v>7.5471124928006006E-5</v>
      </c>
      <c r="G1203" s="45">
        <f t="shared" si="27"/>
        <v>8.3473279334730292E-4</v>
      </c>
      <c r="H1203" s="79">
        <v>1.169344699E-2</v>
      </c>
      <c r="I1203" s="79">
        <v>-3.6411303710000002E-2</v>
      </c>
      <c r="J1203" s="45">
        <f t="shared" si="28"/>
        <v>1.1617975865071994E-2</v>
      </c>
      <c r="K1203" s="45">
        <f t="shared" si="29"/>
        <v>-3.6486774834928008E-2</v>
      </c>
      <c r="L1203" s="43"/>
      <c r="M1203" s="43"/>
      <c r="N1203" s="43"/>
      <c r="O1203" s="43"/>
      <c r="P1203" s="43"/>
      <c r="Q1203" s="43"/>
      <c r="R1203" s="43"/>
      <c r="S1203" s="43"/>
      <c r="T1203" s="43"/>
      <c r="U1203" s="43"/>
      <c r="V1203" s="43"/>
      <c r="W1203" s="43"/>
      <c r="X1203" s="43"/>
      <c r="Y1203" s="43"/>
      <c r="Z1203" s="43"/>
    </row>
    <row r="1204" spans="1:26">
      <c r="A1204" s="44">
        <v>43713</v>
      </c>
      <c r="B1204" s="45">
        <v>2976</v>
      </c>
      <c r="C1204" s="45">
        <f t="shared" si="24"/>
        <v>1.2925922894213253E-2</v>
      </c>
      <c r="D1204" s="45">
        <v>1.96</v>
      </c>
      <c r="E1204" s="45">
        <f t="shared" si="25"/>
        <v>1.9599999999999999E-2</v>
      </c>
      <c r="F1204" s="45">
        <f t="shared" si="26"/>
        <v>7.7028337640561162E-5</v>
      </c>
      <c r="G1204" s="45">
        <f t="shared" si="27"/>
        <v>1.2848894556572692E-2</v>
      </c>
      <c r="H1204" s="79">
        <v>-7.4658165110000002E-3</v>
      </c>
      <c r="I1204" s="79">
        <v>2.360699537E-3</v>
      </c>
      <c r="J1204" s="45">
        <f t="shared" si="28"/>
        <v>-7.5428448486405614E-3</v>
      </c>
      <c r="K1204" s="45">
        <f t="shared" si="29"/>
        <v>2.2836711993594388E-3</v>
      </c>
      <c r="L1204" s="43"/>
      <c r="M1204" s="43"/>
      <c r="N1204" s="43"/>
      <c r="O1204" s="43"/>
      <c r="P1204" s="43"/>
      <c r="Q1204" s="43"/>
      <c r="R1204" s="43"/>
      <c r="S1204" s="43"/>
      <c r="T1204" s="43"/>
      <c r="U1204" s="43"/>
      <c r="V1204" s="43"/>
      <c r="W1204" s="43"/>
      <c r="X1204" s="43"/>
      <c r="Y1204" s="43"/>
      <c r="Z1204" s="43"/>
    </row>
    <row r="1205" spans="1:26">
      <c r="A1205" s="44">
        <v>43712</v>
      </c>
      <c r="B1205" s="45">
        <v>2937.78</v>
      </c>
      <c r="C1205" s="45">
        <f t="shared" si="24"/>
        <v>1.0783722026351545E-2</v>
      </c>
      <c r="D1205" s="45">
        <v>1.87</v>
      </c>
      <c r="E1205" s="45">
        <f t="shared" si="25"/>
        <v>1.8700000000000001E-2</v>
      </c>
      <c r="F1205" s="45">
        <f t="shared" si="26"/>
        <v>7.352375279379153E-5</v>
      </c>
      <c r="G1205" s="45">
        <f t="shared" si="27"/>
        <v>1.0710198273557753E-2</v>
      </c>
      <c r="H1205" s="79">
        <v>-1.051862997E-2</v>
      </c>
      <c r="I1205" s="79">
        <v>-3.2139574890000001E-2</v>
      </c>
      <c r="J1205" s="45">
        <f t="shared" si="28"/>
        <v>-1.0592153722793792E-2</v>
      </c>
      <c r="K1205" s="45">
        <f t="shared" si="29"/>
        <v>-3.2213098642793793E-2</v>
      </c>
      <c r="L1205" s="43"/>
      <c r="M1205" s="43"/>
      <c r="N1205" s="43"/>
      <c r="O1205" s="43"/>
      <c r="P1205" s="43"/>
      <c r="Q1205" s="43"/>
      <c r="R1205" s="43"/>
      <c r="S1205" s="43"/>
      <c r="T1205" s="43"/>
      <c r="U1205" s="43"/>
      <c r="V1205" s="43"/>
      <c r="W1205" s="43"/>
      <c r="X1205" s="43"/>
      <c r="Y1205" s="43"/>
      <c r="Z1205" s="43"/>
    </row>
    <row r="1206" spans="1:26">
      <c r="A1206" s="44">
        <v>43711</v>
      </c>
      <c r="B1206" s="45">
        <v>2906.27</v>
      </c>
      <c r="C1206" s="45">
        <f t="shared" si="24"/>
        <v>-6.9230294011075758E-3</v>
      </c>
      <c r="D1206" s="45">
        <v>1.85</v>
      </c>
      <c r="E1206" s="45">
        <f t="shared" si="25"/>
        <v>1.8500000000000003E-2</v>
      </c>
      <c r="F1206" s="45">
        <f t="shared" si="26"/>
        <v>7.2744537361613126E-5</v>
      </c>
      <c r="G1206" s="45">
        <f t="shared" si="27"/>
        <v>-6.9957739384691889E-3</v>
      </c>
      <c r="H1206" s="79">
        <v>-5.9357372390000003E-3</v>
      </c>
      <c r="I1206" s="79">
        <v>-1.7533164170000001E-2</v>
      </c>
      <c r="J1206" s="45">
        <f t="shared" si="28"/>
        <v>-6.0084817763616134E-3</v>
      </c>
      <c r="K1206" s="45">
        <f t="shared" si="29"/>
        <v>-1.7605908707361614E-2</v>
      </c>
      <c r="L1206" s="43"/>
      <c r="M1206" s="43"/>
      <c r="N1206" s="43"/>
      <c r="O1206" s="43"/>
      <c r="P1206" s="43"/>
      <c r="Q1206" s="43"/>
      <c r="R1206" s="43"/>
      <c r="S1206" s="43"/>
      <c r="T1206" s="43"/>
      <c r="U1206" s="43"/>
      <c r="V1206" s="43"/>
      <c r="W1206" s="43"/>
      <c r="X1206" s="43"/>
      <c r="Y1206" s="43"/>
      <c r="Z1206" s="43"/>
    </row>
    <row r="1207" spans="1:26">
      <c r="A1207" s="44">
        <v>43707</v>
      </c>
      <c r="B1207" s="45">
        <v>2926.46</v>
      </c>
      <c r="C1207" s="45">
        <f t="shared" si="24"/>
        <v>6.4262082115234761E-4</v>
      </c>
      <c r="D1207" s="45">
        <v>1.87</v>
      </c>
      <c r="E1207" s="45">
        <f t="shared" si="25"/>
        <v>1.8700000000000001E-2</v>
      </c>
      <c r="F1207" s="45">
        <f t="shared" si="26"/>
        <v>7.352375279379153E-5</v>
      </c>
      <c r="G1207" s="45">
        <f t="shared" si="27"/>
        <v>5.6909706835855608E-4</v>
      </c>
      <c r="H1207" s="79">
        <v>2.691843927E-2</v>
      </c>
      <c r="I1207" s="79">
        <v>1.6693180920000002E-2</v>
      </c>
      <c r="J1207" s="45">
        <f t="shared" si="28"/>
        <v>2.6844915517206209E-2</v>
      </c>
      <c r="K1207" s="45">
        <f t="shared" si="29"/>
        <v>1.661965716720621E-2</v>
      </c>
      <c r="L1207" s="43"/>
      <c r="M1207" s="43"/>
      <c r="N1207" s="43"/>
      <c r="O1207" s="43"/>
      <c r="P1207" s="43"/>
      <c r="Q1207" s="43"/>
      <c r="R1207" s="43"/>
      <c r="S1207" s="43"/>
      <c r="T1207" s="43"/>
      <c r="U1207" s="43"/>
      <c r="V1207" s="43"/>
      <c r="W1207" s="43"/>
      <c r="X1207" s="43"/>
      <c r="Y1207" s="43"/>
      <c r="Z1207" s="43"/>
    </row>
    <row r="1208" spans="1:26">
      <c r="A1208" s="44">
        <v>43706</v>
      </c>
      <c r="B1208" s="45">
        <v>2924.58</v>
      </c>
      <c r="C1208" s="45">
        <f t="shared" si="24"/>
        <v>1.260743543874108E-2</v>
      </c>
      <c r="D1208" s="45">
        <v>1.87</v>
      </c>
      <c r="E1208" s="45">
        <f t="shared" si="25"/>
        <v>1.8700000000000001E-2</v>
      </c>
      <c r="F1208" s="45">
        <f t="shared" si="26"/>
        <v>7.352375279379153E-5</v>
      </c>
      <c r="G1208" s="45">
        <f t="shared" si="27"/>
        <v>1.2533911685947289E-2</v>
      </c>
      <c r="H1208" s="79">
        <v>-3.7147656330000002E-3</v>
      </c>
      <c r="I1208" s="79">
        <v>-1.038992326E-2</v>
      </c>
      <c r="J1208" s="45">
        <f t="shared" si="28"/>
        <v>-3.7882893857937917E-3</v>
      </c>
      <c r="K1208" s="45">
        <f t="shared" si="29"/>
        <v>-1.0463447012793791E-2</v>
      </c>
      <c r="L1208" s="43"/>
      <c r="M1208" s="43"/>
      <c r="N1208" s="43"/>
      <c r="O1208" s="43"/>
      <c r="P1208" s="43"/>
      <c r="Q1208" s="43"/>
      <c r="R1208" s="43"/>
      <c r="S1208" s="43"/>
      <c r="T1208" s="43"/>
      <c r="U1208" s="43"/>
      <c r="V1208" s="43"/>
      <c r="W1208" s="43"/>
      <c r="X1208" s="43"/>
      <c r="Y1208" s="43"/>
      <c r="Z1208" s="43"/>
    </row>
    <row r="1209" spans="1:26">
      <c r="A1209" s="44">
        <v>43705</v>
      </c>
      <c r="B1209" s="45">
        <v>2887.94</v>
      </c>
      <c r="C1209" s="45">
        <f t="shared" si="24"/>
        <v>6.52414118680143E-3</v>
      </c>
      <c r="D1209" s="45">
        <v>1.85</v>
      </c>
      <c r="E1209" s="45">
        <f t="shared" si="25"/>
        <v>1.8500000000000003E-2</v>
      </c>
      <c r="F1209" s="45">
        <f t="shared" si="26"/>
        <v>7.2744537361613126E-5</v>
      </c>
      <c r="G1209" s="45">
        <f t="shared" si="27"/>
        <v>6.4513966494398169E-3</v>
      </c>
      <c r="H1209" s="79">
        <v>-7.6656295450000002E-3</v>
      </c>
      <c r="I1209" s="79">
        <v>-2.5019574419999999E-2</v>
      </c>
      <c r="J1209" s="45">
        <f t="shared" si="28"/>
        <v>-7.7383740823616133E-3</v>
      </c>
      <c r="K1209" s="45">
        <f t="shared" si="29"/>
        <v>-2.5092318957361612E-2</v>
      </c>
      <c r="L1209" s="43"/>
      <c r="M1209" s="43"/>
      <c r="N1209" s="43"/>
      <c r="O1209" s="43"/>
      <c r="P1209" s="43"/>
      <c r="Q1209" s="43"/>
      <c r="R1209" s="43"/>
      <c r="S1209" s="43"/>
      <c r="T1209" s="43"/>
      <c r="U1209" s="43"/>
      <c r="V1209" s="43"/>
      <c r="W1209" s="43"/>
      <c r="X1209" s="43"/>
      <c r="Y1209" s="43"/>
      <c r="Z1209" s="43"/>
    </row>
    <row r="1210" spans="1:26">
      <c r="A1210" s="44">
        <v>43704</v>
      </c>
      <c r="B1210" s="45">
        <v>2869.16</v>
      </c>
      <c r="C1210" s="45">
        <f t="shared" si="24"/>
        <v>-3.2083318806849889E-3</v>
      </c>
      <c r="D1210" s="45">
        <v>1.86</v>
      </c>
      <c r="E1210" s="45">
        <f t="shared" si="25"/>
        <v>1.8600000000000002E-2</v>
      </c>
      <c r="F1210" s="45">
        <f t="shared" si="26"/>
        <v>7.3134164126464896E-5</v>
      </c>
      <c r="G1210" s="45">
        <f t="shared" si="27"/>
        <v>-3.2814660448114538E-3</v>
      </c>
      <c r="H1210" s="79">
        <v>-1.4663757919999999E-2</v>
      </c>
      <c r="I1210" s="79">
        <v>-1.296898654E-2</v>
      </c>
      <c r="J1210" s="45">
        <f t="shared" si="28"/>
        <v>-1.4736892084126464E-2</v>
      </c>
      <c r="K1210" s="45">
        <f t="shared" si="29"/>
        <v>-1.3042120704126465E-2</v>
      </c>
      <c r="L1210" s="43"/>
      <c r="M1210" s="43"/>
      <c r="N1210" s="43"/>
      <c r="O1210" s="43"/>
      <c r="P1210" s="43"/>
      <c r="Q1210" s="43"/>
      <c r="R1210" s="43"/>
      <c r="S1210" s="43"/>
      <c r="T1210" s="43"/>
      <c r="U1210" s="43"/>
      <c r="V1210" s="43"/>
      <c r="W1210" s="43"/>
      <c r="X1210" s="43"/>
      <c r="Y1210" s="43"/>
      <c r="Z1210" s="43"/>
    </row>
    <row r="1211" spans="1:26">
      <c r="A1211" s="44">
        <v>43703</v>
      </c>
      <c r="B1211" s="45">
        <v>2878.38</v>
      </c>
      <c r="C1211" s="45">
        <f t="shared" si="24"/>
        <v>1.0923191173948981E-2</v>
      </c>
      <c r="D1211" s="45">
        <v>1.94</v>
      </c>
      <c r="E1211" s="45">
        <f t="shared" si="25"/>
        <v>1.9400000000000001E-2</v>
      </c>
      <c r="F1211" s="45">
        <f t="shared" si="26"/>
        <v>7.62498073600959E-5</v>
      </c>
      <c r="G1211" s="45">
        <f t="shared" si="27"/>
        <v>1.0846941366588885E-2</v>
      </c>
      <c r="H1211" s="79">
        <v>1.2076866170000001E-2</v>
      </c>
      <c r="I1211" s="79">
        <v>9.1308799439999994E-3</v>
      </c>
      <c r="J1211" s="45">
        <f t="shared" si="28"/>
        <v>1.2000616362639905E-2</v>
      </c>
      <c r="K1211" s="45">
        <f t="shared" si="29"/>
        <v>9.0546301366399035E-3</v>
      </c>
      <c r="L1211" s="43"/>
      <c r="M1211" s="43"/>
      <c r="N1211" s="43"/>
      <c r="O1211" s="43"/>
      <c r="P1211" s="43"/>
      <c r="Q1211" s="43"/>
      <c r="R1211" s="43"/>
      <c r="S1211" s="43"/>
      <c r="T1211" s="43"/>
      <c r="U1211" s="43"/>
      <c r="V1211" s="43"/>
      <c r="W1211" s="43"/>
      <c r="X1211" s="43"/>
      <c r="Y1211" s="43"/>
      <c r="Z1211" s="43"/>
    </row>
    <row r="1212" spans="1:26">
      <c r="A1212" s="44">
        <v>43700</v>
      </c>
      <c r="B1212" s="45">
        <v>2847.11</v>
      </c>
      <c r="C1212" s="45">
        <f t="shared" si="24"/>
        <v>-2.6288935558066755E-2</v>
      </c>
      <c r="D1212" s="45">
        <v>1.92</v>
      </c>
      <c r="E1212" s="45">
        <f t="shared" si="25"/>
        <v>1.9199999999999998E-2</v>
      </c>
      <c r="F1212" s="45">
        <f t="shared" si="26"/>
        <v>7.5471124928006006E-5</v>
      </c>
      <c r="G1212" s="45">
        <f t="shared" si="27"/>
        <v>-2.6364406682994761E-2</v>
      </c>
      <c r="H1212" s="79">
        <v>-8.4749825490000007E-3</v>
      </c>
      <c r="I1212" s="79">
        <v>-3.1512631120000001E-3</v>
      </c>
      <c r="J1212" s="45">
        <f t="shared" si="28"/>
        <v>-8.5504536739280067E-3</v>
      </c>
      <c r="K1212" s="45">
        <f t="shared" si="29"/>
        <v>-3.2267342369280061E-3</v>
      </c>
      <c r="L1212" s="43"/>
      <c r="M1212" s="43"/>
      <c r="N1212" s="43"/>
      <c r="O1212" s="43"/>
      <c r="P1212" s="43"/>
      <c r="Q1212" s="43"/>
      <c r="R1212" s="43"/>
      <c r="S1212" s="43"/>
      <c r="T1212" s="43"/>
      <c r="U1212" s="43"/>
      <c r="V1212" s="43"/>
      <c r="W1212" s="43"/>
      <c r="X1212" s="43"/>
      <c r="Y1212" s="43"/>
      <c r="Z1212" s="43"/>
    </row>
    <row r="1213" spans="1:26">
      <c r="A1213" s="44">
        <v>43699</v>
      </c>
      <c r="B1213" s="45">
        <v>2922.95</v>
      </c>
      <c r="C1213" s="45">
        <f t="shared" si="24"/>
        <v>-5.0620962947638712E-4</v>
      </c>
      <c r="D1213" s="45">
        <v>2</v>
      </c>
      <c r="E1213" s="45">
        <f t="shared" si="25"/>
        <v>0.02</v>
      </c>
      <c r="F1213" s="45">
        <f t="shared" si="26"/>
        <v>7.8584941984649603E-5</v>
      </c>
      <c r="G1213" s="45">
        <f t="shared" si="27"/>
        <v>-5.8479457146103672E-4</v>
      </c>
      <c r="H1213" s="79">
        <v>-4.5043853080000001E-3</v>
      </c>
      <c r="I1213" s="79">
        <v>3.3027360579999998E-2</v>
      </c>
      <c r="J1213" s="45">
        <f t="shared" si="28"/>
        <v>-4.5829702499846497E-3</v>
      </c>
      <c r="K1213" s="45">
        <f t="shared" si="29"/>
        <v>3.2948775638015348E-2</v>
      </c>
      <c r="L1213" s="43"/>
      <c r="M1213" s="43"/>
      <c r="N1213" s="43"/>
      <c r="O1213" s="43"/>
      <c r="P1213" s="43"/>
      <c r="Q1213" s="43"/>
      <c r="R1213" s="43"/>
      <c r="S1213" s="43"/>
      <c r="T1213" s="43"/>
      <c r="U1213" s="43"/>
      <c r="V1213" s="43"/>
      <c r="W1213" s="43"/>
      <c r="X1213" s="43"/>
      <c r="Y1213" s="43"/>
      <c r="Z1213" s="43"/>
    </row>
    <row r="1214" spans="1:26">
      <c r="A1214" s="44">
        <v>43698</v>
      </c>
      <c r="B1214" s="45">
        <v>2924.43</v>
      </c>
      <c r="C1214" s="45">
        <f t="shared" si="24"/>
        <v>8.2130062994995642E-3</v>
      </c>
      <c r="D1214" s="45">
        <v>1.97</v>
      </c>
      <c r="E1214" s="45">
        <f t="shared" si="25"/>
        <v>1.9699999999999999E-2</v>
      </c>
      <c r="F1214" s="45">
        <f t="shared" si="26"/>
        <v>7.7417545742530791E-5</v>
      </c>
      <c r="G1214" s="45">
        <f t="shared" si="27"/>
        <v>8.1355887537570334E-3</v>
      </c>
      <c r="H1214" s="79">
        <v>-4.1538229619999999E-2</v>
      </c>
      <c r="I1214" s="79">
        <v>-1.7829100109999999E-3</v>
      </c>
      <c r="J1214" s="45">
        <f t="shared" si="28"/>
        <v>-4.1615647165742529E-2</v>
      </c>
      <c r="K1214" s="45">
        <f t="shared" si="29"/>
        <v>-1.8603275567425307E-3</v>
      </c>
      <c r="L1214" s="43"/>
      <c r="M1214" s="43"/>
      <c r="N1214" s="43"/>
      <c r="O1214" s="43"/>
      <c r="P1214" s="43"/>
      <c r="Q1214" s="43"/>
      <c r="R1214" s="43"/>
      <c r="S1214" s="43"/>
      <c r="T1214" s="43"/>
      <c r="U1214" s="43"/>
      <c r="V1214" s="43"/>
      <c r="W1214" s="43"/>
      <c r="X1214" s="43"/>
      <c r="Y1214" s="43"/>
      <c r="Z1214" s="43"/>
    </row>
    <row r="1215" spans="1:26">
      <c r="A1215" s="44">
        <v>43697</v>
      </c>
      <c r="B1215" s="45">
        <v>2900.51</v>
      </c>
      <c r="C1215" s="45">
        <f t="shared" si="24"/>
        <v>-7.9462520811493E-3</v>
      </c>
      <c r="D1215" s="45">
        <v>1.94</v>
      </c>
      <c r="E1215" s="45">
        <f t="shared" si="25"/>
        <v>1.9400000000000001E-2</v>
      </c>
      <c r="F1215" s="45">
        <f t="shared" si="26"/>
        <v>7.62498073600959E-5</v>
      </c>
      <c r="G1215" s="45">
        <f t="shared" si="27"/>
        <v>-8.0225018885093959E-3</v>
      </c>
      <c r="H1215" s="79">
        <v>-2.45345322E-2</v>
      </c>
      <c r="I1215" s="79">
        <v>-8.6196394570000005E-3</v>
      </c>
      <c r="J1215" s="45">
        <f t="shared" si="28"/>
        <v>-2.4610782007360096E-2</v>
      </c>
      <c r="K1215" s="45">
        <f t="shared" si="29"/>
        <v>-8.6958892643600964E-3</v>
      </c>
      <c r="L1215" s="43"/>
      <c r="M1215" s="43"/>
      <c r="N1215" s="43"/>
      <c r="O1215" s="43"/>
      <c r="P1215" s="43"/>
      <c r="Q1215" s="43"/>
      <c r="R1215" s="43"/>
      <c r="S1215" s="43"/>
      <c r="T1215" s="43"/>
      <c r="U1215" s="43"/>
      <c r="V1215" s="43"/>
      <c r="W1215" s="43"/>
      <c r="X1215" s="43"/>
      <c r="Y1215" s="43"/>
      <c r="Z1215" s="43"/>
    </row>
    <row r="1216" spans="1:26">
      <c r="A1216" s="44">
        <v>43696</v>
      </c>
      <c r="B1216" s="45">
        <v>2923.65</v>
      </c>
      <c r="C1216" s="45">
        <f t="shared" si="24"/>
        <v>1.2033185301994735E-2</v>
      </c>
      <c r="D1216" s="45">
        <v>1.98</v>
      </c>
      <c r="E1216" s="45">
        <f t="shared" si="25"/>
        <v>1.9799999999999998E-2</v>
      </c>
      <c r="F1216" s="45">
        <f t="shared" si="26"/>
        <v>7.7806715828909745E-5</v>
      </c>
      <c r="G1216" s="45">
        <f t="shared" si="27"/>
        <v>1.1955378586165825E-2</v>
      </c>
      <c r="H1216" s="79">
        <v>6.1004201029999996E-3</v>
      </c>
      <c r="I1216" s="79">
        <v>5.8966969989999998E-3</v>
      </c>
      <c r="J1216" s="45">
        <f t="shared" si="28"/>
        <v>6.0226133871710899E-3</v>
      </c>
      <c r="K1216" s="45">
        <f t="shared" si="29"/>
        <v>5.81889028317109E-3</v>
      </c>
      <c r="L1216" s="43"/>
      <c r="M1216" s="43"/>
      <c r="N1216" s="43"/>
      <c r="O1216" s="43"/>
      <c r="P1216" s="43"/>
      <c r="Q1216" s="43"/>
      <c r="R1216" s="43"/>
      <c r="S1216" s="43"/>
      <c r="T1216" s="43"/>
      <c r="U1216" s="43"/>
      <c r="V1216" s="43"/>
      <c r="W1216" s="43"/>
      <c r="X1216" s="43"/>
      <c r="Y1216" s="43"/>
      <c r="Z1216" s="43"/>
    </row>
    <row r="1217" spans="1:26">
      <c r="A1217" s="44">
        <v>43693</v>
      </c>
      <c r="B1217" s="45">
        <v>2888.68</v>
      </c>
      <c r="C1217" s="45">
        <f t="shared" si="24"/>
        <v>1.4323116131046663E-2</v>
      </c>
      <c r="D1217" s="45">
        <v>1.91</v>
      </c>
      <c r="E1217" s="45">
        <f t="shared" si="25"/>
        <v>1.9099999999999999E-2</v>
      </c>
      <c r="F1217" s="45">
        <f t="shared" si="26"/>
        <v>7.5081726636616608E-5</v>
      </c>
      <c r="G1217" s="45">
        <f t="shared" si="27"/>
        <v>1.4248034404410047E-2</v>
      </c>
      <c r="H1217" s="79">
        <v>-1.0026731400000001E-2</v>
      </c>
      <c r="I1217" s="79">
        <v>-7.9558997860000001E-3</v>
      </c>
      <c r="J1217" s="45">
        <f t="shared" si="28"/>
        <v>-1.0101813126636617E-2</v>
      </c>
      <c r="K1217" s="45">
        <f t="shared" si="29"/>
        <v>-8.0309815126366167E-3</v>
      </c>
      <c r="L1217" s="43"/>
      <c r="M1217" s="43"/>
      <c r="N1217" s="43"/>
      <c r="O1217" s="43"/>
      <c r="P1217" s="43"/>
      <c r="Q1217" s="43"/>
      <c r="R1217" s="43"/>
      <c r="S1217" s="43"/>
      <c r="T1217" s="43"/>
      <c r="U1217" s="43"/>
      <c r="V1217" s="43"/>
      <c r="W1217" s="43"/>
      <c r="X1217" s="43"/>
      <c r="Y1217" s="43"/>
      <c r="Z1217" s="43"/>
    </row>
    <row r="1218" spans="1:26">
      <c r="A1218" s="44">
        <v>43692</v>
      </c>
      <c r="B1218" s="45">
        <v>2847.6</v>
      </c>
      <c r="C1218" s="45">
        <f t="shared" si="24"/>
        <v>2.461236782690441E-3</v>
      </c>
      <c r="D1218" s="45">
        <v>1.88</v>
      </c>
      <c r="E1218" s="45">
        <f t="shared" si="25"/>
        <v>1.8799999999999997E-2</v>
      </c>
      <c r="F1218" s="45">
        <f t="shared" si="26"/>
        <v>7.3913303370920502E-5</v>
      </c>
      <c r="G1218" s="45">
        <f t="shared" si="27"/>
        <v>2.3873234793195205E-3</v>
      </c>
      <c r="H1218" s="79">
        <v>-7.4417535320000002E-3</v>
      </c>
      <c r="I1218" s="79">
        <v>-1.018655217E-2</v>
      </c>
      <c r="J1218" s="45">
        <f t="shared" si="28"/>
        <v>-7.5156668353709207E-3</v>
      </c>
      <c r="K1218" s="45">
        <f t="shared" si="29"/>
        <v>-1.026046547337092E-2</v>
      </c>
      <c r="L1218" s="43"/>
      <c r="M1218" s="43"/>
      <c r="N1218" s="43"/>
      <c r="O1218" s="43"/>
      <c r="P1218" s="43"/>
      <c r="Q1218" s="43"/>
      <c r="R1218" s="43"/>
      <c r="S1218" s="43"/>
      <c r="T1218" s="43"/>
      <c r="U1218" s="43"/>
      <c r="V1218" s="43"/>
      <c r="W1218" s="43"/>
      <c r="X1218" s="43"/>
      <c r="Y1218" s="43"/>
      <c r="Z1218" s="43"/>
    </row>
    <row r="1219" spans="1:26">
      <c r="A1219" s="44">
        <v>43691</v>
      </c>
      <c r="B1219" s="45">
        <v>2840.6</v>
      </c>
      <c r="C1219" s="45">
        <f t="shared" si="24"/>
        <v>-2.9730363473091367E-2</v>
      </c>
      <c r="D1219" s="45">
        <v>1.93</v>
      </c>
      <c r="E1219" s="45">
        <f t="shared" si="25"/>
        <v>1.9299999999999998E-2</v>
      </c>
      <c r="F1219" s="45">
        <f t="shared" si="26"/>
        <v>7.5860485166723279E-5</v>
      </c>
      <c r="G1219" s="45">
        <f t="shared" si="27"/>
        <v>-2.9806223958258091E-2</v>
      </c>
      <c r="H1219" s="79">
        <v>-2.338097317E-2</v>
      </c>
      <c r="I1219" s="79">
        <v>-3.4713182680000003E-4</v>
      </c>
      <c r="J1219" s="45">
        <f t="shared" si="28"/>
        <v>-2.3456833655166723E-2</v>
      </c>
      <c r="K1219" s="45">
        <f t="shared" si="29"/>
        <v>-4.2299231196672331E-4</v>
      </c>
      <c r="L1219" s="43"/>
      <c r="M1219" s="43"/>
      <c r="N1219" s="43"/>
      <c r="O1219" s="43"/>
      <c r="P1219" s="43"/>
      <c r="Q1219" s="43"/>
      <c r="R1219" s="43"/>
      <c r="S1219" s="43"/>
      <c r="T1219" s="43"/>
      <c r="U1219" s="43"/>
      <c r="V1219" s="43"/>
      <c r="W1219" s="43"/>
      <c r="X1219" s="43"/>
      <c r="Y1219" s="43"/>
      <c r="Z1219" s="43"/>
    </row>
    <row r="1220" spans="1:26">
      <c r="A1220" s="44">
        <v>43690</v>
      </c>
      <c r="B1220" s="45">
        <v>2926.32</v>
      </c>
      <c r="C1220" s="45">
        <f t="shared" si="24"/>
        <v>1.4654130432155564E-2</v>
      </c>
      <c r="D1220" s="45">
        <v>2.0299999999999998</v>
      </c>
      <c r="E1220" s="45">
        <f t="shared" si="25"/>
        <v>2.0299999999999999E-2</v>
      </c>
      <c r="F1220" s="45">
        <f t="shared" si="26"/>
        <v>7.9751996287846794E-5</v>
      </c>
      <c r="G1220" s="45">
        <f t="shared" si="27"/>
        <v>1.4574378435867718E-2</v>
      </c>
      <c r="H1220" s="79">
        <v>3.8089345939999998E-2</v>
      </c>
      <c r="I1220" s="79">
        <v>3.2450973139999999E-2</v>
      </c>
      <c r="J1220" s="45">
        <f t="shared" si="28"/>
        <v>3.8009593943712151E-2</v>
      </c>
      <c r="K1220" s="45">
        <f t="shared" si="29"/>
        <v>3.2371221143712152E-2</v>
      </c>
      <c r="L1220" s="43"/>
      <c r="M1220" s="43"/>
      <c r="N1220" s="43"/>
      <c r="O1220" s="43"/>
      <c r="P1220" s="43"/>
      <c r="Q1220" s="43"/>
      <c r="R1220" s="43"/>
      <c r="S1220" s="43"/>
      <c r="T1220" s="43"/>
      <c r="U1220" s="43"/>
      <c r="V1220" s="43"/>
      <c r="W1220" s="43"/>
      <c r="X1220" s="43"/>
      <c r="Y1220" s="43"/>
      <c r="Z1220" s="43"/>
    </row>
    <row r="1221" spans="1:26">
      <c r="A1221" s="44">
        <v>43689</v>
      </c>
      <c r="B1221" s="45">
        <v>2883.75</v>
      </c>
      <c r="C1221" s="45">
        <f t="shared" si="24"/>
        <v>-1.2029650100344293E-2</v>
      </c>
      <c r="D1221" s="45">
        <v>2.0099999999999998</v>
      </c>
      <c r="E1221" s="45">
        <f t="shared" si="25"/>
        <v>2.0099999999999996E-2</v>
      </c>
      <c r="F1221" s="45">
        <f t="shared" si="26"/>
        <v>7.8973998069109541E-5</v>
      </c>
      <c r="G1221" s="45">
        <f t="shared" si="27"/>
        <v>-1.2108624098413403E-2</v>
      </c>
      <c r="H1221" s="79">
        <v>2.403124073E-4</v>
      </c>
      <c r="I1221" s="79">
        <v>-1.942961898E-2</v>
      </c>
      <c r="J1221" s="45">
        <f t="shared" si="28"/>
        <v>1.6133840923089046E-4</v>
      </c>
      <c r="K1221" s="45">
        <f t="shared" si="29"/>
        <v>-1.950859297806911E-2</v>
      </c>
      <c r="L1221" s="43"/>
      <c r="M1221" s="43"/>
      <c r="N1221" s="43"/>
      <c r="O1221" s="43"/>
      <c r="P1221" s="43"/>
      <c r="Q1221" s="43"/>
      <c r="R1221" s="43"/>
      <c r="S1221" s="43"/>
      <c r="T1221" s="43"/>
      <c r="U1221" s="43"/>
      <c r="V1221" s="43"/>
      <c r="W1221" s="43"/>
      <c r="X1221" s="43"/>
      <c r="Y1221" s="43"/>
      <c r="Z1221" s="43"/>
    </row>
    <row r="1222" spans="1:26">
      <c r="A1222" s="44">
        <v>43686</v>
      </c>
      <c r="B1222" s="45">
        <v>2918.65</v>
      </c>
      <c r="C1222" s="45">
        <f t="shared" si="24"/>
        <v>-6.6385297600620738E-3</v>
      </c>
      <c r="D1222" s="45">
        <v>2.13</v>
      </c>
      <c r="E1222" s="45">
        <f t="shared" si="25"/>
        <v>2.1299999999999999E-2</v>
      </c>
      <c r="F1222" s="45">
        <f t="shared" si="26"/>
        <v>8.3639710311667059E-5</v>
      </c>
      <c r="G1222" s="45">
        <f t="shared" si="27"/>
        <v>-6.7221694703737409E-3</v>
      </c>
      <c r="H1222" s="79">
        <v>1.3751353920000001E-2</v>
      </c>
      <c r="I1222" s="79">
        <v>2.253377853E-2</v>
      </c>
      <c r="J1222" s="45">
        <f t="shared" si="28"/>
        <v>1.3667714209688334E-2</v>
      </c>
      <c r="K1222" s="45">
        <f t="shared" si="29"/>
        <v>2.2450138819688333E-2</v>
      </c>
      <c r="L1222" s="43"/>
      <c r="M1222" s="43"/>
      <c r="N1222" s="43"/>
      <c r="O1222" s="43"/>
      <c r="P1222" s="43"/>
      <c r="Q1222" s="43"/>
      <c r="R1222" s="43"/>
      <c r="S1222" s="43"/>
      <c r="T1222" s="43"/>
      <c r="U1222" s="43"/>
      <c r="V1222" s="43"/>
      <c r="W1222" s="43"/>
      <c r="X1222" s="43"/>
      <c r="Y1222" s="43"/>
      <c r="Z1222" s="43"/>
    </row>
    <row r="1223" spans="1:26">
      <c r="A1223" s="44">
        <v>43685</v>
      </c>
      <c r="B1223" s="45">
        <v>2938.09</v>
      </c>
      <c r="C1223" s="45">
        <f t="shared" si="24"/>
        <v>1.8588425780336086E-2</v>
      </c>
      <c r="D1223" s="45">
        <v>2.11</v>
      </c>
      <c r="E1223" s="45">
        <f t="shared" si="25"/>
        <v>2.1099999999999997E-2</v>
      </c>
      <c r="F1223" s="45">
        <f t="shared" si="26"/>
        <v>8.2862470918154685E-5</v>
      </c>
      <c r="G1223" s="45">
        <f t="shared" si="27"/>
        <v>1.8505563309417931E-2</v>
      </c>
      <c r="H1223" s="79">
        <v>-3.5613630160000001E-3</v>
      </c>
      <c r="I1223" s="79">
        <v>2.1873282979999999E-2</v>
      </c>
      <c r="J1223" s="45">
        <f t="shared" si="28"/>
        <v>-3.6442254869181547E-3</v>
      </c>
      <c r="K1223" s="45">
        <f t="shared" si="29"/>
        <v>2.1790420509081844E-2</v>
      </c>
      <c r="L1223" s="43"/>
      <c r="M1223" s="43"/>
      <c r="N1223" s="43"/>
      <c r="O1223" s="43"/>
      <c r="P1223" s="43"/>
      <c r="Q1223" s="43"/>
      <c r="R1223" s="43"/>
      <c r="S1223" s="43"/>
      <c r="T1223" s="43"/>
      <c r="U1223" s="43"/>
      <c r="V1223" s="43"/>
      <c r="W1223" s="43"/>
      <c r="X1223" s="43"/>
      <c r="Y1223" s="43"/>
      <c r="Z1223" s="43"/>
    </row>
    <row r="1224" spans="1:26">
      <c r="A1224" s="44">
        <v>43684</v>
      </c>
      <c r="B1224" s="45">
        <v>2883.98</v>
      </c>
      <c r="C1224" s="45">
        <f t="shared" si="24"/>
        <v>7.6659588370266651E-4</v>
      </c>
      <c r="D1224" s="45">
        <v>2.1</v>
      </c>
      <c r="E1224" s="45">
        <f t="shared" si="25"/>
        <v>2.1000000000000001E-2</v>
      </c>
      <c r="F1224" s="45">
        <f t="shared" si="26"/>
        <v>8.24737943578846E-5</v>
      </c>
      <c r="G1224" s="45">
        <f t="shared" si="27"/>
        <v>6.8412208934478191E-4</v>
      </c>
      <c r="H1224" s="79">
        <v>-1.4886531329999999E-2</v>
      </c>
      <c r="I1224" s="79">
        <v>-1.021425684E-2</v>
      </c>
      <c r="J1224" s="45">
        <f t="shared" si="28"/>
        <v>-1.4969005124357884E-2</v>
      </c>
      <c r="K1224" s="45">
        <f t="shared" si="29"/>
        <v>-1.0296730634357884E-2</v>
      </c>
      <c r="L1224" s="43"/>
      <c r="M1224" s="43"/>
      <c r="N1224" s="43"/>
      <c r="O1224" s="43"/>
      <c r="P1224" s="43"/>
      <c r="Q1224" s="43"/>
      <c r="R1224" s="43"/>
      <c r="S1224" s="43"/>
      <c r="T1224" s="43"/>
      <c r="U1224" s="43"/>
      <c r="V1224" s="43"/>
      <c r="W1224" s="43"/>
      <c r="X1224" s="43"/>
      <c r="Y1224" s="43"/>
      <c r="Z1224" s="43"/>
    </row>
    <row r="1225" spans="1:26">
      <c r="A1225" s="44">
        <v>43683</v>
      </c>
      <c r="B1225" s="45">
        <v>2881.77</v>
      </c>
      <c r="C1225" s="45">
        <f t="shared" si="24"/>
        <v>1.2933013700777157E-2</v>
      </c>
      <c r="D1225" s="45">
        <v>2.13</v>
      </c>
      <c r="E1225" s="45">
        <f t="shared" si="25"/>
        <v>2.1299999999999999E-2</v>
      </c>
      <c r="F1225" s="45">
        <f t="shared" si="26"/>
        <v>8.3639710311667059E-5</v>
      </c>
      <c r="G1225" s="45">
        <f t="shared" si="27"/>
        <v>1.284937399046549E-2</v>
      </c>
      <c r="H1225" s="79">
        <v>3.2237197070000001E-3</v>
      </c>
      <c r="I1225" s="79">
        <v>1.0705858659999999E-2</v>
      </c>
      <c r="J1225" s="45">
        <f t="shared" si="28"/>
        <v>3.140079996688333E-3</v>
      </c>
      <c r="K1225" s="45">
        <f t="shared" si="29"/>
        <v>1.0622218949688332E-2</v>
      </c>
      <c r="L1225" s="43"/>
      <c r="M1225" s="43"/>
      <c r="N1225" s="43"/>
      <c r="O1225" s="43"/>
      <c r="P1225" s="43"/>
      <c r="Q1225" s="43"/>
      <c r="R1225" s="43"/>
      <c r="S1225" s="43"/>
      <c r="T1225" s="43"/>
      <c r="U1225" s="43"/>
      <c r="V1225" s="43"/>
      <c r="W1225" s="43"/>
      <c r="X1225" s="43"/>
      <c r="Y1225" s="43"/>
      <c r="Z1225" s="43"/>
    </row>
    <row r="1226" spans="1:26">
      <c r="A1226" s="44">
        <v>43682</v>
      </c>
      <c r="B1226" s="45">
        <v>2844.74</v>
      </c>
      <c r="C1226" s="45">
        <f t="shared" si="24"/>
        <v>-3.0230162083586681E-2</v>
      </c>
      <c r="D1226" s="45">
        <v>2.17</v>
      </c>
      <c r="E1226" s="45">
        <f t="shared" si="25"/>
        <v>2.1700000000000001E-2</v>
      </c>
      <c r="F1226" s="45">
        <f t="shared" si="26"/>
        <v>8.5193734396193932E-5</v>
      </c>
      <c r="G1226" s="45">
        <f t="shared" si="27"/>
        <v>-3.0315355817982875E-2</v>
      </c>
      <c r="H1226" s="79">
        <v>-4.1898450160000001E-3</v>
      </c>
      <c r="I1226" s="79">
        <v>-3.5284983070000002E-3</v>
      </c>
      <c r="J1226" s="45">
        <f t="shared" si="28"/>
        <v>-4.2750387503961941E-3</v>
      </c>
      <c r="K1226" s="45">
        <f t="shared" si="29"/>
        <v>-3.6136920413961941E-3</v>
      </c>
      <c r="L1226" s="43"/>
      <c r="M1226" s="43"/>
      <c r="N1226" s="43"/>
      <c r="O1226" s="43"/>
      <c r="P1226" s="43"/>
      <c r="Q1226" s="43"/>
      <c r="R1226" s="43"/>
      <c r="S1226" s="43"/>
      <c r="T1226" s="43"/>
      <c r="U1226" s="43"/>
      <c r="V1226" s="43"/>
      <c r="W1226" s="43"/>
      <c r="X1226" s="43"/>
      <c r="Y1226" s="43"/>
      <c r="Z1226" s="43"/>
    </row>
    <row r="1227" spans="1:26">
      <c r="A1227" s="44">
        <v>43679</v>
      </c>
      <c r="B1227" s="45">
        <v>2932.05</v>
      </c>
      <c r="C1227" s="45">
        <f t="shared" si="24"/>
        <v>-7.3093853544549392E-3</v>
      </c>
      <c r="D1227" s="45">
        <v>2.27</v>
      </c>
      <c r="E1227" s="45">
        <f t="shared" si="25"/>
        <v>2.2700000000000001E-2</v>
      </c>
      <c r="F1227" s="45">
        <f t="shared" si="26"/>
        <v>8.9076144940358759E-5</v>
      </c>
      <c r="G1227" s="45">
        <f t="shared" si="27"/>
        <v>-7.398461499395298E-3</v>
      </c>
      <c r="H1227" s="79">
        <v>2.5351034040000001E-2</v>
      </c>
      <c r="I1227" s="79">
        <v>2.3478880210000001E-2</v>
      </c>
      <c r="J1227" s="45">
        <f t="shared" si="28"/>
        <v>2.5261957895059643E-2</v>
      </c>
      <c r="K1227" s="45">
        <f t="shared" si="29"/>
        <v>2.3389804065059642E-2</v>
      </c>
      <c r="L1227" s="43"/>
      <c r="M1227" s="43"/>
      <c r="N1227" s="43"/>
      <c r="O1227" s="43"/>
      <c r="P1227" s="43"/>
      <c r="Q1227" s="43"/>
      <c r="R1227" s="43"/>
      <c r="S1227" s="43"/>
      <c r="T1227" s="43"/>
      <c r="U1227" s="43"/>
      <c r="V1227" s="43"/>
      <c r="W1227" s="43"/>
      <c r="X1227" s="43"/>
      <c r="Y1227" s="43"/>
      <c r="Z1227" s="43"/>
    </row>
    <row r="1228" spans="1:26">
      <c r="A1228" s="44">
        <v>43678</v>
      </c>
      <c r="B1228" s="45">
        <v>2953.56</v>
      </c>
      <c r="C1228" s="45">
        <f t="shared" si="24"/>
        <v>-9.0395867268047228E-3</v>
      </c>
      <c r="D1228" s="45">
        <v>2.31</v>
      </c>
      <c r="E1228" s="45">
        <f t="shared" si="25"/>
        <v>2.3099999999999999E-2</v>
      </c>
      <c r="F1228" s="45">
        <f t="shared" si="26"/>
        <v>9.0628050532171045E-5</v>
      </c>
      <c r="G1228" s="45">
        <f t="shared" si="27"/>
        <v>-9.1302147773368938E-3</v>
      </c>
      <c r="H1228" s="79">
        <v>-1.5641782140000001E-2</v>
      </c>
      <c r="I1228" s="79">
        <v>1.7905225100000002E-2</v>
      </c>
      <c r="J1228" s="45">
        <f t="shared" si="28"/>
        <v>-1.5732410190532172E-2</v>
      </c>
      <c r="K1228" s="45">
        <f t="shared" si="29"/>
        <v>1.7814597049467831E-2</v>
      </c>
      <c r="L1228" s="43"/>
      <c r="M1228" s="43"/>
      <c r="N1228" s="43"/>
      <c r="O1228" s="43"/>
      <c r="P1228" s="43"/>
      <c r="Q1228" s="43"/>
      <c r="R1228" s="43"/>
      <c r="S1228" s="43"/>
      <c r="T1228" s="43"/>
      <c r="U1228" s="43"/>
      <c r="V1228" s="43"/>
      <c r="W1228" s="43"/>
      <c r="X1228" s="43"/>
      <c r="Y1228" s="43"/>
      <c r="Z1228" s="43"/>
    </row>
    <row r="1229" spans="1:26">
      <c r="A1229" s="44">
        <v>43677</v>
      </c>
      <c r="B1229" s="45">
        <v>2980.38</v>
      </c>
      <c r="C1229" s="45">
        <f t="shared" si="24"/>
        <v>-1.0945190319276599E-2</v>
      </c>
      <c r="D1229" s="45">
        <v>2.41</v>
      </c>
      <c r="E1229" s="45">
        <f t="shared" si="25"/>
        <v>2.41E-2</v>
      </c>
      <c r="F1229" s="45">
        <f t="shared" si="26"/>
        <v>9.4505172075542987E-5</v>
      </c>
      <c r="G1229" s="45">
        <f t="shared" si="27"/>
        <v>-1.1039695491352142E-2</v>
      </c>
      <c r="H1229" s="79">
        <v>2.0401317530000001E-2</v>
      </c>
      <c r="I1229" s="79">
        <v>3.7766617830000002E-2</v>
      </c>
      <c r="J1229" s="45">
        <f t="shared" si="28"/>
        <v>2.0306812357924458E-2</v>
      </c>
      <c r="K1229" s="45">
        <f t="shared" si="29"/>
        <v>3.7672112657924459E-2</v>
      </c>
      <c r="L1229" s="43"/>
      <c r="M1229" s="43"/>
      <c r="N1229" s="43"/>
      <c r="O1229" s="43"/>
      <c r="P1229" s="43"/>
      <c r="Q1229" s="43"/>
      <c r="R1229" s="43"/>
      <c r="S1229" s="43"/>
      <c r="T1229" s="43"/>
      <c r="U1229" s="43"/>
      <c r="V1229" s="43"/>
      <c r="W1229" s="43"/>
      <c r="X1229" s="43"/>
      <c r="Y1229" s="43"/>
      <c r="Z1229" s="43"/>
    </row>
    <row r="1230" spans="1:26">
      <c r="A1230" s="44">
        <v>43676</v>
      </c>
      <c r="B1230" s="45">
        <v>3013.18</v>
      </c>
      <c r="C1230" s="45">
        <f t="shared" si="24"/>
        <v>-2.5819723830935032E-3</v>
      </c>
      <c r="D1230" s="45">
        <v>2.46</v>
      </c>
      <c r="E1230" s="45">
        <f t="shared" si="25"/>
        <v>2.46E-2</v>
      </c>
      <c r="F1230" s="45">
        <f t="shared" si="26"/>
        <v>9.6442319003298138E-5</v>
      </c>
      <c r="G1230" s="45">
        <f t="shared" si="27"/>
        <v>-2.6784147020968013E-3</v>
      </c>
      <c r="H1230" s="79">
        <v>1.823935321E-2</v>
      </c>
      <c r="I1230" s="79">
        <v>9.6743253210000001E-3</v>
      </c>
      <c r="J1230" s="45">
        <f t="shared" si="28"/>
        <v>1.8142910890996702E-2</v>
      </c>
      <c r="K1230" s="45">
        <f t="shared" si="29"/>
        <v>9.577883001996702E-3</v>
      </c>
      <c r="L1230" s="43"/>
      <c r="M1230" s="43"/>
      <c r="N1230" s="43"/>
      <c r="O1230" s="43"/>
      <c r="P1230" s="43"/>
      <c r="Q1230" s="43"/>
      <c r="R1230" s="43"/>
      <c r="S1230" s="43"/>
      <c r="T1230" s="43"/>
      <c r="U1230" s="43"/>
      <c r="V1230" s="43"/>
      <c r="W1230" s="43"/>
      <c r="X1230" s="43"/>
      <c r="Y1230" s="43"/>
      <c r="Z1230" s="43"/>
    </row>
    <row r="1231" spans="1:26">
      <c r="A1231" s="44">
        <v>43675</v>
      </c>
      <c r="B1231" s="45">
        <v>3020.97</v>
      </c>
      <c r="C1231" s="45">
        <f t="shared" si="24"/>
        <v>-1.6173767299502979E-3</v>
      </c>
      <c r="D1231" s="45">
        <v>2.4700000000000002</v>
      </c>
      <c r="E1231" s="45">
        <f t="shared" si="25"/>
        <v>2.4700000000000003E-2</v>
      </c>
      <c r="F1231" s="45">
        <f t="shared" si="26"/>
        <v>9.6829635398920644E-5</v>
      </c>
      <c r="G1231" s="45">
        <f t="shared" si="27"/>
        <v>-1.7142063653492186E-3</v>
      </c>
      <c r="H1231" s="79">
        <v>-2.108647646E-2</v>
      </c>
      <c r="I1231" s="79">
        <v>1.1293639350000001E-2</v>
      </c>
      <c r="J1231" s="45">
        <f t="shared" si="28"/>
        <v>-2.118330609539892E-2</v>
      </c>
      <c r="K1231" s="45">
        <f t="shared" si="29"/>
        <v>1.119680971460108E-2</v>
      </c>
      <c r="L1231" s="43"/>
      <c r="M1231" s="43"/>
      <c r="N1231" s="43"/>
      <c r="O1231" s="43"/>
      <c r="P1231" s="43"/>
      <c r="Q1231" s="43"/>
      <c r="R1231" s="43"/>
      <c r="S1231" s="43"/>
      <c r="T1231" s="43"/>
      <c r="U1231" s="43"/>
      <c r="V1231" s="43"/>
      <c r="W1231" s="43"/>
      <c r="X1231" s="43"/>
      <c r="Y1231" s="43"/>
      <c r="Z1231" s="43"/>
    </row>
    <row r="1232" spans="1:26">
      <c r="A1232" s="44">
        <v>43672</v>
      </c>
      <c r="B1232" s="45">
        <v>3025.86</v>
      </c>
      <c r="C1232" s="45">
        <f t="shared" si="24"/>
        <v>7.3604742596646913E-3</v>
      </c>
      <c r="D1232" s="45">
        <v>2.48</v>
      </c>
      <c r="E1232" s="45">
        <f t="shared" si="25"/>
        <v>2.4799999999999999E-2</v>
      </c>
      <c r="F1232" s="45">
        <f t="shared" si="26"/>
        <v>9.7216914148434697E-5</v>
      </c>
      <c r="G1232" s="45">
        <f t="shared" si="27"/>
        <v>7.2632573455162566E-3</v>
      </c>
      <c r="H1232" s="79">
        <v>1.3981343029999999E-2</v>
      </c>
      <c r="I1232" s="79">
        <v>-1.151931355E-2</v>
      </c>
      <c r="J1232" s="45">
        <f t="shared" si="28"/>
        <v>1.3884126115851565E-2</v>
      </c>
      <c r="K1232" s="45">
        <f t="shared" si="29"/>
        <v>-1.1616530464148435E-2</v>
      </c>
      <c r="L1232" s="43"/>
      <c r="M1232" s="43"/>
      <c r="N1232" s="43"/>
      <c r="O1232" s="43"/>
      <c r="P1232" s="43"/>
      <c r="Q1232" s="43"/>
      <c r="R1232" s="43"/>
      <c r="S1232" s="43"/>
      <c r="T1232" s="43"/>
      <c r="U1232" s="43"/>
      <c r="V1232" s="43"/>
      <c r="W1232" s="43"/>
      <c r="X1232" s="43"/>
      <c r="Y1232" s="43"/>
      <c r="Z1232" s="43"/>
    </row>
    <row r="1233" spans="1:26">
      <c r="A1233" s="44">
        <v>43671</v>
      </c>
      <c r="B1233" s="45">
        <v>3003.67</v>
      </c>
      <c r="C1233" s="45">
        <f t="shared" si="24"/>
        <v>-5.276251069020221E-3</v>
      </c>
      <c r="D1233" s="45">
        <v>2.48</v>
      </c>
      <c r="E1233" s="45">
        <f t="shared" si="25"/>
        <v>2.4799999999999999E-2</v>
      </c>
      <c r="F1233" s="45">
        <f t="shared" si="26"/>
        <v>9.7216914148434697E-5</v>
      </c>
      <c r="G1233" s="45">
        <f t="shared" si="27"/>
        <v>-5.3734679831686557E-3</v>
      </c>
      <c r="H1233" s="79">
        <v>8.9166499959999999E-3</v>
      </c>
      <c r="I1233" s="79">
        <v>1.337687622E-2</v>
      </c>
      <c r="J1233" s="45">
        <f t="shared" si="28"/>
        <v>8.8194330818515652E-3</v>
      </c>
      <c r="K1233" s="45">
        <f t="shared" si="29"/>
        <v>1.3279659305851566E-2</v>
      </c>
      <c r="L1233" s="43"/>
      <c r="M1233" s="43"/>
      <c r="N1233" s="43"/>
      <c r="O1233" s="43"/>
      <c r="P1233" s="43"/>
      <c r="Q1233" s="43"/>
      <c r="R1233" s="43"/>
      <c r="S1233" s="43"/>
      <c r="T1233" s="43"/>
      <c r="U1233" s="43"/>
      <c r="V1233" s="43"/>
      <c r="W1233" s="43"/>
      <c r="X1233" s="43"/>
      <c r="Y1233" s="43"/>
      <c r="Z1233" s="43"/>
    </row>
    <row r="1234" spans="1:26">
      <c r="A1234" s="44">
        <v>43670</v>
      </c>
      <c r="B1234" s="45">
        <v>3019.56</v>
      </c>
      <c r="C1234" s="45">
        <f t="shared" si="24"/>
        <v>4.6771636608934396E-3</v>
      </c>
      <c r="D1234" s="45">
        <v>2.46</v>
      </c>
      <c r="E1234" s="45">
        <f t="shared" si="25"/>
        <v>2.46E-2</v>
      </c>
      <c r="F1234" s="45">
        <f t="shared" si="26"/>
        <v>9.6442319003298138E-5</v>
      </c>
      <c r="G1234" s="45">
        <f t="shared" si="27"/>
        <v>4.5807213418901415E-3</v>
      </c>
      <c r="H1234" s="79">
        <v>3.7607318200000003E-2</v>
      </c>
      <c r="I1234" s="79">
        <v>-2.100444785E-2</v>
      </c>
      <c r="J1234" s="45">
        <f t="shared" si="28"/>
        <v>3.7510875880996705E-2</v>
      </c>
      <c r="K1234" s="45">
        <f t="shared" si="29"/>
        <v>-2.1100890169003298E-2</v>
      </c>
      <c r="L1234" s="43"/>
      <c r="M1234" s="43"/>
      <c r="N1234" s="43"/>
      <c r="O1234" s="43"/>
      <c r="P1234" s="43"/>
      <c r="Q1234" s="43"/>
      <c r="R1234" s="43"/>
      <c r="S1234" s="43"/>
      <c r="T1234" s="43"/>
      <c r="U1234" s="43"/>
      <c r="V1234" s="43"/>
      <c r="W1234" s="43"/>
      <c r="X1234" s="43"/>
      <c r="Y1234" s="43"/>
      <c r="Z1234" s="43"/>
    </row>
    <row r="1235" spans="1:26">
      <c r="A1235" s="44">
        <v>43669</v>
      </c>
      <c r="B1235" s="45">
        <v>3005.47</v>
      </c>
      <c r="C1235" s="45">
        <f t="shared" si="24"/>
        <v>6.8241647017276323E-3</v>
      </c>
      <c r="D1235" s="45">
        <v>2.4900000000000002</v>
      </c>
      <c r="E1235" s="45">
        <f t="shared" si="25"/>
        <v>2.4900000000000002E-2</v>
      </c>
      <c r="F1235" s="45">
        <f t="shared" si="26"/>
        <v>9.7604155258945724E-5</v>
      </c>
      <c r="G1235" s="45">
        <f t="shared" si="27"/>
        <v>6.7265605464686866E-3</v>
      </c>
      <c r="H1235" s="79">
        <v>3.169768437E-2</v>
      </c>
      <c r="I1235" s="79">
        <v>4.5858188549999998E-2</v>
      </c>
      <c r="J1235" s="45">
        <f t="shared" si="28"/>
        <v>3.1600080214741054E-2</v>
      </c>
      <c r="K1235" s="45">
        <f t="shared" si="29"/>
        <v>4.5760584394741052E-2</v>
      </c>
      <c r="L1235" s="43"/>
      <c r="M1235" s="43"/>
      <c r="N1235" s="43"/>
      <c r="O1235" s="43"/>
      <c r="P1235" s="43"/>
      <c r="Q1235" s="43"/>
      <c r="R1235" s="43"/>
      <c r="S1235" s="43"/>
      <c r="T1235" s="43"/>
      <c r="U1235" s="43"/>
      <c r="V1235" s="43"/>
      <c r="W1235" s="43"/>
      <c r="X1235" s="43"/>
      <c r="Y1235" s="43"/>
      <c r="Z1235" s="43"/>
    </row>
    <row r="1236" spans="1:26">
      <c r="A1236" s="44">
        <v>43668</v>
      </c>
      <c r="B1236" s="45">
        <v>2985.03</v>
      </c>
      <c r="C1236" s="45">
        <f t="shared" si="24"/>
        <v>2.8247279603128136E-3</v>
      </c>
      <c r="D1236" s="45">
        <v>2.46</v>
      </c>
      <c r="E1236" s="45">
        <f t="shared" si="25"/>
        <v>2.46E-2</v>
      </c>
      <c r="F1236" s="45">
        <f t="shared" si="26"/>
        <v>9.6442319003298138E-5</v>
      </c>
      <c r="G1236" s="45">
        <f t="shared" si="27"/>
        <v>2.7282856413095155E-3</v>
      </c>
      <c r="H1236" s="79">
        <v>9.3772194040000003E-4</v>
      </c>
      <c r="I1236" s="79">
        <v>-2.0927082579999999E-2</v>
      </c>
      <c r="J1236" s="45">
        <f t="shared" si="28"/>
        <v>8.412796213967019E-4</v>
      </c>
      <c r="K1236" s="45">
        <f t="shared" si="29"/>
        <v>-2.1023524899003297E-2</v>
      </c>
      <c r="L1236" s="43"/>
      <c r="M1236" s="43"/>
      <c r="N1236" s="43"/>
      <c r="O1236" s="43"/>
      <c r="P1236" s="43"/>
      <c r="Q1236" s="43"/>
      <c r="R1236" s="43"/>
      <c r="S1236" s="43"/>
      <c r="T1236" s="43"/>
      <c r="U1236" s="43"/>
      <c r="V1236" s="43"/>
      <c r="W1236" s="43"/>
      <c r="X1236" s="43"/>
      <c r="Y1236" s="43"/>
      <c r="Z1236" s="43"/>
    </row>
    <row r="1237" spans="1:26">
      <c r="A1237" s="44">
        <v>43665</v>
      </c>
      <c r="B1237" s="45">
        <v>2976.61</v>
      </c>
      <c r="C1237" s="45">
        <f t="shared" si="24"/>
        <v>-6.1958896877547841E-3</v>
      </c>
      <c r="D1237" s="45">
        <v>2.4500000000000002</v>
      </c>
      <c r="E1237" s="45">
        <f t="shared" si="25"/>
        <v>2.4500000000000001E-2</v>
      </c>
      <c r="F1237" s="45">
        <f t="shared" si="26"/>
        <v>9.6054964954239708E-5</v>
      </c>
      <c r="G1237" s="45">
        <f t="shared" si="27"/>
        <v>-6.2919446527090238E-3</v>
      </c>
      <c r="H1237" s="79">
        <v>1.0495847440000001E-2</v>
      </c>
      <c r="I1237" s="79">
        <v>7.2936559380000002E-3</v>
      </c>
      <c r="J1237" s="45">
        <f t="shared" si="28"/>
        <v>1.0399792475045761E-2</v>
      </c>
      <c r="K1237" s="45">
        <f t="shared" si="29"/>
        <v>7.1976009730457605E-3</v>
      </c>
      <c r="L1237" s="43"/>
      <c r="M1237" s="43"/>
      <c r="N1237" s="43"/>
      <c r="O1237" s="43"/>
      <c r="P1237" s="43"/>
      <c r="Q1237" s="43"/>
      <c r="R1237" s="43"/>
      <c r="S1237" s="43"/>
      <c r="T1237" s="43"/>
      <c r="U1237" s="43"/>
      <c r="V1237" s="43"/>
      <c r="W1237" s="43"/>
      <c r="X1237" s="43"/>
      <c r="Y1237" s="43"/>
      <c r="Z1237" s="43"/>
    </row>
    <row r="1238" spans="1:26">
      <c r="A1238" s="44">
        <v>43664</v>
      </c>
      <c r="B1238" s="45">
        <v>2995.11</v>
      </c>
      <c r="C1238" s="45">
        <f t="shared" si="24"/>
        <v>3.5755356654507981E-3</v>
      </c>
      <c r="D1238" s="45">
        <v>2.44</v>
      </c>
      <c r="E1238" s="45">
        <f t="shared" si="25"/>
        <v>2.4399999999999998E-2</v>
      </c>
      <c r="F1238" s="45">
        <f t="shared" si="26"/>
        <v>9.5667573244195836E-5</v>
      </c>
      <c r="G1238" s="45">
        <f t="shared" si="27"/>
        <v>3.4798680922066023E-3</v>
      </c>
      <c r="H1238" s="79">
        <v>-4.4017017919999998E-2</v>
      </c>
      <c r="I1238" s="79">
        <v>-9.8850022959999992E-3</v>
      </c>
      <c r="J1238" s="45">
        <f t="shared" si="28"/>
        <v>-4.4112685493244194E-2</v>
      </c>
      <c r="K1238" s="45">
        <f t="shared" si="29"/>
        <v>-9.980669869244195E-3</v>
      </c>
      <c r="L1238" s="43"/>
      <c r="M1238" s="43"/>
      <c r="N1238" s="43"/>
      <c r="O1238" s="43"/>
      <c r="P1238" s="43"/>
      <c r="Q1238" s="43"/>
      <c r="R1238" s="43"/>
      <c r="S1238" s="43"/>
      <c r="T1238" s="43"/>
      <c r="U1238" s="43"/>
      <c r="V1238" s="43"/>
      <c r="W1238" s="43"/>
      <c r="X1238" s="43"/>
      <c r="Y1238" s="43"/>
      <c r="Z1238" s="43"/>
    </row>
    <row r="1239" spans="1:26">
      <c r="A1239" s="44">
        <v>43663</v>
      </c>
      <c r="B1239" s="45">
        <v>2984.42</v>
      </c>
      <c r="C1239" s="45">
        <f t="shared" si="24"/>
        <v>-6.5526262851549463E-3</v>
      </c>
      <c r="D1239" s="45">
        <v>2.4500000000000002</v>
      </c>
      <c r="E1239" s="45">
        <f t="shared" si="25"/>
        <v>2.4500000000000001E-2</v>
      </c>
      <c r="F1239" s="45">
        <f t="shared" si="26"/>
        <v>9.6054964954239708E-5</v>
      </c>
      <c r="G1239" s="45">
        <f t="shared" si="27"/>
        <v>-6.648681250109186E-3</v>
      </c>
      <c r="H1239" s="79">
        <v>2.3022245060000002E-2</v>
      </c>
      <c r="I1239" s="79">
        <v>6.2079868279999997E-3</v>
      </c>
      <c r="J1239" s="45">
        <f t="shared" si="28"/>
        <v>2.2926190095045762E-2</v>
      </c>
      <c r="K1239" s="45">
        <f t="shared" si="29"/>
        <v>6.11193186304576E-3</v>
      </c>
      <c r="L1239" s="43"/>
      <c r="M1239" s="43"/>
      <c r="N1239" s="43"/>
      <c r="O1239" s="43"/>
      <c r="P1239" s="43"/>
      <c r="Q1239" s="43"/>
      <c r="R1239" s="43"/>
      <c r="S1239" s="43"/>
      <c r="T1239" s="43"/>
      <c r="U1239" s="43"/>
      <c r="V1239" s="43"/>
      <c r="W1239" s="43"/>
      <c r="X1239" s="43"/>
      <c r="Y1239" s="43"/>
      <c r="Z1239" s="43"/>
    </row>
    <row r="1240" spans="1:26">
      <c r="A1240" s="44">
        <v>43662</v>
      </c>
      <c r="B1240" s="45">
        <v>3004.04</v>
      </c>
      <c r="C1240" s="45">
        <f t="shared" si="24"/>
        <v>-3.4095813595054242E-3</v>
      </c>
      <c r="D1240" s="45">
        <v>2.52</v>
      </c>
      <c r="E1240" s="45">
        <f t="shared" si="25"/>
        <v>2.52E-2</v>
      </c>
      <c r="F1240" s="45">
        <f t="shared" si="26"/>
        <v>9.8765652830401507E-5</v>
      </c>
      <c r="G1240" s="45">
        <f t="shared" si="27"/>
        <v>-3.5083470123358257E-3</v>
      </c>
      <c r="H1240" s="79">
        <v>-1.8490974359999999E-2</v>
      </c>
      <c r="I1240" s="79">
        <v>2.445358731E-2</v>
      </c>
      <c r="J1240" s="45">
        <f t="shared" si="28"/>
        <v>-1.85897400128304E-2</v>
      </c>
      <c r="K1240" s="45">
        <f t="shared" si="29"/>
        <v>2.4354821657169599E-2</v>
      </c>
      <c r="L1240" s="43"/>
      <c r="M1240" s="43"/>
      <c r="N1240" s="43"/>
      <c r="O1240" s="43"/>
      <c r="P1240" s="43"/>
      <c r="Q1240" s="43"/>
      <c r="R1240" s="43"/>
      <c r="S1240" s="43"/>
      <c r="T1240" s="43"/>
      <c r="U1240" s="43"/>
      <c r="V1240" s="43"/>
      <c r="W1240" s="43"/>
      <c r="X1240" s="43"/>
      <c r="Y1240" s="43"/>
      <c r="Z1240" s="43"/>
    </row>
    <row r="1241" spans="1:26">
      <c r="A1241" s="44">
        <v>43661</v>
      </c>
      <c r="B1241" s="45">
        <v>3014.3</v>
      </c>
      <c r="C1241" s="45">
        <f t="shared" si="24"/>
        <v>1.7584401022740885E-4</v>
      </c>
      <c r="D1241" s="45">
        <v>2.4900000000000002</v>
      </c>
      <c r="E1241" s="45">
        <f t="shared" si="25"/>
        <v>2.4900000000000002E-2</v>
      </c>
      <c r="F1241" s="45">
        <f t="shared" si="26"/>
        <v>9.7604155258945724E-5</v>
      </c>
      <c r="G1241" s="45">
        <f t="shared" si="27"/>
        <v>7.8239854968463127E-5</v>
      </c>
      <c r="H1241" s="79">
        <v>-3.1476087610000001E-3</v>
      </c>
      <c r="I1241" s="79">
        <v>3.9464766180000001E-3</v>
      </c>
      <c r="J1241" s="45">
        <f t="shared" si="28"/>
        <v>-3.2452129162589458E-3</v>
      </c>
      <c r="K1241" s="45">
        <f t="shared" si="29"/>
        <v>3.8488724627410544E-3</v>
      </c>
      <c r="L1241" s="43"/>
      <c r="M1241" s="43"/>
      <c r="N1241" s="43"/>
      <c r="O1241" s="43"/>
      <c r="P1241" s="43"/>
      <c r="Q1241" s="43"/>
      <c r="R1241" s="43"/>
      <c r="S1241" s="43"/>
      <c r="T1241" s="43"/>
      <c r="U1241" s="43"/>
      <c r="V1241" s="43"/>
      <c r="W1241" s="43"/>
      <c r="X1241" s="43"/>
      <c r="Y1241" s="43"/>
      <c r="Z1241" s="43"/>
    </row>
    <row r="1242" spans="1:26">
      <c r="A1242" s="44">
        <v>43658</v>
      </c>
      <c r="B1242" s="45">
        <v>3013.77</v>
      </c>
      <c r="C1242" s="45">
        <f t="shared" si="24"/>
        <v>4.6094985236418001E-3</v>
      </c>
      <c r="D1242" s="45">
        <v>2.52</v>
      </c>
      <c r="E1242" s="45">
        <f t="shared" si="25"/>
        <v>2.52E-2</v>
      </c>
      <c r="F1242" s="45">
        <f t="shared" si="26"/>
        <v>9.8765652830401507E-5</v>
      </c>
      <c r="G1242" s="45">
        <f t="shared" si="27"/>
        <v>4.5107328708113986E-3</v>
      </c>
      <c r="H1242" s="79">
        <v>1.023477171E-2</v>
      </c>
      <c r="I1242" s="79">
        <v>-9.2086981680000006E-3</v>
      </c>
      <c r="J1242" s="45">
        <f t="shared" si="28"/>
        <v>1.0136006057169598E-2</v>
      </c>
      <c r="K1242" s="45">
        <f t="shared" si="29"/>
        <v>-9.3074638208304021E-3</v>
      </c>
      <c r="L1242" s="43"/>
      <c r="M1242" s="43"/>
      <c r="N1242" s="43"/>
      <c r="O1242" s="43"/>
      <c r="P1242" s="43"/>
      <c r="Q1242" s="43"/>
      <c r="R1242" s="43"/>
      <c r="S1242" s="43"/>
      <c r="T1242" s="43"/>
      <c r="U1242" s="43"/>
      <c r="V1242" s="43"/>
      <c r="W1242" s="43"/>
      <c r="X1242" s="43"/>
      <c r="Y1242" s="43"/>
      <c r="Z1242" s="43"/>
    </row>
    <row r="1243" spans="1:26">
      <c r="A1243" s="44">
        <v>43657</v>
      </c>
      <c r="B1243" s="45">
        <v>2999.91</v>
      </c>
      <c r="C1243" s="45">
        <f t="shared" si="24"/>
        <v>2.2826717159195975E-3</v>
      </c>
      <c r="D1243" s="45">
        <v>2.52</v>
      </c>
      <c r="E1243" s="45">
        <f t="shared" si="25"/>
        <v>2.52E-2</v>
      </c>
      <c r="F1243" s="45">
        <f t="shared" si="26"/>
        <v>9.8765652830401507E-5</v>
      </c>
      <c r="G1243" s="45">
        <f t="shared" si="27"/>
        <v>2.183906063089196E-3</v>
      </c>
      <c r="H1243" s="79">
        <v>-1.7478666220000001E-2</v>
      </c>
      <c r="I1243" s="79">
        <v>-3.2317736139999997E-2</v>
      </c>
      <c r="J1243" s="45">
        <f t="shared" si="28"/>
        <v>-1.7577431872830403E-2</v>
      </c>
      <c r="K1243" s="45">
        <f t="shared" si="29"/>
        <v>-3.2416501792830399E-2</v>
      </c>
      <c r="L1243" s="43"/>
      <c r="M1243" s="43"/>
      <c r="N1243" s="43"/>
      <c r="O1243" s="43"/>
      <c r="P1243" s="43"/>
      <c r="Q1243" s="43"/>
      <c r="R1243" s="43"/>
      <c r="S1243" s="43"/>
      <c r="T1243" s="43"/>
      <c r="U1243" s="43"/>
      <c r="V1243" s="43"/>
      <c r="W1243" s="43"/>
      <c r="X1243" s="43"/>
      <c r="Y1243" s="43"/>
      <c r="Z1243" s="43"/>
    </row>
    <row r="1244" spans="1:26">
      <c r="A1244" s="44">
        <v>43656</v>
      </c>
      <c r="B1244" s="45">
        <v>2993.07</v>
      </c>
      <c r="C1244" s="45">
        <f t="shared" si="24"/>
        <v>4.5004847673177414E-3</v>
      </c>
      <c r="D1244" s="45">
        <v>2.46</v>
      </c>
      <c r="E1244" s="45">
        <f t="shared" si="25"/>
        <v>2.46E-2</v>
      </c>
      <c r="F1244" s="45">
        <f t="shared" si="26"/>
        <v>9.6442319003298138E-5</v>
      </c>
      <c r="G1244" s="45">
        <f t="shared" si="27"/>
        <v>4.4040424483144432E-3</v>
      </c>
      <c r="H1244" s="79">
        <v>-1.8839303139999999E-2</v>
      </c>
      <c r="I1244" s="79">
        <v>-9.9025565390000007E-3</v>
      </c>
      <c r="J1244" s="45">
        <f t="shared" si="28"/>
        <v>-1.8935745459003298E-2</v>
      </c>
      <c r="K1244" s="45">
        <f t="shared" si="29"/>
        <v>-9.9989988580032989E-3</v>
      </c>
      <c r="L1244" s="43"/>
      <c r="M1244" s="43"/>
      <c r="N1244" s="43"/>
      <c r="O1244" s="43"/>
      <c r="P1244" s="43"/>
      <c r="Q1244" s="43"/>
      <c r="R1244" s="43"/>
      <c r="S1244" s="43"/>
      <c r="T1244" s="43"/>
      <c r="U1244" s="43"/>
      <c r="V1244" s="43"/>
      <c r="W1244" s="43"/>
      <c r="X1244" s="43"/>
      <c r="Y1244" s="43"/>
      <c r="Z1244" s="43"/>
    </row>
    <row r="1245" spans="1:26">
      <c r="A1245" s="44">
        <v>43655</v>
      </c>
      <c r="B1245" s="45">
        <v>2979.63</v>
      </c>
      <c r="C1245" s="45">
        <f t="shared" si="24"/>
        <v>1.2358159804265049E-3</v>
      </c>
      <c r="D1245" s="45">
        <v>2.4300000000000002</v>
      </c>
      <c r="E1245" s="45">
        <f t="shared" si="25"/>
        <v>2.4300000000000002E-2</v>
      </c>
      <c r="F1245" s="45">
        <f t="shared" si="26"/>
        <v>9.5280143866061096E-5</v>
      </c>
      <c r="G1245" s="45">
        <f t="shared" si="27"/>
        <v>1.1405358365604438E-3</v>
      </c>
      <c r="H1245" s="79">
        <v>2.2398965970000001E-3</v>
      </c>
      <c r="I1245" s="79">
        <v>1.236294921E-2</v>
      </c>
      <c r="J1245" s="45">
        <f t="shared" si="28"/>
        <v>2.144616453133939E-3</v>
      </c>
      <c r="K1245" s="45">
        <f t="shared" si="29"/>
        <v>1.2267669066133939E-2</v>
      </c>
      <c r="L1245" s="43"/>
      <c r="M1245" s="43"/>
      <c r="N1245" s="43"/>
      <c r="O1245" s="43"/>
      <c r="P1245" s="43"/>
      <c r="Q1245" s="43"/>
      <c r="R1245" s="43"/>
      <c r="S1245" s="43"/>
      <c r="T1245" s="43"/>
      <c r="U1245" s="43"/>
      <c r="V1245" s="43"/>
      <c r="W1245" s="43"/>
      <c r="X1245" s="43"/>
      <c r="Y1245" s="43"/>
      <c r="Z1245" s="43"/>
    </row>
    <row r="1246" spans="1:26">
      <c r="A1246" s="44">
        <v>43654</v>
      </c>
      <c r="B1246" s="45">
        <v>2975.95</v>
      </c>
      <c r="C1246" s="45">
        <f t="shared" si="24"/>
        <v>-4.8471859933760311E-3</v>
      </c>
      <c r="D1246" s="45">
        <v>2.42</v>
      </c>
      <c r="E1246" s="45">
        <f t="shared" si="25"/>
        <v>2.4199999999999999E-2</v>
      </c>
      <c r="F1246" s="45">
        <f t="shared" si="26"/>
        <v>9.489267681228597E-5</v>
      </c>
      <c r="G1246" s="45">
        <f t="shared" si="27"/>
        <v>-4.9420786701883171E-3</v>
      </c>
      <c r="H1246" s="79">
        <v>-5.5949365640000004E-3</v>
      </c>
      <c r="I1246" s="79">
        <v>4.0872497730000002E-3</v>
      </c>
      <c r="J1246" s="45">
        <f t="shared" si="28"/>
        <v>-5.6898292408122863E-3</v>
      </c>
      <c r="K1246" s="45">
        <f t="shared" si="29"/>
        <v>3.9923570961877142E-3</v>
      </c>
      <c r="L1246" s="43"/>
      <c r="M1246" s="43"/>
      <c r="N1246" s="43"/>
      <c r="O1246" s="43"/>
      <c r="P1246" s="43"/>
      <c r="Q1246" s="43"/>
      <c r="R1246" s="43"/>
      <c r="S1246" s="43"/>
      <c r="T1246" s="43"/>
      <c r="U1246" s="43"/>
      <c r="V1246" s="43"/>
      <c r="W1246" s="43"/>
      <c r="X1246" s="43"/>
      <c r="Y1246" s="43"/>
      <c r="Z1246" s="43"/>
    </row>
    <row r="1247" spans="1:26">
      <c r="A1247" s="44">
        <v>43651</v>
      </c>
      <c r="B1247" s="45">
        <v>2990.41</v>
      </c>
      <c r="C1247" s="45">
        <f t="shared" si="24"/>
        <v>-1.8074819954691978E-3</v>
      </c>
      <c r="D1247" s="45">
        <v>2.4300000000000002</v>
      </c>
      <c r="E1247" s="45">
        <f t="shared" si="25"/>
        <v>2.4300000000000002E-2</v>
      </c>
      <c r="F1247" s="45">
        <f t="shared" si="26"/>
        <v>9.5280143866061096E-5</v>
      </c>
      <c r="G1247" s="45">
        <f t="shared" si="27"/>
        <v>-1.9027621393352589E-3</v>
      </c>
      <c r="H1247" s="79">
        <v>1.34093497E-2</v>
      </c>
      <c r="I1247" s="79">
        <v>4.8089464920000003E-3</v>
      </c>
      <c r="J1247" s="45">
        <f t="shared" si="28"/>
        <v>1.3314069556133939E-2</v>
      </c>
      <c r="K1247" s="45">
        <f t="shared" si="29"/>
        <v>4.7136663481339392E-3</v>
      </c>
      <c r="L1247" s="43"/>
      <c r="M1247" s="43"/>
      <c r="N1247" s="43"/>
      <c r="O1247" s="43"/>
      <c r="P1247" s="43"/>
      <c r="Q1247" s="43"/>
      <c r="R1247" s="43"/>
      <c r="S1247" s="43"/>
      <c r="T1247" s="43"/>
      <c r="U1247" s="43"/>
      <c r="V1247" s="43"/>
      <c r="W1247" s="43"/>
      <c r="X1247" s="43"/>
      <c r="Y1247" s="43"/>
      <c r="Z1247" s="43"/>
    </row>
    <row r="1248" spans="1:26">
      <c r="A1248" s="44">
        <v>43649</v>
      </c>
      <c r="B1248" s="45">
        <v>2995.82</v>
      </c>
      <c r="C1248" s="45">
        <f t="shared" si="24"/>
        <v>7.6430761271929189E-3</v>
      </c>
      <c r="D1248" s="45">
        <v>2.35</v>
      </c>
      <c r="E1248" s="45">
        <f t="shared" si="25"/>
        <v>2.35E-2</v>
      </c>
      <c r="F1248" s="45">
        <f t="shared" si="26"/>
        <v>9.2179351903087792E-5</v>
      </c>
      <c r="G1248" s="45">
        <f t="shared" si="27"/>
        <v>7.5508967752898311E-3</v>
      </c>
      <c r="H1248" s="79">
        <v>-3.9136789220000001E-3</v>
      </c>
      <c r="I1248" s="79">
        <v>7.3778961590000003E-4</v>
      </c>
      <c r="J1248" s="45">
        <f t="shared" si="28"/>
        <v>-4.0058582739030879E-3</v>
      </c>
      <c r="K1248" s="45">
        <f t="shared" si="29"/>
        <v>6.4561026399691224E-4</v>
      </c>
      <c r="L1248" s="43"/>
      <c r="M1248" s="43"/>
      <c r="N1248" s="43"/>
      <c r="O1248" s="43"/>
      <c r="P1248" s="43"/>
      <c r="Q1248" s="43"/>
      <c r="R1248" s="43"/>
      <c r="S1248" s="43"/>
      <c r="T1248" s="43"/>
      <c r="U1248" s="43"/>
      <c r="V1248" s="43"/>
      <c r="W1248" s="43"/>
      <c r="X1248" s="43"/>
      <c r="Y1248" s="43"/>
      <c r="Z1248" s="43"/>
    </row>
    <row r="1249" spans="1:26">
      <c r="A1249" s="44">
        <v>43648</v>
      </c>
      <c r="B1249" s="45">
        <v>2973.01</v>
      </c>
      <c r="C1249" s="45">
        <f t="shared" si="24"/>
        <v>2.9238703472561083E-3</v>
      </c>
      <c r="D1249" s="45">
        <v>2.39</v>
      </c>
      <c r="E1249" s="45">
        <f t="shared" si="25"/>
        <v>2.3900000000000001E-2</v>
      </c>
      <c r="F1249" s="45">
        <f t="shared" si="26"/>
        <v>9.3730049524065606E-5</v>
      </c>
      <c r="G1249" s="45">
        <f t="shared" si="27"/>
        <v>2.8301402977320427E-3</v>
      </c>
      <c r="H1249" s="79">
        <v>-8.7492773320000002E-4</v>
      </c>
      <c r="I1249" s="79">
        <v>1.915709398E-3</v>
      </c>
      <c r="J1249" s="45">
        <f t="shared" si="28"/>
        <v>-9.6865778272406562E-4</v>
      </c>
      <c r="K1249" s="45">
        <f t="shared" si="29"/>
        <v>1.8219793484759344E-3</v>
      </c>
      <c r="L1249" s="43"/>
      <c r="M1249" s="43"/>
      <c r="N1249" s="43"/>
      <c r="O1249" s="43"/>
      <c r="P1249" s="43"/>
      <c r="Q1249" s="43"/>
      <c r="R1249" s="43"/>
      <c r="S1249" s="43"/>
      <c r="T1249" s="43"/>
      <c r="U1249" s="43"/>
      <c r="V1249" s="43"/>
      <c r="W1249" s="43"/>
      <c r="X1249" s="43"/>
      <c r="Y1249" s="43"/>
      <c r="Z1249" s="43"/>
    </row>
    <row r="1250" spans="1:26">
      <c r="A1250" s="44">
        <v>43647</v>
      </c>
      <c r="B1250" s="45">
        <v>2964.33</v>
      </c>
      <c r="C1250" s="45"/>
      <c r="D1250" s="45">
        <v>2.44</v>
      </c>
      <c r="E1250" s="45">
        <f t="shared" si="25"/>
        <v>2.4399999999999998E-2</v>
      </c>
      <c r="F1250" s="45">
        <f t="shared" si="26"/>
        <v>9.5667573244195836E-5</v>
      </c>
      <c r="G1250" s="45">
        <f t="shared" si="27"/>
        <v>-9.5667573244195836E-5</v>
      </c>
      <c r="H1250" s="79">
        <v>6.4732431720000002E-3</v>
      </c>
      <c r="I1250" s="79">
        <v>5.5056112640000003E-3</v>
      </c>
      <c r="J1250" s="45">
        <f t="shared" si="28"/>
        <v>6.3775755987558044E-3</v>
      </c>
      <c r="K1250" s="45">
        <f t="shared" si="29"/>
        <v>5.4099436907558045E-3</v>
      </c>
      <c r="L1250" s="43"/>
      <c r="M1250" s="43"/>
      <c r="N1250" s="43"/>
      <c r="O1250" s="43"/>
      <c r="P1250" s="43"/>
      <c r="Q1250" s="43"/>
      <c r="R1250" s="43"/>
      <c r="S1250" s="43"/>
      <c r="T1250" s="43"/>
      <c r="U1250" s="43"/>
      <c r="V1250" s="43"/>
      <c r="W1250" s="43"/>
      <c r="X1250" s="43"/>
      <c r="Y1250" s="43"/>
      <c r="Z1250" s="43"/>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2.6640625" defaultRowHeight="15" customHeight="1"/>
  <cols>
    <col min="1" max="1" width="29.44140625" customWidth="1"/>
    <col min="2" max="2" width="13.21875" customWidth="1"/>
    <col min="3" max="3" width="14.44140625" customWidth="1"/>
    <col min="4" max="5" width="13.21875" customWidth="1"/>
    <col min="6" max="6" width="14.109375" customWidth="1"/>
    <col min="7" max="7" width="13.109375" customWidth="1"/>
    <col min="8" max="8" width="13.88671875" customWidth="1"/>
    <col min="9" max="9" width="13.33203125" customWidth="1"/>
    <col min="10" max="26" width="8.6640625" customWidth="1"/>
  </cols>
  <sheetData>
    <row r="1" spans="1:26">
      <c r="A1" s="80" t="s">
        <v>3213</v>
      </c>
      <c r="B1" s="3"/>
      <c r="C1" s="3"/>
      <c r="D1" s="3"/>
      <c r="E1" s="3"/>
      <c r="F1" s="3"/>
      <c r="G1" s="3"/>
      <c r="H1" s="3"/>
      <c r="I1" s="3"/>
      <c r="J1" s="3"/>
      <c r="K1" s="3"/>
      <c r="L1" s="3"/>
      <c r="M1" s="3"/>
      <c r="N1" s="3"/>
      <c r="O1" s="3"/>
      <c r="P1" s="3"/>
      <c r="Q1" s="3"/>
      <c r="R1" s="3"/>
      <c r="S1" s="3"/>
      <c r="T1" s="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121" t="s">
        <v>3214</v>
      </c>
      <c r="B3" s="122"/>
      <c r="C3" s="3"/>
      <c r="D3" s="3"/>
      <c r="E3" s="3"/>
      <c r="F3" s="3"/>
      <c r="G3" s="3"/>
      <c r="H3" s="3"/>
      <c r="I3" s="3"/>
      <c r="J3" s="3"/>
      <c r="K3" s="3"/>
      <c r="L3" s="3"/>
      <c r="M3" s="3"/>
      <c r="N3" s="3"/>
      <c r="O3" s="3"/>
      <c r="P3" s="3"/>
      <c r="Q3" s="3"/>
      <c r="R3" s="3"/>
      <c r="S3" s="3"/>
      <c r="T3" s="3"/>
      <c r="U3" s="3"/>
      <c r="V3" s="3"/>
      <c r="W3" s="3"/>
      <c r="X3" s="3"/>
      <c r="Y3" s="3"/>
      <c r="Z3" s="3"/>
    </row>
    <row r="4" spans="1:26">
      <c r="A4" s="3" t="s">
        <v>3215</v>
      </c>
      <c r="B4" s="3">
        <v>6.3905725417353149E-2</v>
      </c>
      <c r="C4" s="3"/>
      <c r="D4" s="3"/>
      <c r="E4" s="3"/>
      <c r="F4" s="3"/>
      <c r="G4" s="3"/>
      <c r="H4" s="3"/>
      <c r="I4" s="3"/>
      <c r="J4" s="3"/>
      <c r="K4" s="3"/>
      <c r="L4" s="3"/>
      <c r="M4" s="3"/>
      <c r="N4" s="3"/>
      <c r="O4" s="3"/>
      <c r="P4" s="3"/>
      <c r="Q4" s="3"/>
      <c r="R4" s="3"/>
      <c r="S4" s="3"/>
      <c r="T4" s="3"/>
      <c r="U4" s="3"/>
      <c r="V4" s="3"/>
      <c r="W4" s="3"/>
      <c r="X4" s="3"/>
      <c r="Y4" s="3"/>
      <c r="Z4" s="3"/>
    </row>
    <row r="5" spans="1:26">
      <c r="A5" s="3" t="s">
        <v>3216</v>
      </c>
      <c r="B5" s="3">
        <v>4.0839417411181354E-3</v>
      </c>
      <c r="C5" s="3"/>
      <c r="D5" s="3"/>
      <c r="E5" s="3"/>
      <c r="F5" s="3"/>
      <c r="G5" s="3"/>
      <c r="H5" s="3"/>
      <c r="I5" s="3"/>
      <c r="J5" s="3"/>
      <c r="K5" s="3"/>
      <c r="L5" s="3"/>
      <c r="M5" s="3"/>
      <c r="N5" s="3"/>
      <c r="O5" s="3"/>
      <c r="P5" s="3"/>
      <c r="Q5" s="3"/>
      <c r="R5" s="3"/>
      <c r="S5" s="3"/>
      <c r="T5" s="3"/>
      <c r="U5" s="3"/>
      <c r="V5" s="3"/>
      <c r="W5" s="3"/>
      <c r="X5" s="3"/>
      <c r="Y5" s="3"/>
      <c r="Z5" s="3"/>
    </row>
    <row r="6" spans="1:26">
      <c r="A6" s="3" t="s">
        <v>3217</v>
      </c>
      <c r="B6" s="3">
        <v>3.2852921354574443E-3</v>
      </c>
      <c r="C6" s="3"/>
      <c r="D6" s="3"/>
      <c r="E6" s="3"/>
      <c r="F6" s="3"/>
      <c r="G6" s="3"/>
      <c r="H6" s="3"/>
      <c r="I6" s="3"/>
      <c r="J6" s="3"/>
      <c r="K6" s="3"/>
      <c r="L6" s="3"/>
      <c r="M6" s="3"/>
      <c r="N6" s="3"/>
      <c r="O6" s="3"/>
      <c r="P6" s="3"/>
      <c r="Q6" s="3"/>
      <c r="R6" s="3"/>
      <c r="S6" s="3"/>
      <c r="T6" s="3"/>
      <c r="U6" s="3"/>
      <c r="V6" s="3"/>
      <c r="W6" s="3"/>
      <c r="X6" s="3"/>
      <c r="Y6" s="3"/>
      <c r="Z6" s="3"/>
    </row>
    <row r="7" spans="1:26">
      <c r="A7" s="3" t="s">
        <v>3218</v>
      </c>
      <c r="B7" s="3">
        <v>3.204639111283776E-2</v>
      </c>
      <c r="C7" s="3"/>
      <c r="D7" s="3"/>
      <c r="E7" s="3"/>
      <c r="F7" s="3"/>
      <c r="G7" s="3"/>
      <c r="H7" s="3"/>
      <c r="I7" s="3"/>
      <c r="J7" s="3"/>
      <c r="K7" s="3"/>
      <c r="L7" s="3"/>
      <c r="M7" s="3"/>
      <c r="N7" s="3"/>
      <c r="O7" s="3"/>
      <c r="P7" s="3"/>
      <c r="Q7" s="3"/>
      <c r="R7" s="3"/>
      <c r="S7" s="3"/>
      <c r="T7" s="3"/>
      <c r="U7" s="3"/>
      <c r="V7" s="3"/>
      <c r="W7" s="3"/>
      <c r="X7" s="3"/>
      <c r="Y7" s="3"/>
      <c r="Z7" s="3"/>
    </row>
    <row r="8" spans="1:26">
      <c r="A8" s="82" t="s">
        <v>3219</v>
      </c>
      <c r="B8" s="82">
        <v>1249</v>
      </c>
      <c r="C8" s="3"/>
      <c r="D8" s="3"/>
      <c r="E8" s="3"/>
      <c r="F8" s="3"/>
      <c r="G8" s="3"/>
      <c r="H8" s="3"/>
      <c r="I8" s="3"/>
      <c r="J8" s="3"/>
      <c r="K8" s="3"/>
      <c r="L8" s="3"/>
      <c r="M8" s="3"/>
      <c r="N8" s="3"/>
      <c r="O8" s="3"/>
      <c r="P8" s="3"/>
      <c r="Q8" s="3"/>
      <c r="R8" s="3"/>
      <c r="S8" s="3"/>
      <c r="T8" s="3"/>
      <c r="U8" s="3"/>
      <c r="V8" s="3"/>
      <c r="W8" s="3"/>
      <c r="X8" s="3"/>
      <c r="Y8" s="3"/>
      <c r="Z8" s="3"/>
    </row>
    <row r="9" spans="1:26">
      <c r="A9" s="3"/>
      <c r="B9" s="3"/>
      <c r="C9" s="3"/>
      <c r="D9" s="3"/>
      <c r="E9" s="3"/>
      <c r="F9" s="3"/>
      <c r="G9" s="3"/>
      <c r="H9" s="3"/>
      <c r="I9" s="3"/>
      <c r="J9" s="3"/>
      <c r="K9" s="3"/>
      <c r="L9" s="3"/>
      <c r="M9" s="3"/>
      <c r="N9" s="3"/>
      <c r="O9" s="3"/>
      <c r="P9" s="3"/>
      <c r="Q9" s="3"/>
      <c r="R9" s="3"/>
      <c r="S9" s="3"/>
      <c r="T9" s="3"/>
      <c r="U9" s="3"/>
      <c r="V9" s="3"/>
      <c r="W9" s="3"/>
      <c r="X9" s="3"/>
      <c r="Y9" s="3"/>
      <c r="Z9" s="3"/>
    </row>
    <row r="10" spans="1:26">
      <c r="A10" s="3" t="s">
        <v>3220</v>
      </c>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81"/>
      <c r="B11" s="81" t="s">
        <v>3221</v>
      </c>
      <c r="C11" s="81" t="s">
        <v>3222</v>
      </c>
      <c r="D11" s="81" t="s">
        <v>3223</v>
      </c>
      <c r="E11" s="81" t="s">
        <v>3224</v>
      </c>
      <c r="F11" s="81" t="s">
        <v>3225</v>
      </c>
      <c r="G11" s="3"/>
      <c r="H11" s="3"/>
      <c r="I11" s="3"/>
      <c r="J11" s="3"/>
      <c r="K11" s="3"/>
      <c r="L11" s="3"/>
      <c r="M11" s="3"/>
      <c r="N11" s="3"/>
      <c r="O11" s="3"/>
      <c r="P11" s="3"/>
      <c r="Q11" s="3"/>
      <c r="R11" s="3"/>
      <c r="S11" s="3"/>
      <c r="T11" s="3"/>
      <c r="U11" s="3"/>
      <c r="V11" s="3"/>
      <c r="W11" s="3"/>
      <c r="X11" s="3"/>
      <c r="Y11" s="3"/>
      <c r="Z11" s="3"/>
    </row>
    <row r="12" spans="1:26">
      <c r="A12" s="3" t="s">
        <v>3226</v>
      </c>
      <c r="B12" s="3">
        <v>1</v>
      </c>
      <c r="C12" s="3">
        <v>5.2514775602592323E-3</v>
      </c>
      <c r="D12" s="3">
        <v>5.2514775602592323E-3</v>
      </c>
      <c r="E12" s="3">
        <v>5.1135588275156687</v>
      </c>
      <c r="F12" s="3">
        <v>2.3911257316868335E-2</v>
      </c>
      <c r="G12" s="3"/>
      <c r="H12" s="3"/>
      <c r="I12" s="3"/>
      <c r="J12" s="3"/>
      <c r="K12" s="3"/>
      <c r="L12" s="3"/>
      <c r="M12" s="3"/>
      <c r="N12" s="3"/>
      <c r="O12" s="3"/>
      <c r="P12" s="3"/>
      <c r="Q12" s="3"/>
      <c r="R12" s="3"/>
      <c r="S12" s="3"/>
      <c r="T12" s="3"/>
      <c r="U12" s="3"/>
      <c r="V12" s="3"/>
      <c r="W12" s="3"/>
      <c r="X12" s="3"/>
      <c r="Y12" s="3"/>
      <c r="Z12" s="3"/>
    </row>
    <row r="13" spans="1:26">
      <c r="A13" s="3" t="s">
        <v>3227</v>
      </c>
      <c r="B13" s="3">
        <v>1247</v>
      </c>
      <c r="C13" s="3">
        <v>1.280633065646138</v>
      </c>
      <c r="D13" s="3">
        <v>1.0269711833569672E-3</v>
      </c>
      <c r="E13" s="3"/>
      <c r="F13" s="3"/>
      <c r="G13" s="3"/>
      <c r="H13" s="3"/>
      <c r="I13" s="3"/>
      <c r="J13" s="3"/>
      <c r="K13" s="3"/>
      <c r="L13" s="3"/>
      <c r="M13" s="3"/>
      <c r="N13" s="3"/>
      <c r="O13" s="3"/>
      <c r="P13" s="3"/>
      <c r="Q13" s="3"/>
      <c r="R13" s="3"/>
      <c r="S13" s="3"/>
      <c r="T13" s="3"/>
      <c r="U13" s="3"/>
      <c r="V13" s="3"/>
      <c r="W13" s="3"/>
      <c r="X13" s="3"/>
      <c r="Y13" s="3"/>
      <c r="Z13" s="3"/>
    </row>
    <row r="14" spans="1:26">
      <c r="A14" s="82" t="s">
        <v>3228</v>
      </c>
      <c r="B14" s="82">
        <v>1248</v>
      </c>
      <c r="C14" s="82">
        <v>1.2858845432063972</v>
      </c>
      <c r="D14" s="82"/>
      <c r="E14" s="82"/>
      <c r="F14" s="82"/>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81"/>
      <c r="B16" s="81" t="s">
        <v>3229</v>
      </c>
      <c r="C16" s="81" t="s">
        <v>3218</v>
      </c>
      <c r="D16" s="81" t="s">
        <v>3230</v>
      </c>
      <c r="E16" s="81" t="s">
        <v>3231</v>
      </c>
      <c r="F16" s="81" t="s">
        <v>3232</v>
      </c>
      <c r="G16" s="81" t="s">
        <v>3233</v>
      </c>
      <c r="H16" s="81" t="s">
        <v>3234</v>
      </c>
      <c r="I16" s="81" t="s">
        <v>3235</v>
      </c>
      <c r="J16" s="3"/>
      <c r="K16" s="3"/>
      <c r="L16" s="3"/>
      <c r="M16" s="3"/>
      <c r="N16" s="3"/>
      <c r="O16" s="3"/>
      <c r="P16" s="3"/>
      <c r="Q16" s="3"/>
      <c r="R16" s="3"/>
      <c r="S16" s="3"/>
      <c r="T16" s="3"/>
      <c r="U16" s="3"/>
      <c r="V16" s="3"/>
      <c r="W16" s="3"/>
      <c r="X16" s="3"/>
      <c r="Y16" s="3"/>
      <c r="Z16" s="3"/>
    </row>
    <row r="17" spans="1:26">
      <c r="A17" s="3" t="s">
        <v>3236</v>
      </c>
      <c r="B17" s="3">
        <v>3.209854316002644E-4</v>
      </c>
      <c r="C17" s="3">
        <v>9.0712877210432589E-4</v>
      </c>
      <c r="D17" s="3">
        <v>0.35384770219078548</v>
      </c>
      <c r="E17" s="3">
        <v>0.7235128392674024</v>
      </c>
      <c r="F17" s="3">
        <v>-1.458681644876179E-3</v>
      </c>
      <c r="G17" s="3">
        <v>2.100652508076708E-3</v>
      </c>
      <c r="H17" s="3">
        <v>-1.458681644876179E-3</v>
      </c>
      <c r="I17" s="3">
        <v>2.100652508076708E-3</v>
      </c>
      <c r="J17" s="3"/>
      <c r="K17" s="3"/>
      <c r="L17" s="3"/>
      <c r="M17" s="3"/>
      <c r="N17" s="3"/>
      <c r="O17" s="3"/>
      <c r="P17" s="3"/>
      <c r="Q17" s="3"/>
      <c r="R17" s="3"/>
      <c r="S17" s="3"/>
      <c r="T17" s="3"/>
      <c r="U17" s="3"/>
      <c r="V17" s="3"/>
      <c r="W17" s="3"/>
      <c r="X17" s="3"/>
      <c r="Y17" s="3"/>
      <c r="Z17" s="3"/>
    </row>
    <row r="18" spans="1:26">
      <c r="A18" s="82" t="s">
        <v>3206</v>
      </c>
      <c r="B18" s="83">
        <v>0.15204796581570484</v>
      </c>
      <c r="C18" s="82">
        <v>6.7238650125291829E-2</v>
      </c>
      <c r="D18" s="82">
        <v>2.2613179403866703</v>
      </c>
      <c r="E18" s="82">
        <v>2.3911257316882813E-2</v>
      </c>
      <c r="F18" s="82">
        <v>2.0134597422470174E-2</v>
      </c>
      <c r="G18" s="82">
        <v>0.28396133420893954</v>
      </c>
      <c r="H18" s="82">
        <v>2.0134597422470174E-2</v>
      </c>
      <c r="I18" s="82">
        <v>0.28396133420893954</v>
      </c>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84" t="s">
        <v>3237</v>
      </c>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121" t="s">
        <v>3214</v>
      </c>
      <c r="B23" s="122"/>
      <c r="C23" s="3"/>
      <c r="D23" s="3"/>
      <c r="E23" s="3"/>
      <c r="F23" s="3"/>
      <c r="G23" s="3"/>
      <c r="H23" s="3"/>
      <c r="I23" s="3"/>
      <c r="J23" s="3"/>
      <c r="K23" s="3"/>
      <c r="L23" s="3"/>
      <c r="M23" s="3"/>
      <c r="N23" s="3"/>
      <c r="O23" s="3"/>
      <c r="P23" s="3"/>
      <c r="Q23" s="3"/>
      <c r="R23" s="3"/>
      <c r="S23" s="3"/>
      <c r="T23" s="3"/>
      <c r="U23" s="3"/>
      <c r="V23" s="3"/>
      <c r="W23" s="3"/>
      <c r="X23" s="3"/>
      <c r="Y23" s="3"/>
      <c r="Z23" s="3"/>
    </row>
    <row r="24" spans="1:26">
      <c r="A24" s="3" t="s">
        <v>3215</v>
      </c>
      <c r="B24" s="3">
        <v>7.3853051001922534E-2</v>
      </c>
      <c r="C24" s="3"/>
      <c r="D24" s="3"/>
      <c r="E24" s="3"/>
      <c r="F24" s="3"/>
      <c r="G24" s="3"/>
      <c r="H24" s="3"/>
      <c r="I24" s="3"/>
      <c r="J24" s="3"/>
      <c r="K24" s="3"/>
      <c r="L24" s="3"/>
      <c r="M24" s="3"/>
      <c r="N24" s="3"/>
      <c r="O24" s="3"/>
      <c r="P24" s="3"/>
      <c r="Q24" s="3"/>
      <c r="R24" s="3"/>
      <c r="S24" s="3"/>
      <c r="T24" s="3"/>
      <c r="U24" s="3"/>
      <c r="V24" s="3"/>
      <c r="W24" s="3"/>
      <c r="X24" s="3"/>
      <c r="Y24" s="3"/>
      <c r="Z24" s="3"/>
    </row>
    <row r="25" spans="1:26">
      <c r="A25" s="3" t="s">
        <v>3216</v>
      </c>
      <c r="B25" s="3">
        <v>5.4542731422925718E-3</v>
      </c>
      <c r="C25" s="3"/>
      <c r="D25" s="3"/>
      <c r="E25" s="3"/>
      <c r="F25" s="3"/>
      <c r="G25" s="3"/>
      <c r="H25" s="3"/>
      <c r="I25" s="3"/>
      <c r="J25" s="3"/>
      <c r="K25" s="3"/>
      <c r="L25" s="3"/>
      <c r="M25" s="3"/>
      <c r="N25" s="3"/>
      <c r="O25" s="3"/>
      <c r="P25" s="3"/>
      <c r="Q25" s="3"/>
      <c r="R25" s="3"/>
      <c r="S25" s="3"/>
      <c r="T25" s="3"/>
      <c r="U25" s="3"/>
      <c r="V25" s="3"/>
      <c r="W25" s="3"/>
      <c r="X25" s="3"/>
      <c r="Y25" s="3"/>
      <c r="Z25" s="3"/>
    </row>
    <row r="26" spans="1:26">
      <c r="A26" s="3" t="s">
        <v>3217</v>
      </c>
      <c r="B26" s="3">
        <v>4.6567224391187885E-3</v>
      </c>
      <c r="C26" s="3"/>
      <c r="D26" s="3"/>
      <c r="E26" s="3"/>
      <c r="F26" s="3"/>
      <c r="G26" s="3"/>
      <c r="H26" s="3"/>
      <c r="I26" s="3"/>
      <c r="J26" s="3"/>
      <c r="K26" s="3"/>
      <c r="L26" s="3"/>
      <c r="M26" s="3"/>
      <c r="N26" s="3"/>
      <c r="O26" s="3"/>
      <c r="P26" s="3"/>
      <c r="Q26" s="3"/>
      <c r="R26" s="3"/>
      <c r="S26" s="3"/>
      <c r="T26" s="3"/>
      <c r="U26" s="3"/>
      <c r="V26" s="3"/>
      <c r="W26" s="3"/>
      <c r="X26" s="3"/>
      <c r="Y26" s="3"/>
      <c r="Z26" s="3"/>
    </row>
    <row r="27" spans="1:26">
      <c r="A27" s="3" t="s">
        <v>3218</v>
      </c>
      <c r="B27" s="3">
        <v>2.0374228810050909E-2</v>
      </c>
      <c r="C27" s="3"/>
      <c r="D27" s="3"/>
      <c r="E27" s="3"/>
      <c r="F27" s="3"/>
      <c r="G27" s="3"/>
      <c r="H27" s="3"/>
      <c r="I27" s="3"/>
      <c r="J27" s="3"/>
      <c r="K27" s="3"/>
      <c r="L27" s="3"/>
      <c r="M27" s="3"/>
      <c r="N27" s="3"/>
      <c r="O27" s="3"/>
      <c r="P27" s="3"/>
      <c r="Q27" s="3"/>
      <c r="R27" s="3"/>
      <c r="S27" s="3"/>
      <c r="T27" s="3"/>
      <c r="U27" s="3"/>
      <c r="V27" s="3"/>
      <c r="W27" s="3"/>
      <c r="X27" s="3"/>
      <c r="Y27" s="3"/>
      <c r="Z27" s="3"/>
    </row>
    <row r="28" spans="1:26">
      <c r="A28" s="82" t="s">
        <v>3219</v>
      </c>
      <c r="B28" s="82">
        <v>1249</v>
      </c>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t="s">
        <v>3220</v>
      </c>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81"/>
      <c r="B31" s="81" t="s">
        <v>3221</v>
      </c>
      <c r="C31" s="81" t="s">
        <v>3222</v>
      </c>
      <c r="D31" s="81" t="s">
        <v>3223</v>
      </c>
      <c r="E31" s="81" t="s">
        <v>3224</v>
      </c>
      <c r="F31" s="81" t="s">
        <v>3225</v>
      </c>
      <c r="G31" s="3"/>
      <c r="H31" s="3"/>
      <c r="I31" s="3"/>
      <c r="J31" s="3"/>
      <c r="K31" s="3"/>
      <c r="L31" s="3"/>
      <c r="M31" s="3"/>
      <c r="N31" s="3"/>
      <c r="O31" s="3"/>
      <c r="P31" s="3"/>
      <c r="Q31" s="3"/>
      <c r="R31" s="3"/>
      <c r="S31" s="3"/>
      <c r="T31" s="3"/>
      <c r="U31" s="3"/>
      <c r="V31" s="3"/>
      <c r="W31" s="3"/>
      <c r="X31" s="3"/>
      <c r="Y31" s="3"/>
      <c r="Z31" s="3"/>
    </row>
    <row r="32" spans="1:26">
      <c r="A32" s="3" t="s">
        <v>3226</v>
      </c>
      <c r="B32" s="3">
        <v>1</v>
      </c>
      <c r="C32" s="3">
        <v>2.8388401508649963E-3</v>
      </c>
      <c r="D32" s="3">
        <v>2.8388401508649963E-3</v>
      </c>
      <c r="E32" s="3">
        <v>6.8387791780356668</v>
      </c>
      <c r="F32" s="3">
        <v>9.0275816782014184E-3</v>
      </c>
      <c r="G32" s="3"/>
      <c r="H32" s="3"/>
      <c r="I32" s="3"/>
      <c r="J32" s="3"/>
      <c r="K32" s="3"/>
      <c r="L32" s="3"/>
      <c r="M32" s="3"/>
      <c r="N32" s="3"/>
      <c r="O32" s="3"/>
      <c r="P32" s="3"/>
      <c r="Q32" s="3"/>
      <c r="R32" s="3"/>
      <c r="S32" s="3"/>
      <c r="T32" s="3"/>
      <c r="U32" s="3"/>
      <c r="V32" s="3"/>
      <c r="W32" s="3"/>
      <c r="X32" s="3"/>
      <c r="Y32" s="3"/>
      <c r="Z32" s="3"/>
    </row>
    <row r="33" spans="1:26">
      <c r="A33" s="3" t="s">
        <v>3227</v>
      </c>
      <c r="B33" s="3">
        <v>1247</v>
      </c>
      <c r="C33" s="3">
        <v>0.51764117190657266</v>
      </c>
      <c r="D33" s="3">
        <v>4.1510919960430849E-4</v>
      </c>
      <c r="E33" s="3"/>
      <c r="F33" s="3"/>
      <c r="G33" s="3"/>
      <c r="H33" s="3"/>
      <c r="I33" s="3"/>
      <c r="J33" s="3"/>
      <c r="K33" s="3"/>
      <c r="L33" s="3"/>
      <c r="M33" s="3"/>
      <c r="N33" s="3"/>
      <c r="O33" s="3"/>
      <c r="P33" s="3"/>
      <c r="Q33" s="3"/>
      <c r="R33" s="3"/>
      <c r="S33" s="3"/>
      <c r="T33" s="3"/>
      <c r="U33" s="3"/>
      <c r="V33" s="3"/>
      <c r="W33" s="3"/>
      <c r="X33" s="3"/>
      <c r="Y33" s="3"/>
      <c r="Z33" s="3"/>
    </row>
    <row r="34" spans="1:26">
      <c r="A34" s="82" t="s">
        <v>3228</v>
      </c>
      <c r="B34" s="82">
        <v>1248</v>
      </c>
      <c r="C34" s="82">
        <v>0.52048001205743766</v>
      </c>
      <c r="D34" s="82"/>
      <c r="E34" s="82"/>
      <c r="F34" s="82"/>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81"/>
      <c r="B36" s="81" t="s">
        <v>3229</v>
      </c>
      <c r="C36" s="81" t="s">
        <v>3218</v>
      </c>
      <c r="D36" s="81" t="s">
        <v>3230</v>
      </c>
      <c r="E36" s="81" t="s">
        <v>3231</v>
      </c>
      <c r="F36" s="81" t="s">
        <v>3232</v>
      </c>
      <c r="G36" s="81" t="s">
        <v>3233</v>
      </c>
      <c r="H36" s="81" t="s">
        <v>3234</v>
      </c>
      <c r="I36" s="81" t="s">
        <v>3235</v>
      </c>
      <c r="J36" s="3"/>
      <c r="K36" s="3"/>
      <c r="L36" s="3"/>
      <c r="M36" s="3"/>
      <c r="N36" s="3"/>
      <c r="O36" s="3"/>
      <c r="P36" s="3"/>
      <c r="Q36" s="3"/>
      <c r="R36" s="3"/>
      <c r="S36" s="3"/>
      <c r="T36" s="3"/>
      <c r="U36" s="3"/>
      <c r="V36" s="3"/>
      <c r="W36" s="3"/>
      <c r="X36" s="3"/>
      <c r="Y36" s="3"/>
      <c r="Z36" s="3"/>
    </row>
    <row r="37" spans="1:26">
      <c r="A37" s="3" t="s">
        <v>3236</v>
      </c>
      <c r="B37" s="3">
        <v>-8.4854501343499902E-4</v>
      </c>
      <c r="C37" s="3">
        <v>5.7672794100144915E-4</v>
      </c>
      <c r="D37" s="3">
        <v>-1.4713090057012981</v>
      </c>
      <c r="E37" s="3">
        <v>0.1414598665286636</v>
      </c>
      <c r="F37" s="3">
        <v>-1.9800092115150117E-3</v>
      </c>
      <c r="G37" s="3">
        <v>2.8291918464501387E-4</v>
      </c>
      <c r="H37" s="3">
        <v>-1.9800092115150117E-3</v>
      </c>
      <c r="I37" s="3">
        <v>2.8291918464501387E-4</v>
      </c>
      <c r="J37" s="3"/>
      <c r="K37" s="3"/>
      <c r="L37" s="3"/>
      <c r="M37" s="3"/>
      <c r="N37" s="3"/>
      <c r="O37" s="3"/>
      <c r="P37" s="3"/>
      <c r="Q37" s="3"/>
      <c r="R37" s="3"/>
      <c r="S37" s="3"/>
      <c r="T37" s="3"/>
      <c r="U37" s="3"/>
      <c r="V37" s="3"/>
      <c r="W37" s="3"/>
      <c r="X37" s="3"/>
      <c r="Y37" s="3"/>
      <c r="Z37" s="3"/>
    </row>
    <row r="38" spans="1:26">
      <c r="A38" s="82" t="s">
        <v>3206</v>
      </c>
      <c r="B38" s="83">
        <v>0.11179189725111428</v>
      </c>
      <c r="C38" s="82">
        <v>4.2748515354131676E-2</v>
      </c>
      <c r="D38" s="82">
        <v>2.6151059592367694</v>
      </c>
      <c r="E38" s="82">
        <v>9.0275816782014306E-3</v>
      </c>
      <c r="F38" s="82">
        <v>2.7924945079029082E-2</v>
      </c>
      <c r="G38" s="82">
        <v>0.1956588494231995</v>
      </c>
      <c r="H38" s="82">
        <v>2.7924945079029082E-2</v>
      </c>
      <c r="I38" s="82">
        <v>0.1956588494231995</v>
      </c>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85" t="s">
        <v>3238</v>
      </c>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t="s">
        <v>3239</v>
      </c>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t="s">
        <v>3240</v>
      </c>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t="s">
        <v>3241</v>
      </c>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t="s">
        <v>3242</v>
      </c>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t="s">
        <v>3243</v>
      </c>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t="s">
        <v>3244</v>
      </c>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3:B3"/>
    <mergeCell ref="A23:B23"/>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election activeCell="K35" sqref="K35"/>
    </sheetView>
  </sheetViews>
  <sheetFormatPr defaultColWidth="12.6640625" defaultRowHeight="15" customHeight="1"/>
  <cols>
    <col min="1" max="1" width="11.44140625" customWidth="1"/>
    <col min="2" max="2" width="16.44140625" customWidth="1"/>
    <col min="3" max="3" width="9" customWidth="1"/>
    <col min="4" max="4" width="8.88671875" customWidth="1"/>
    <col min="5" max="5" width="11.33203125" customWidth="1"/>
    <col min="6" max="6" width="9.88671875" customWidth="1"/>
    <col min="7" max="7" width="9" customWidth="1"/>
    <col min="8" max="8" width="8.88671875" customWidth="1"/>
    <col min="9" max="9" width="11.33203125" customWidth="1"/>
    <col min="10" max="10" width="13.33203125" customWidth="1"/>
    <col min="11" max="11" width="14" customWidth="1"/>
    <col min="12" max="12" width="8.88671875" customWidth="1"/>
    <col min="13" max="13" width="13.6640625" customWidth="1"/>
    <col min="14" max="14" width="8.21875" customWidth="1"/>
    <col min="15" max="15" width="10.88671875" customWidth="1"/>
    <col min="16" max="16" width="9.33203125" customWidth="1"/>
    <col min="17" max="26" width="8.6640625" customWidth="1"/>
  </cols>
  <sheetData>
    <row r="1" spans="1:26">
      <c r="A1" s="42" t="s">
        <v>0</v>
      </c>
      <c r="B1" s="42" t="s">
        <v>3202</v>
      </c>
      <c r="C1" s="42" t="s">
        <v>3203</v>
      </c>
      <c r="D1" s="43"/>
      <c r="E1" s="42" t="e">
        <f ca="1">_xll.Thomson.Reuters.AFOSpreadsheetFormulas.DSGRID("U:BA","P","-6M","","D","RowHeader=true;ColHeader=true;DispSeriesDescription=false;YearlyTSFormat=false;QuarterlyTSFormat=false;MonthlyTSFormat=False","")</f>
        <v>#NAME?</v>
      </c>
      <c r="F1" s="42" t="s">
        <v>3245</v>
      </c>
      <c r="G1" s="42" t="s">
        <v>3209</v>
      </c>
      <c r="H1" s="43"/>
      <c r="I1" s="42" t="e">
        <f ca="1">_xll.Thomson.Reuters.AFOSpreadsheetFormulas.DSGRID("U:CAT","P","-3M","","D","RowHeader=true;ColHeader=true;DispSeriesDescription=false;YearlyTSFormat=false;QuarterlyTSFormat=false;MonthlyTSFormat=False","")</f>
        <v>#NAME?</v>
      </c>
      <c r="J1" s="42" t="s">
        <v>3246</v>
      </c>
      <c r="K1" s="42" t="s">
        <v>3210</v>
      </c>
      <c r="L1" s="43"/>
      <c r="M1" s="42" t="s">
        <v>0</v>
      </c>
      <c r="N1" s="42" t="s">
        <v>3247</v>
      </c>
      <c r="O1" s="42" t="s">
        <v>3248</v>
      </c>
      <c r="P1" s="42" t="s">
        <v>3205</v>
      </c>
      <c r="Q1" s="43"/>
      <c r="R1" s="43"/>
      <c r="S1" s="43"/>
      <c r="T1" s="43"/>
      <c r="U1" s="43"/>
      <c r="V1" s="43"/>
      <c r="W1" s="43"/>
      <c r="X1" s="43"/>
      <c r="Y1" s="43"/>
      <c r="Z1" s="43"/>
    </row>
    <row r="2" spans="1:26">
      <c r="A2" s="86">
        <v>45474</v>
      </c>
      <c r="B2" s="87">
        <v>5475.09</v>
      </c>
      <c r="C2" s="88"/>
      <c r="D2" s="43"/>
      <c r="E2" s="44">
        <v>45474</v>
      </c>
      <c r="F2" s="89">
        <v>186.7</v>
      </c>
      <c r="G2" s="42"/>
      <c r="H2" s="43"/>
      <c r="I2" s="44">
        <v>45474</v>
      </c>
      <c r="J2" s="45">
        <v>329.08010000000002</v>
      </c>
      <c r="K2" s="75"/>
      <c r="L2" s="43"/>
      <c r="M2" s="42" t="s">
        <v>3249</v>
      </c>
      <c r="N2" s="90">
        <v>4.5599999999999996</v>
      </c>
      <c r="O2" s="91">
        <f t="shared" ref="O2:O4" si="0">N2/100</f>
        <v>4.5599999999999995E-2</v>
      </c>
      <c r="P2" s="92">
        <f t="shared" ref="P2:P4" si="1">(1+O2)^(1/252)-1</f>
        <v>1.7696360592567295E-4</v>
      </c>
      <c r="Q2" s="43"/>
      <c r="R2" s="43"/>
      <c r="S2" s="43"/>
      <c r="T2" s="43"/>
      <c r="U2" s="43"/>
      <c r="V2" s="43"/>
      <c r="W2" s="43"/>
      <c r="X2" s="43"/>
      <c r="Y2" s="43"/>
      <c r="Z2" s="43"/>
    </row>
    <row r="3" spans="1:26">
      <c r="A3" s="86">
        <v>45475</v>
      </c>
      <c r="B3" s="87">
        <v>5509.01</v>
      </c>
      <c r="C3" s="88">
        <f t="shared" ref="C3:C23" si="2">LN(B3/B2)</f>
        <v>6.1762197767835335E-3</v>
      </c>
      <c r="D3" s="43"/>
      <c r="E3" s="44">
        <v>45475</v>
      </c>
      <c r="F3" s="89">
        <v>185.42</v>
      </c>
      <c r="G3" s="75">
        <f t="shared" ref="G3:G24" si="3">LN(F3/F2)</f>
        <v>-6.8795283688405868E-3</v>
      </c>
      <c r="H3" s="43"/>
      <c r="I3" s="44">
        <v>45475</v>
      </c>
      <c r="J3" s="45">
        <v>327.76</v>
      </c>
      <c r="K3" s="75">
        <f t="shared" ref="K3:K24" si="4">LN(J3/J2)</f>
        <v>-4.0195529395444596E-3</v>
      </c>
      <c r="L3" s="43"/>
      <c r="M3" s="42" t="s">
        <v>3250</v>
      </c>
      <c r="N3" s="90">
        <v>4.59</v>
      </c>
      <c r="O3" s="91">
        <f t="shared" si="0"/>
        <v>4.5899999999999996E-2</v>
      </c>
      <c r="P3" s="92">
        <f t="shared" si="1"/>
        <v>1.7810220267189258E-4</v>
      </c>
      <c r="Q3" s="43"/>
      <c r="R3" s="43"/>
      <c r="S3" s="43"/>
      <c r="T3" s="43"/>
      <c r="U3" s="43"/>
      <c r="V3" s="43"/>
      <c r="W3" s="43"/>
      <c r="X3" s="43"/>
      <c r="Y3" s="43"/>
      <c r="Z3" s="43"/>
    </row>
    <row r="4" spans="1:26">
      <c r="A4" s="86">
        <v>45476</v>
      </c>
      <c r="B4" s="87">
        <v>5537.02</v>
      </c>
      <c r="C4" s="88">
        <f t="shared" si="2"/>
        <v>5.0715161981972666E-3</v>
      </c>
      <c r="D4" s="43"/>
      <c r="E4" s="44">
        <v>45476</v>
      </c>
      <c r="F4" s="89">
        <v>184.31</v>
      </c>
      <c r="G4" s="75">
        <f t="shared" si="3"/>
        <v>-6.0043996153049143E-3</v>
      </c>
      <c r="H4" s="43"/>
      <c r="I4" s="44">
        <v>45476</v>
      </c>
      <c r="J4" s="45">
        <v>330.61009999999999</v>
      </c>
      <c r="K4" s="75">
        <f t="shared" si="4"/>
        <v>8.6581021958671931E-3</v>
      </c>
      <c r="L4" s="43"/>
      <c r="M4" s="42" t="s">
        <v>3251</v>
      </c>
      <c r="N4" s="90">
        <v>4.3899999999999997</v>
      </c>
      <c r="O4" s="91">
        <f t="shared" si="0"/>
        <v>4.3899999999999995E-2</v>
      </c>
      <c r="P4" s="92">
        <f t="shared" si="1"/>
        <v>1.7050540515683998E-4</v>
      </c>
      <c r="Q4" s="43"/>
      <c r="R4" s="43"/>
      <c r="S4" s="43"/>
      <c r="T4" s="43"/>
      <c r="U4" s="43"/>
      <c r="V4" s="43"/>
      <c r="W4" s="43"/>
      <c r="X4" s="43"/>
      <c r="Y4" s="43"/>
      <c r="Z4" s="43"/>
    </row>
    <row r="5" spans="1:26">
      <c r="A5" s="86">
        <v>45478</v>
      </c>
      <c r="B5" s="87">
        <v>5567.19</v>
      </c>
      <c r="C5" s="88">
        <f t="shared" si="2"/>
        <v>5.4339884131971751E-3</v>
      </c>
      <c r="D5" s="43"/>
      <c r="E5" s="44">
        <v>45477</v>
      </c>
      <c r="F5" s="89">
        <v>184.31</v>
      </c>
      <c r="G5" s="75">
        <f t="shared" si="3"/>
        <v>0</v>
      </c>
      <c r="H5" s="43"/>
      <c r="I5" s="44">
        <v>45477</v>
      </c>
      <c r="J5" s="45">
        <v>330.61009999999999</v>
      </c>
      <c r="K5" s="75">
        <f t="shared" si="4"/>
        <v>0</v>
      </c>
      <c r="L5" s="43"/>
      <c r="M5" s="43"/>
      <c r="N5" s="93" t="s">
        <v>3147</v>
      </c>
      <c r="O5" s="43"/>
      <c r="P5" s="43"/>
      <c r="Q5" s="43"/>
      <c r="R5" s="43"/>
      <c r="S5" s="43"/>
      <c r="T5" s="43"/>
      <c r="U5" s="43"/>
      <c r="V5" s="43"/>
      <c r="W5" s="43"/>
      <c r="X5" s="43"/>
      <c r="Y5" s="43"/>
      <c r="Z5" s="43"/>
    </row>
    <row r="6" spans="1:26">
      <c r="A6" s="86">
        <v>45481</v>
      </c>
      <c r="B6" s="87">
        <v>5572.85</v>
      </c>
      <c r="C6" s="88">
        <f t="shared" si="2"/>
        <v>1.0161544279964853E-3</v>
      </c>
      <c r="D6" s="43"/>
      <c r="E6" s="44">
        <v>45478</v>
      </c>
      <c r="F6" s="89">
        <v>184.83</v>
      </c>
      <c r="G6" s="75">
        <f t="shared" si="3"/>
        <v>2.8173611310577822E-3</v>
      </c>
      <c r="H6" s="43"/>
      <c r="I6" s="44">
        <v>45478</v>
      </c>
      <c r="J6" s="45">
        <v>328.3501</v>
      </c>
      <c r="K6" s="75">
        <f t="shared" si="4"/>
        <v>-6.8593182444793045E-3</v>
      </c>
      <c r="L6" s="43"/>
      <c r="M6" s="43"/>
      <c r="N6" s="43"/>
      <c r="O6" s="43"/>
      <c r="P6" s="43"/>
      <c r="Q6" s="43"/>
      <c r="R6" s="43"/>
      <c r="S6" s="43"/>
      <c r="T6" s="43"/>
      <c r="U6" s="43"/>
      <c r="V6" s="43"/>
      <c r="W6" s="43"/>
      <c r="X6" s="43"/>
      <c r="Y6" s="43"/>
      <c r="Z6" s="43"/>
    </row>
    <row r="7" spans="1:26">
      <c r="A7" s="94">
        <v>45482</v>
      </c>
      <c r="B7" s="95">
        <v>5576.98</v>
      </c>
      <c r="C7" s="96">
        <f t="shared" si="2"/>
        <v>7.4081850375864739E-4</v>
      </c>
      <c r="D7" s="43"/>
      <c r="E7" s="44">
        <v>45481</v>
      </c>
      <c r="F7" s="89">
        <v>185.84</v>
      </c>
      <c r="G7" s="75">
        <f t="shared" si="3"/>
        <v>5.4496047675646848E-3</v>
      </c>
      <c r="H7" s="43"/>
      <c r="I7" s="44">
        <v>45481</v>
      </c>
      <c r="J7" s="45">
        <v>329.06009999999998</v>
      </c>
      <c r="K7" s="75">
        <f t="shared" si="4"/>
        <v>2.1599916644001963E-3</v>
      </c>
      <c r="L7" s="43"/>
      <c r="M7" s="43"/>
      <c r="N7" s="43"/>
      <c r="O7" s="43"/>
      <c r="P7" s="43"/>
      <c r="Q7" s="43"/>
      <c r="R7" s="43"/>
      <c r="S7" s="43"/>
      <c r="T7" s="43"/>
      <c r="U7" s="43"/>
      <c r="V7" s="43"/>
      <c r="W7" s="43"/>
      <c r="X7" s="43"/>
      <c r="Y7" s="43"/>
      <c r="Z7" s="43"/>
    </row>
    <row r="8" spans="1:26">
      <c r="A8" s="86">
        <v>45483</v>
      </c>
      <c r="B8" s="87">
        <v>5633.91</v>
      </c>
      <c r="C8" s="88">
        <f t="shared" si="2"/>
        <v>1.0156283642139425E-2</v>
      </c>
      <c r="D8" s="43"/>
      <c r="E8" s="97">
        <v>45482</v>
      </c>
      <c r="F8" s="98">
        <v>183.24</v>
      </c>
      <c r="G8" s="99">
        <f t="shared" si="3"/>
        <v>-1.4089319443612329E-2</v>
      </c>
      <c r="H8" s="43"/>
      <c r="I8" s="97">
        <v>45482</v>
      </c>
      <c r="J8" s="100">
        <v>326.06009999999998</v>
      </c>
      <c r="K8" s="99">
        <f t="shared" si="4"/>
        <v>-9.1586886509227947E-3</v>
      </c>
      <c r="L8" s="43"/>
      <c r="M8" s="43"/>
      <c r="N8" s="43"/>
      <c r="O8" s="43"/>
      <c r="P8" s="43"/>
      <c r="Q8" s="43"/>
      <c r="R8" s="43"/>
      <c r="S8" s="43"/>
      <c r="T8" s="43"/>
      <c r="U8" s="43"/>
      <c r="V8" s="43"/>
      <c r="W8" s="43"/>
      <c r="X8" s="43"/>
      <c r="Y8" s="43"/>
      <c r="Z8" s="43"/>
    </row>
    <row r="9" spans="1:26">
      <c r="A9" s="86">
        <v>45484</v>
      </c>
      <c r="B9" s="87">
        <v>5584.54</v>
      </c>
      <c r="C9" s="88">
        <f t="shared" si="2"/>
        <v>-8.8016292301766504E-3</v>
      </c>
      <c r="D9" s="43"/>
      <c r="E9" s="44">
        <v>45483</v>
      </c>
      <c r="F9" s="89">
        <v>183.73</v>
      </c>
      <c r="G9" s="75">
        <f t="shared" si="3"/>
        <v>2.6705196131018797E-3</v>
      </c>
      <c r="H9" s="43"/>
      <c r="I9" s="44">
        <v>45483</v>
      </c>
      <c r="J9" s="45">
        <v>328.48</v>
      </c>
      <c r="K9" s="75">
        <f t="shared" si="4"/>
        <v>7.3942330671423707E-3</v>
      </c>
      <c r="L9" s="43"/>
      <c r="M9" s="43"/>
      <c r="N9" s="43"/>
      <c r="O9" s="43"/>
      <c r="P9" s="43"/>
      <c r="Q9" s="43"/>
      <c r="R9" s="43"/>
      <c r="S9" s="43"/>
      <c r="T9" s="43"/>
      <c r="U9" s="43"/>
      <c r="V9" s="43"/>
      <c r="W9" s="43"/>
      <c r="X9" s="43"/>
      <c r="Y9" s="43"/>
      <c r="Z9" s="43"/>
    </row>
    <row r="10" spans="1:26">
      <c r="A10" s="86">
        <v>45485</v>
      </c>
      <c r="B10" s="87">
        <v>5615.35</v>
      </c>
      <c r="C10" s="88">
        <f t="shared" si="2"/>
        <v>5.5018536287759819E-3</v>
      </c>
      <c r="D10" s="43"/>
      <c r="E10" s="44">
        <v>45484</v>
      </c>
      <c r="F10" s="89">
        <v>183.91</v>
      </c>
      <c r="G10" s="75">
        <f t="shared" si="3"/>
        <v>9.7921887924628864E-4</v>
      </c>
      <c r="H10" s="43"/>
      <c r="I10" s="44">
        <v>45484</v>
      </c>
      <c r="J10" s="45">
        <v>331.12990000000002</v>
      </c>
      <c r="K10" s="75">
        <f t="shared" si="4"/>
        <v>8.0347922491155101E-3</v>
      </c>
      <c r="L10" s="43"/>
      <c r="M10" s="43"/>
      <c r="N10" s="43"/>
      <c r="O10" s="43"/>
      <c r="P10" s="43"/>
      <c r="Q10" s="43"/>
      <c r="R10" s="43"/>
      <c r="S10" s="43"/>
      <c r="T10" s="43"/>
      <c r="U10" s="43"/>
      <c r="V10" s="43"/>
      <c r="W10" s="43"/>
      <c r="X10" s="43"/>
      <c r="Y10" s="43"/>
      <c r="Z10" s="43"/>
    </row>
    <row r="11" spans="1:26">
      <c r="A11" s="86">
        <v>45488</v>
      </c>
      <c r="B11" s="87">
        <v>5631.22</v>
      </c>
      <c r="C11" s="88">
        <f t="shared" si="2"/>
        <v>2.822195662042845E-3</v>
      </c>
      <c r="D11" s="43"/>
      <c r="E11" s="44">
        <v>45485</v>
      </c>
      <c r="F11" s="89">
        <v>182.31</v>
      </c>
      <c r="G11" s="75">
        <f t="shared" si="3"/>
        <v>-8.7379726955161326E-3</v>
      </c>
      <c r="H11" s="43"/>
      <c r="I11" s="44">
        <v>45485</v>
      </c>
      <c r="J11" s="45">
        <v>335.59010000000001</v>
      </c>
      <c r="K11" s="75">
        <f t="shared" si="4"/>
        <v>1.3379729234143739E-2</v>
      </c>
      <c r="L11" s="43"/>
      <c r="M11" s="43"/>
      <c r="N11" s="43"/>
      <c r="O11" s="43"/>
      <c r="P11" s="43"/>
      <c r="Q11" s="43"/>
      <c r="R11" s="43"/>
      <c r="S11" s="43"/>
      <c r="T11" s="43"/>
      <c r="U11" s="43"/>
      <c r="V11" s="43"/>
      <c r="W11" s="43"/>
      <c r="X11" s="43"/>
      <c r="Y11" s="43"/>
      <c r="Z11" s="43"/>
    </row>
    <row r="12" spans="1:26">
      <c r="A12" s="86">
        <v>45489</v>
      </c>
      <c r="B12" s="87">
        <v>5667.2</v>
      </c>
      <c r="C12" s="88">
        <f t="shared" si="2"/>
        <v>6.3690536600414091E-3</v>
      </c>
      <c r="D12" s="43"/>
      <c r="E12" s="44">
        <v>45488</v>
      </c>
      <c r="F12" s="89">
        <v>179.11</v>
      </c>
      <c r="G12" s="75">
        <f t="shared" si="3"/>
        <v>-1.7708392578206309E-2</v>
      </c>
      <c r="H12" s="43"/>
      <c r="I12" s="44">
        <v>45488</v>
      </c>
      <c r="J12" s="45">
        <v>345.77</v>
      </c>
      <c r="K12" s="75">
        <f t="shared" si="4"/>
        <v>2.9883339381931037E-2</v>
      </c>
      <c r="L12" s="43"/>
      <c r="M12" s="43"/>
      <c r="N12" s="43"/>
      <c r="O12" s="43"/>
      <c r="P12" s="43"/>
      <c r="Q12" s="43"/>
      <c r="R12" s="43"/>
      <c r="S12" s="43"/>
      <c r="T12" s="43"/>
      <c r="U12" s="43"/>
      <c r="V12" s="43"/>
      <c r="W12" s="43"/>
      <c r="X12" s="43"/>
      <c r="Y12" s="43"/>
      <c r="Z12" s="43"/>
    </row>
    <row r="13" spans="1:26">
      <c r="A13" s="86">
        <v>45490</v>
      </c>
      <c r="B13" s="87">
        <v>5588.27</v>
      </c>
      <c r="C13" s="88">
        <f t="shared" si="2"/>
        <v>-1.4025410555021933E-2</v>
      </c>
      <c r="D13" s="43"/>
      <c r="E13" s="44">
        <v>45489</v>
      </c>
      <c r="F13" s="89">
        <v>186.05</v>
      </c>
      <c r="G13" s="75">
        <f t="shared" si="3"/>
        <v>3.8015312555464392E-2</v>
      </c>
      <c r="H13" s="43"/>
      <c r="I13" s="44">
        <v>45489</v>
      </c>
      <c r="J13" s="45">
        <v>360.58010000000002</v>
      </c>
      <c r="K13" s="75">
        <f t="shared" si="4"/>
        <v>4.1940309309168797E-2</v>
      </c>
      <c r="L13" s="43"/>
      <c r="M13" s="43"/>
      <c r="N13" s="43"/>
      <c r="O13" s="43"/>
      <c r="P13" s="43"/>
      <c r="Q13" s="43"/>
      <c r="R13" s="43"/>
      <c r="S13" s="43"/>
      <c r="T13" s="43"/>
      <c r="U13" s="43"/>
      <c r="V13" s="43"/>
      <c r="W13" s="43"/>
      <c r="X13" s="43"/>
      <c r="Y13" s="43"/>
      <c r="Z13" s="43"/>
    </row>
    <row r="14" spans="1:26">
      <c r="A14" s="86">
        <v>45491</v>
      </c>
      <c r="B14" s="87">
        <v>5544.59</v>
      </c>
      <c r="C14" s="88">
        <f t="shared" si="2"/>
        <v>-7.8470804696827295E-3</v>
      </c>
      <c r="D14" s="43"/>
      <c r="E14" s="44">
        <v>45490</v>
      </c>
      <c r="F14" s="89">
        <v>184.84</v>
      </c>
      <c r="G14" s="75">
        <f t="shared" si="3"/>
        <v>-6.5248687905659604E-3</v>
      </c>
      <c r="H14" s="43"/>
      <c r="I14" s="44">
        <v>45490</v>
      </c>
      <c r="J14" s="45">
        <v>357.8</v>
      </c>
      <c r="K14" s="75">
        <f t="shared" si="4"/>
        <v>-7.7399523703637237E-3</v>
      </c>
      <c r="L14" s="43"/>
      <c r="M14" s="43"/>
      <c r="N14" s="43"/>
      <c r="O14" s="43"/>
      <c r="P14" s="43"/>
      <c r="Q14" s="43"/>
      <c r="R14" s="43"/>
      <c r="S14" s="43"/>
      <c r="T14" s="43"/>
      <c r="U14" s="43"/>
      <c r="V14" s="43"/>
      <c r="W14" s="43"/>
      <c r="X14" s="43"/>
      <c r="Y14" s="43"/>
      <c r="Z14" s="43"/>
    </row>
    <row r="15" spans="1:26">
      <c r="A15" s="86">
        <v>45492</v>
      </c>
      <c r="B15" s="87">
        <v>5505</v>
      </c>
      <c r="C15" s="88">
        <f t="shared" si="2"/>
        <v>-7.1659074070294041E-3</v>
      </c>
      <c r="D15" s="43"/>
      <c r="E15" s="44">
        <v>45491</v>
      </c>
      <c r="F15" s="89">
        <v>180.23</v>
      </c>
      <c r="G15" s="75">
        <f t="shared" si="3"/>
        <v>-2.525677299735192E-2</v>
      </c>
      <c r="H15" s="43"/>
      <c r="I15" s="44">
        <v>45491</v>
      </c>
      <c r="J15" s="45">
        <v>356.03</v>
      </c>
      <c r="K15" s="75">
        <f t="shared" si="4"/>
        <v>-4.9591741101556704E-3</v>
      </c>
      <c r="L15" s="43"/>
      <c r="M15" s="43"/>
      <c r="N15" s="43"/>
      <c r="O15" s="43"/>
      <c r="P15" s="43"/>
      <c r="Q15" s="43"/>
      <c r="R15" s="43"/>
      <c r="S15" s="43"/>
      <c r="T15" s="43"/>
      <c r="U15" s="43"/>
      <c r="V15" s="43"/>
      <c r="W15" s="43"/>
      <c r="X15" s="43"/>
      <c r="Y15" s="43"/>
      <c r="Z15" s="43"/>
    </row>
    <row r="16" spans="1:26">
      <c r="A16" s="86">
        <v>45495</v>
      </c>
      <c r="B16" s="87">
        <v>5564.41</v>
      </c>
      <c r="C16" s="88">
        <f t="shared" si="2"/>
        <v>1.0734189165974961E-2</v>
      </c>
      <c r="D16" s="43"/>
      <c r="E16" s="44">
        <v>45492</v>
      </c>
      <c r="F16" s="89">
        <v>179.67</v>
      </c>
      <c r="G16" s="75">
        <f t="shared" si="3"/>
        <v>-3.1119780602331367E-3</v>
      </c>
      <c r="H16" s="43"/>
      <c r="I16" s="44">
        <v>45492</v>
      </c>
      <c r="J16" s="45">
        <v>347.62990000000002</v>
      </c>
      <c r="K16" s="75">
        <f t="shared" si="4"/>
        <v>-2.387658886062977E-2</v>
      </c>
      <c r="L16" s="43"/>
      <c r="M16" s="43"/>
      <c r="N16" s="43"/>
      <c r="O16" s="43"/>
      <c r="P16" s="43"/>
      <c r="Q16" s="43"/>
      <c r="R16" s="43"/>
      <c r="S16" s="43"/>
      <c r="T16" s="43"/>
      <c r="U16" s="43"/>
      <c r="V16" s="43"/>
      <c r="W16" s="43"/>
      <c r="X16" s="43"/>
      <c r="Y16" s="43"/>
      <c r="Z16" s="43"/>
    </row>
    <row r="17" spans="1:26">
      <c r="A17" s="86">
        <v>45496</v>
      </c>
      <c r="B17" s="87">
        <v>5555.74</v>
      </c>
      <c r="C17" s="88">
        <f t="shared" si="2"/>
        <v>-1.5593317997995005E-3</v>
      </c>
      <c r="D17" s="43"/>
      <c r="E17" s="44">
        <v>45495</v>
      </c>
      <c r="F17" s="89">
        <v>178.9</v>
      </c>
      <c r="G17" s="75">
        <f t="shared" si="3"/>
        <v>-4.2948444298070961E-3</v>
      </c>
      <c r="H17" s="43"/>
      <c r="I17" s="44">
        <v>45495</v>
      </c>
      <c r="J17" s="45">
        <v>347.87009999999998</v>
      </c>
      <c r="K17" s="75">
        <f t="shared" si="4"/>
        <v>6.9072612379577085E-4</v>
      </c>
      <c r="L17" s="43"/>
      <c r="M17" s="43"/>
      <c r="N17" s="43"/>
      <c r="O17" s="43"/>
      <c r="P17" s="43"/>
      <c r="Q17" s="43"/>
      <c r="R17" s="43"/>
      <c r="S17" s="43"/>
      <c r="T17" s="43"/>
      <c r="U17" s="43"/>
      <c r="V17" s="43"/>
      <c r="W17" s="43"/>
      <c r="X17" s="43"/>
      <c r="Y17" s="43"/>
      <c r="Z17" s="43"/>
    </row>
    <row r="18" spans="1:26">
      <c r="A18" s="94">
        <v>45497</v>
      </c>
      <c r="B18" s="95">
        <v>5427.13</v>
      </c>
      <c r="C18" s="96">
        <f t="shared" si="2"/>
        <v>-2.3421178443889513E-2</v>
      </c>
      <c r="D18" s="43"/>
      <c r="E18" s="44">
        <v>45496</v>
      </c>
      <c r="F18" s="89">
        <v>186.48</v>
      </c>
      <c r="G18" s="75">
        <f t="shared" si="3"/>
        <v>4.1497004212828155E-2</v>
      </c>
      <c r="H18" s="43"/>
      <c r="I18" s="44">
        <v>45496</v>
      </c>
      <c r="J18" s="45">
        <v>344.16989999999998</v>
      </c>
      <c r="K18" s="75">
        <f t="shared" si="4"/>
        <v>-1.0693703431557176E-2</v>
      </c>
      <c r="L18" s="43"/>
      <c r="M18" s="43"/>
      <c r="N18" s="43"/>
      <c r="O18" s="43"/>
      <c r="P18" s="43"/>
      <c r="Q18" s="43"/>
      <c r="R18" s="43"/>
      <c r="S18" s="43"/>
      <c r="T18" s="43"/>
      <c r="U18" s="43"/>
      <c r="V18" s="43"/>
      <c r="W18" s="43"/>
      <c r="X18" s="43"/>
      <c r="Y18" s="43"/>
      <c r="Z18" s="43"/>
    </row>
    <row r="19" spans="1:26">
      <c r="A19" s="86">
        <v>45498</v>
      </c>
      <c r="B19" s="87">
        <v>5399.22</v>
      </c>
      <c r="C19" s="88">
        <f t="shared" si="2"/>
        <v>-5.1559504042484414E-3</v>
      </c>
      <c r="D19" s="43"/>
      <c r="E19" s="97">
        <v>45497</v>
      </c>
      <c r="F19" s="98">
        <v>180.07</v>
      </c>
      <c r="G19" s="99">
        <f t="shared" si="3"/>
        <v>-3.4978330546087566E-2</v>
      </c>
      <c r="H19" s="43"/>
      <c r="I19" s="97">
        <v>45497</v>
      </c>
      <c r="J19" s="100">
        <v>336.04</v>
      </c>
      <c r="K19" s="99">
        <f t="shared" si="4"/>
        <v>-2.3905230299425501E-2</v>
      </c>
      <c r="L19" s="43"/>
      <c r="M19" s="43"/>
      <c r="N19" s="43"/>
      <c r="O19" s="43"/>
      <c r="P19" s="43"/>
      <c r="Q19" s="43"/>
      <c r="R19" s="43"/>
      <c r="S19" s="43"/>
      <c r="T19" s="43"/>
      <c r="U19" s="43"/>
      <c r="V19" s="43"/>
      <c r="W19" s="43"/>
      <c r="X19" s="43"/>
      <c r="Y19" s="43"/>
      <c r="Z19" s="43"/>
    </row>
    <row r="20" spans="1:26">
      <c r="A20" s="86">
        <v>45499</v>
      </c>
      <c r="B20" s="87">
        <v>5459.1</v>
      </c>
      <c r="C20" s="88">
        <f t="shared" si="2"/>
        <v>1.1029442312488889E-2</v>
      </c>
      <c r="D20" s="43"/>
      <c r="E20" s="44">
        <v>45498</v>
      </c>
      <c r="F20" s="89">
        <v>184.35</v>
      </c>
      <c r="G20" s="75">
        <f t="shared" si="3"/>
        <v>2.3490460498739523E-2</v>
      </c>
      <c r="H20" s="43"/>
      <c r="I20" s="44">
        <v>45498</v>
      </c>
      <c r="J20" s="45">
        <v>344.3</v>
      </c>
      <c r="K20" s="75">
        <f t="shared" si="4"/>
        <v>2.4283169847831729E-2</v>
      </c>
      <c r="L20" s="43"/>
      <c r="M20" s="43"/>
      <c r="N20" s="43"/>
      <c r="O20" s="43"/>
      <c r="P20" s="43"/>
      <c r="Q20" s="43"/>
      <c r="R20" s="43"/>
      <c r="S20" s="43"/>
      <c r="T20" s="43"/>
      <c r="U20" s="43"/>
      <c r="V20" s="43"/>
      <c r="W20" s="43"/>
      <c r="X20" s="43"/>
      <c r="Y20" s="43"/>
      <c r="Z20" s="43"/>
    </row>
    <row r="21" spans="1:26">
      <c r="A21" s="86">
        <v>45502</v>
      </c>
      <c r="B21" s="87">
        <v>5463.54</v>
      </c>
      <c r="C21" s="88">
        <f t="shared" si="2"/>
        <v>8.129903108684501E-4</v>
      </c>
      <c r="D21" s="43"/>
      <c r="E21" s="44">
        <v>45499</v>
      </c>
      <c r="F21" s="89">
        <v>186.89</v>
      </c>
      <c r="G21" s="75">
        <f t="shared" si="3"/>
        <v>1.3684083802057587E-2</v>
      </c>
      <c r="H21" s="43"/>
      <c r="I21" s="44">
        <v>45499</v>
      </c>
      <c r="J21" s="45">
        <v>350.48</v>
      </c>
      <c r="K21" s="75">
        <f t="shared" si="4"/>
        <v>1.7790273161164862E-2</v>
      </c>
      <c r="L21" s="43"/>
      <c r="M21" s="43"/>
      <c r="N21" s="43"/>
      <c r="O21" s="43"/>
      <c r="P21" s="43"/>
      <c r="Q21" s="43"/>
      <c r="R21" s="43"/>
      <c r="S21" s="43"/>
      <c r="T21" s="43"/>
      <c r="U21" s="43"/>
      <c r="V21" s="43"/>
      <c r="W21" s="43"/>
      <c r="X21" s="43"/>
      <c r="Y21" s="43"/>
      <c r="Z21" s="43"/>
    </row>
    <row r="22" spans="1:26">
      <c r="A22" s="86">
        <v>45503</v>
      </c>
      <c r="B22" s="87">
        <v>5436.44</v>
      </c>
      <c r="C22" s="88">
        <f t="shared" si="2"/>
        <v>-4.9724964337360253E-3</v>
      </c>
      <c r="D22" s="43"/>
      <c r="E22" s="44">
        <v>45502</v>
      </c>
      <c r="F22" s="89">
        <v>185.43</v>
      </c>
      <c r="G22" s="75">
        <f t="shared" si="3"/>
        <v>-7.8427561429193927E-3</v>
      </c>
      <c r="H22" s="43"/>
      <c r="I22" s="44">
        <v>45502</v>
      </c>
      <c r="J22" s="45">
        <v>344.53</v>
      </c>
      <c r="K22" s="75">
        <f t="shared" si="4"/>
        <v>-1.7122474114818449E-2</v>
      </c>
      <c r="L22" s="43"/>
      <c r="M22" s="43"/>
      <c r="N22" s="43"/>
      <c r="O22" s="43"/>
      <c r="P22" s="43"/>
      <c r="Q22" s="43"/>
      <c r="R22" s="43"/>
      <c r="S22" s="43"/>
      <c r="T22" s="43"/>
      <c r="U22" s="43"/>
      <c r="V22" s="43"/>
      <c r="W22" s="43"/>
      <c r="X22" s="43"/>
      <c r="Y22" s="43"/>
      <c r="Z22" s="43"/>
    </row>
    <row r="23" spans="1:26">
      <c r="A23" s="94">
        <v>45504</v>
      </c>
      <c r="B23" s="95">
        <v>5522.3</v>
      </c>
      <c r="C23" s="96">
        <f t="shared" si="2"/>
        <v>1.567000529191805E-2</v>
      </c>
      <c r="D23" s="43"/>
      <c r="E23" s="44">
        <v>45503</v>
      </c>
      <c r="F23" s="89">
        <v>186.86</v>
      </c>
      <c r="G23" s="75">
        <f t="shared" si="3"/>
        <v>7.6822210255180429E-3</v>
      </c>
      <c r="H23" s="43"/>
      <c r="I23" s="44">
        <v>45503</v>
      </c>
      <c r="J23" s="45">
        <v>341.72</v>
      </c>
      <c r="K23" s="75">
        <f t="shared" si="4"/>
        <v>-8.1894811074066758E-3</v>
      </c>
      <c r="L23" s="43"/>
      <c r="M23" s="43"/>
      <c r="N23" s="43"/>
      <c r="O23" s="43"/>
      <c r="P23" s="43"/>
      <c r="Q23" s="43"/>
      <c r="R23" s="43"/>
      <c r="S23" s="43"/>
      <c r="T23" s="43"/>
      <c r="U23" s="43"/>
      <c r="V23" s="43"/>
      <c r="W23" s="43"/>
      <c r="X23" s="43"/>
      <c r="Y23" s="43"/>
      <c r="Z23" s="43"/>
    </row>
    <row r="24" spans="1:26">
      <c r="A24" s="101"/>
      <c r="B24" s="101"/>
      <c r="C24" s="43"/>
      <c r="D24" s="43"/>
      <c r="E24" s="97">
        <v>45504</v>
      </c>
      <c r="F24" s="98">
        <v>190.6</v>
      </c>
      <c r="G24" s="99">
        <f t="shared" si="3"/>
        <v>1.9817317855291974E-2</v>
      </c>
      <c r="H24" s="43"/>
      <c r="I24" s="97">
        <v>45504</v>
      </c>
      <c r="J24" s="100">
        <v>346.2</v>
      </c>
      <c r="K24" s="99">
        <f t="shared" si="4"/>
        <v>1.3024954458690946E-2</v>
      </c>
      <c r="L24" s="43"/>
      <c r="M24" s="43"/>
      <c r="N24" s="43"/>
      <c r="O24" s="43"/>
      <c r="P24" s="43"/>
      <c r="Q24" s="43"/>
      <c r="R24" s="43"/>
      <c r="S24" s="43"/>
      <c r="T24" s="43"/>
      <c r="U24" s="43"/>
      <c r="V24" s="43"/>
      <c r="W24" s="43"/>
      <c r="X24" s="43"/>
      <c r="Y24" s="43"/>
      <c r="Z24" s="43"/>
    </row>
    <row r="25" spans="1:26">
      <c r="A25" s="101"/>
      <c r="B25" s="101"/>
      <c r="C25" s="43"/>
      <c r="D25" s="43"/>
      <c r="E25" s="43"/>
      <c r="F25" s="43"/>
      <c r="G25" s="43"/>
      <c r="H25" s="43"/>
      <c r="I25" s="43"/>
      <c r="J25" s="43"/>
      <c r="K25" s="43"/>
      <c r="L25" s="43"/>
      <c r="M25" s="43"/>
      <c r="N25" s="43"/>
      <c r="O25" s="43"/>
      <c r="P25" s="43"/>
      <c r="Q25" s="43"/>
      <c r="R25" s="43"/>
      <c r="S25" s="43"/>
      <c r="T25" s="43"/>
      <c r="U25" s="43"/>
      <c r="V25" s="43"/>
      <c r="W25" s="43"/>
      <c r="X25" s="43"/>
      <c r="Y25" s="43"/>
      <c r="Z25" s="43"/>
    </row>
    <row r="26" spans="1:26">
      <c r="A26" s="101"/>
      <c r="B26" s="101"/>
      <c r="C26" s="43"/>
      <c r="D26" s="43"/>
      <c r="E26" s="43"/>
      <c r="F26" s="43"/>
      <c r="G26" s="43"/>
      <c r="H26" s="43"/>
      <c r="I26" s="43"/>
      <c r="J26" s="43"/>
      <c r="K26" s="43"/>
      <c r="L26" s="43"/>
      <c r="M26" s="43"/>
      <c r="N26" s="43"/>
      <c r="O26" s="43"/>
      <c r="P26" s="43"/>
      <c r="Q26" s="43"/>
      <c r="R26" s="43"/>
      <c r="S26" s="43"/>
      <c r="T26" s="43"/>
      <c r="U26" s="43"/>
      <c r="V26" s="43"/>
      <c r="W26" s="43"/>
      <c r="X26" s="43"/>
      <c r="Y26" s="43"/>
      <c r="Z26" s="43"/>
    </row>
    <row r="27" spans="1:26">
      <c r="A27" s="101"/>
      <c r="B27" s="101"/>
      <c r="C27" s="43"/>
      <c r="D27" s="43"/>
      <c r="E27" s="43"/>
      <c r="F27" s="43"/>
      <c r="G27" s="43"/>
      <c r="H27" s="43"/>
      <c r="I27" s="43"/>
      <c r="J27" s="43"/>
      <c r="K27" s="43"/>
      <c r="L27" s="43"/>
      <c r="M27" s="43"/>
      <c r="N27" s="43"/>
      <c r="O27" s="43"/>
      <c r="P27" s="43"/>
      <c r="Q27" s="43"/>
      <c r="R27" s="43"/>
      <c r="S27" s="43"/>
      <c r="T27" s="43"/>
      <c r="U27" s="43"/>
      <c r="V27" s="43"/>
      <c r="W27" s="43"/>
      <c r="X27" s="43"/>
      <c r="Y27" s="43"/>
      <c r="Z27" s="43"/>
    </row>
    <row r="28" spans="1:26">
      <c r="A28" s="101"/>
      <c r="B28" s="101"/>
      <c r="C28" s="43"/>
      <c r="D28" s="43"/>
      <c r="E28" s="43"/>
      <c r="F28" s="43"/>
      <c r="G28" s="43"/>
      <c r="H28" s="43"/>
      <c r="I28" s="43"/>
      <c r="J28" s="43"/>
      <c r="K28" s="43"/>
      <c r="L28" s="43"/>
      <c r="M28" s="43"/>
      <c r="N28" s="43"/>
      <c r="O28" s="43"/>
      <c r="P28" s="43"/>
      <c r="Q28" s="43"/>
      <c r="R28" s="43"/>
      <c r="S28" s="43"/>
      <c r="T28" s="43"/>
      <c r="U28" s="43"/>
      <c r="V28" s="43"/>
      <c r="W28" s="43"/>
      <c r="X28" s="43"/>
      <c r="Y28" s="43"/>
      <c r="Z28" s="43"/>
    </row>
    <row r="29" spans="1:26">
      <c r="A29" s="101"/>
      <c r="B29" s="101"/>
      <c r="C29" s="43"/>
      <c r="D29" s="43"/>
      <c r="E29" s="43"/>
      <c r="F29" s="43"/>
      <c r="G29" s="43"/>
      <c r="H29" s="43"/>
      <c r="I29" s="43"/>
      <c r="J29" s="43"/>
      <c r="K29" s="43"/>
      <c r="L29" s="43"/>
      <c r="M29" s="43"/>
      <c r="N29" s="43"/>
      <c r="O29" s="43"/>
      <c r="P29" s="43"/>
      <c r="Q29" s="43"/>
      <c r="R29" s="43"/>
      <c r="S29" s="43"/>
      <c r="T29" s="43"/>
      <c r="U29" s="43"/>
      <c r="V29" s="43"/>
      <c r="W29" s="43"/>
      <c r="X29" s="43"/>
      <c r="Y29" s="43"/>
      <c r="Z29" s="43"/>
    </row>
    <row r="30" spans="1:26">
      <c r="A30" s="101"/>
      <c r="B30" s="101"/>
      <c r="C30" s="43"/>
      <c r="D30" s="43"/>
      <c r="E30" s="43"/>
      <c r="F30" s="43"/>
      <c r="G30" s="43"/>
      <c r="H30" s="43"/>
      <c r="I30" s="43"/>
      <c r="J30" s="43"/>
      <c r="K30" s="43"/>
      <c r="L30" s="43"/>
      <c r="M30" s="43"/>
      <c r="N30" s="43"/>
      <c r="O30" s="43"/>
      <c r="P30" s="43"/>
      <c r="Q30" s="43"/>
      <c r="R30" s="43"/>
      <c r="S30" s="43"/>
      <c r="T30" s="43"/>
      <c r="U30" s="43"/>
      <c r="V30" s="43"/>
      <c r="W30" s="43"/>
      <c r="X30" s="43"/>
      <c r="Y30" s="43"/>
      <c r="Z30" s="43"/>
    </row>
    <row r="31" spans="1:26">
      <c r="A31" s="101"/>
      <c r="B31" s="101"/>
      <c r="C31" s="43"/>
      <c r="D31" s="43"/>
      <c r="E31" s="43"/>
      <c r="F31" s="43"/>
      <c r="G31" s="43"/>
      <c r="H31" s="43"/>
      <c r="I31" s="43"/>
      <c r="J31" s="43"/>
      <c r="K31" s="43"/>
      <c r="L31" s="43"/>
      <c r="M31" s="43"/>
      <c r="N31" s="43"/>
      <c r="O31" s="43"/>
      <c r="P31" s="43"/>
      <c r="Q31" s="43"/>
      <c r="R31" s="43"/>
      <c r="S31" s="43"/>
      <c r="T31" s="43"/>
      <c r="U31" s="43"/>
      <c r="V31" s="43"/>
      <c r="W31" s="43"/>
      <c r="X31" s="43"/>
      <c r="Y31" s="43"/>
      <c r="Z31" s="43"/>
    </row>
    <row r="32" spans="1:26">
      <c r="A32" s="101"/>
      <c r="B32" s="101"/>
      <c r="C32" s="43"/>
      <c r="D32" s="43"/>
      <c r="E32" s="43"/>
      <c r="F32" s="43"/>
      <c r="G32" s="43"/>
      <c r="H32" s="43"/>
      <c r="I32" s="43"/>
      <c r="J32" s="43"/>
      <c r="K32" s="43"/>
      <c r="L32" s="43"/>
      <c r="M32" s="43"/>
      <c r="N32" s="43"/>
      <c r="O32" s="43"/>
      <c r="P32" s="43"/>
      <c r="Q32" s="43"/>
      <c r="R32" s="43"/>
      <c r="S32" s="43"/>
      <c r="T32" s="43"/>
      <c r="U32" s="43"/>
      <c r="V32" s="43"/>
      <c r="W32" s="43"/>
      <c r="X32" s="43"/>
      <c r="Y32" s="43"/>
      <c r="Z32" s="43"/>
    </row>
    <row r="33" spans="1:26">
      <c r="A33" s="101"/>
      <c r="B33" s="101"/>
      <c r="C33" s="43"/>
      <c r="D33" s="43"/>
      <c r="E33" s="43"/>
      <c r="F33" s="43"/>
      <c r="G33" s="43"/>
      <c r="H33" s="43"/>
      <c r="I33" s="43"/>
      <c r="J33" s="43"/>
      <c r="K33" s="43"/>
      <c r="L33" s="43"/>
      <c r="M33" s="43"/>
      <c r="N33" s="43"/>
      <c r="O33" s="43"/>
      <c r="P33" s="43"/>
      <c r="Q33" s="43"/>
      <c r="R33" s="43"/>
      <c r="S33" s="43"/>
      <c r="T33" s="43"/>
      <c r="U33" s="43"/>
      <c r="V33" s="43"/>
      <c r="W33" s="43"/>
      <c r="X33" s="43"/>
      <c r="Y33" s="43"/>
      <c r="Z33" s="43"/>
    </row>
    <row r="34" spans="1:26">
      <c r="A34" s="101"/>
      <c r="B34" s="101"/>
      <c r="C34" s="43"/>
      <c r="D34" s="43"/>
      <c r="E34" s="43"/>
      <c r="F34" s="43"/>
      <c r="G34" s="43"/>
      <c r="H34" s="43"/>
      <c r="I34" s="43"/>
      <c r="J34" s="43"/>
      <c r="K34" s="43"/>
      <c r="L34" s="43"/>
      <c r="M34" s="43"/>
      <c r="N34" s="43"/>
      <c r="O34" s="43"/>
      <c r="P34" s="43"/>
      <c r="Q34" s="43"/>
      <c r="R34" s="43"/>
      <c r="S34" s="43"/>
      <c r="T34" s="43"/>
      <c r="U34" s="43"/>
      <c r="V34" s="43"/>
      <c r="W34" s="43"/>
      <c r="X34" s="43"/>
      <c r="Y34" s="43"/>
      <c r="Z34" s="43"/>
    </row>
    <row r="35" spans="1:26">
      <c r="A35" s="101"/>
      <c r="B35" s="101"/>
      <c r="C35" s="43"/>
      <c r="D35" s="43"/>
      <c r="E35" s="43"/>
      <c r="F35" s="43"/>
      <c r="G35" s="43"/>
      <c r="H35" s="43"/>
      <c r="I35" s="43"/>
      <c r="J35" s="43"/>
      <c r="K35" s="43"/>
      <c r="L35" s="43"/>
      <c r="M35" s="43"/>
      <c r="N35" s="43"/>
      <c r="O35" s="43"/>
      <c r="P35" s="43"/>
      <c r="Q35" s="43"/>
      <c r="R35" s="43"/>
      <c r="S35" s="43"/>
      <c r="T35" s="43"/>
      <c r="U35" s="43"/>
      <c r="V35" s="43"/>
      <c r="W35" s="43"/>
      <c r="X35" s="43"/>
      <c r="Y35" s="43"/>
      <c r="Z35" s="43"/>
    </row>
    <row r="36" spans="1:26">
      <c r="A36" s="101"/>
      <c r="B36" s="101"/>
      <c r="C36" s="43"/>
      <c r="D36" s="43"/>
      <c r="E36" s="43"/>
      <c r="F36" s="43"/>
      <c r="G36" s="43"/>
      <c r="H36" s="43"/>
      <c r="I36" s="43"/>
      <c r="J36" s="43"/>
      <c r="K36" s="43"/>
      <c r="L36" s="43"/>
      <c r="M36" s="43"/>
      <c r="N36" s="43"/>
      <c r="O36" s="43"/>
      <c r="P36" s="43"/>
      <c r="Q36" s="43"/>
      <c r="R36" s="43"/>
      <c r="S36" s="43"/>
      <c r="T36" s="43"/>
      <c r="U36" s="43"/>
      <c r="V36" s="43"/>
      <c r="W36" s="43"/>
      <c r="X36" s="43"/>
      <c r="Y36" s="43"/>
      <c r="Z36" s="43"/>
    </row>
    <row r="37" spans="1:26">
      <c r="A37" s="101"/>
      <c r="B37" s="101"/>
      <c r="C37" s="43"/>
      <c r="D37" s="43"/>
      <c r="E37" s="43"/>
      <c r="F37" s="43"/>
      <c r="G37" s="43"/>
      <c r="H37" s="43"/>
      <c r="I37" s="43"/>
      <c r="J37" s="43"/>
      <c r="K37" s="43"/>
      <c r="L37" s="43"/>
      <c r="M37" s="43"/>
      <c r="N37" s="43"/>
      <c r="O37" s="43"/>
      <c r="P37" s="43"/>
      <c r="Q37" s="43"/>
      <c r="R37" s="43"/>
      <c r="S37" s="43"/>
      <c r="T37" s="43"/>
      <c r="U37" s="43"/>
      <c r="V37" s="43"/>
      <c r="W37" s="43"/>
      <c r="X37" s="43"/>
      <c r="Y37" s="43"/>
      <c r="Z37" s="43"/>
    </row>
    <row r="38" spans="1:26">
      <c r="A38" s="101"/>
      <c r="B38" s="101"/>
      <c r="C38" s="43"/>
      <c r="D38" s="43"/>
      <c r="E38" s="43"/>
      <c r="F38" s="43"/>
      <c r="G38" s="43"/>
      <c r="H38" s="43"/>
      <c r="I38" s="43"/>
      <c r="J38" s="43"/>
      <c r="K38" s="43"/>
      <c r="L38" s="43"/>
      <c r="M38" s="43"/>
      <c r="N38" s="43"/>
      <c r="O38" s="43"/>
      <c r="P38" s="43"/>
      <c r="Q38" s="43"/>
      <c r="R38" s="43"/>
      <c r="S38" s="43"/>
      <c r="T38" s="43"/>
      <c r="U38" s="43"/>
      <c r="V38" s="43"/>
      <c r="W38" s="43"/>
      <c r="X38" s="43"/>
      <c r="Y38" s="43"/>
      <c r="Z38" s="43"/>
    </row>
    <row r="39" spans="1:26">
      <c r="A39" s="101"/>
      <c r="B39" s="101"/>
      <c r="C39" s="43"/>
      <c r="D39" s="43"/>
      <c r="E39" s="43"/>
      <c r="F39" s="43"/>
      <c r="G39" s="43"/>
      <c r="H39" s="43"/>
      <c r="I39" s="43"/>
      <c r="J39" s="43"/>
      <c r="K39" s="43"/>
      <c r="L39" s="43"/>
      <c r="M39" s="43"/>
      <c r="N39" s="43"/>
      <c r="O39" s="43"/>
      <c r="P39" s="43"/>
      <c r="Q39" s="43"/>
      <c r="R39" s="43"/>
      <c r="S39" s="43"/>
      <c r="T39" s="43"/>
      <c r="U39" s="43"/>
      <c r="V39" s="43"/>
      <c r="W39" s="43"/>
      <c r="X39" s="43"/>
      <c r="Y39" s="43"/>
      <c r="Z39" s="43"/>
    </row>
    <row r="40" spans="1:26">
      <c r="A40" s="101"/>
      <c r="B40" s="101"/>
      <c r="C40" s="43"/>
      <c r="D40" s="43"/>
      <c r="E40" s="43"/>
      <c r="F40" s="43"/>
      <c r="G40" s="43"/>
      <c r="H40" s="43"/>
      <c r="I40" s="43"/>
      <c r="J40" s="43"/>
      <c r="K40" s="43"/>
      <c r="L40" s="43"/>
      <c r="M40" s="43"/>
      <c r="N40" s="43"/>
      <c r="O40" s="43"/>
      <c r="P40" s="43"/>
      <c r="Q40" s="43"/>
      <c r="R40" s="43"/>
      <c r="S40" s="43"/>
      <c r="T40" s="43"/>
      <c r="U40" s="43"/>
      <c r="V40" s="43"/>
      <c r="W40" s="43"/>
      <c r="X40" s="43"/>
      <c r="Y40" s="43"/>
      <c r="Z40" s="43"/>
    </row>
    <row r="41" spans="1:26">
      <c r="A41" s="101"/>
      <c r="B41" s="101"/>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c r="A42" s="101"/>
      <c r="B42" s="101"/>
      <c r="C42" s="43"/>
      <c r="D42" s="43"/>
      <c r="E42" s="43"/>
      <c r="F42" s="43"/>
      <c r="G42" s="43"/>
      <c r="H42" s="43"/>
      <c r="I42" s="43"/>
      <c r="J42" s="43"/>
      <c r="K42" s="43"/>
      <c r="L42" s="43"/>
      <c r="M42" s="43"/>
      <c r="N42" s="43"/>
      <c r="O42" s="43"/>
      <c r="P42" s="43"/>
      <c r="Q42" s="43"/>
      <c r="R42" s="43"/>
      <c r="S42" s="43"/>
      <c r="T42" s="43"/>
      <c r="U42" s="43"/>
      <c r="V42" s="43"/>
      <c r="W42" s="43"/>
      <c r="X42" s="43"/>
      <c r="Y42" s="43"/>
      <c r="Z42" s="43"/>
    </row>
    <row r="43" spans="1:26">
      <c r="A43" s="101"/>
      <c r="B43" s="101"/>
      <c r="C43" s="43"/>
      <c r="D43" s="43"/>
      <c r="E43" s="43"/>
      <c r="F43" s="43"/>
      <c r="G43" s="43"/>
      <c r="H43" s="43"/>
      <c r="I43" s="43"/>
      <c r="J43" s="43"/>
      <c r="K43" s="43"/>
      <c r="L43" s="43"/>
      <c r="M43" s="43"/>
      <c r="N43" s="43"/>
      <c r="O43" s="43"/>
      <c r="P43" s="43"/>
      <c r="Q43" s="43"/>
      <c r="R43" s="43"/>
      <c r="S43" s="43"/>
      <c r="T43" s="43"/>
      <c r="U43" s="43"/>
      <c r="V43" s="43"/>
      <c r="W43" s="43"/>
      <c r="X43" s="43"/>
      <c r="Y43" s="43"/>
      <c r="Z43" s="43"/>
    </row>
    <row r="44" spans="1:26">
      <c r="A44" s="101"/>
      <c r="B44" s="101"/>
      <c r="C44" s="43"/>
      <c r="D44" s="43"/>
      <c r="E44" s="43"/>
      <c r="F44" s="43"/>
      <c r="G44" s="43"/>
      <c r="H44" s="43"/>
      <c r="I44" s="43"/>
      <c r="J44" s="43"/>
      <c r="K44" s="43"/>
      <c r="L44" s="43"/>
      <c r="M44" s="43"/>
      <c r="N44" s="43"/>
      <c r="O44" s="43"/>
      <c r="P44" s="43"/>
      <c r="Q44" s="43"/>
      <c r="R44" s="43"/>
      <c r="S44" s="43"/>
      <c r="T44" s="43"/>
      <c r="U44" s="43"/>
      <c r="V44" s="43"/>
      <c r="W44" s="43"/>
      <c r="X44" s="43"/>
      <c r="Y44" s="43"/>
      <c r="Z44" s="43"/>
    </row>
    <row r="45" spans="1:26">
      <c r="A45" s="101"/>
      <c r="B45" s="101"/>
      <c r="C45" s="43"/>
      <c r="D45" s="43"/>
      <c r="E45" s="43"/>
      <c r="F45" s="43"/>
      <c r="G45" s="43"/>
      <c r="H45" s="43"/>
      <c r="I45" s="43"/>
      <c r="J45" s="43"/>
      <c r="K45" s="43"/>
      <c r="L45" s="43"/>
      <c r="M45" s="43"/>
      <c r="N45" s="43"/>
      <c r="O45" s="43"/>
      <c r="P45" s="43"/>
      <c r="Q45" s="43"/>
      <c r="R45" s="43"/>
      <c r="S45" s="43"/>
      <c r="T45" s="43"/>
      <c r="U45" s="43"/>
      <c r="V45" s="43"/>
      <c r="W45" s="43"/>
      <c r="X45" s="43"/>
      <c r="Y45" s="43"/>
      <c r="Z45" s="43"/>
    </row>
    <row r="46" spans="1:26">
      <c r="A46" s="101"/>
      <c r="B46" s="101"/>
      <c r="C46" s="43"/>
      <c r="D46" s="43"/>
      <c r="E46" s="43"/>
      <c r="F46" s="43"/>
      <c r="G46" s="43"/>
      <c r="H46" s="43"/>
      <c r="I46" s="43"/>
      <c r="J46" s="43"/>
      <c r="K46" s="43"/>
      <c r="L46" s="43"/>
      <c r="M46" s="43"/>
      <c r="N46" s="43"/>
      <c r="O46" s="43"/>
      <c r="P46" s="43"/>
      <c r="Q46" s="43"/>
      <c r="R46" s="43"/>
      <c r="S46" s="43"/>
      <c r="T46" s="43"/>
      <c r="U46" s="43"/>
      <c r="V46" s="43"/>
      <c r="W46" s="43"/>
      <c r="X46" s="43"/>
      <c r="Y46" s="43"/>
      <c r="Z46" s="43"/>
    </row>
    <row r="47" spans="1:26">
      <c r="A47" s="101"/>
      <c r="B47" s="101"/>
      <c r="C47" s="43"/>
      <c r="D47" s="43"/>
      <c r="E47" s="43"/>
      <c r="F47" s="43"/>
      <c r="G47" s="43"/>
      <c r="H47" s="43"/>
      <c r="I47" s="43"/>
      <c r="J47" s="43"/>
      <c r="K47" s="43"/>
      <c r="L47" s="43"/>
      <c r="M47" s="43"/>
      <c r="N47" s="43"/>
      <c r="O47" s="43"/>
      <c r="P47" s="43"/>
      <c r="Q47" s="43"/>
      <c r="R47" s="43"/>
      <c r="S47" s="43"/>
      <c r="T47" s="43"/>
      <c r="U47" s="43"/>
      <c r="V47" s="43"/>
      <c r="W47" s="43"/>
      <c r="X47" s="43"/>
      <c r="Y47" s="43"/>
      <c r="Z47" s="43"/>
    </row>
    <row r="48" spans="1:26">
      <c r="A48" s="101"/>
      <c r="B48" s="101"/>
      <c r="C48" s="43"/>
      <c r="D48" s="43"/>
      <c r="E48" s="43"/>
      <c r="F48" s="43"/>
      <c r="G48" s="43"/>
      <c r="H48" s="43"/>
      <c r="I48" s="43"/>
      <c r="J48" s="43"/>
      <c r="K48" s="43"/>
      <c r="L48" s="43"/>
      <c r="M48" s="43"/>
      <c r="N48" s="43"/>
      <c r="O48" s="43"/>
      <c r="P48" s="43"/>
      <c r="Q48" s="43"/>
      <c r="R48" s="43"/>
      <c r="S48" s="43"/>
      <c r="T48" s="43"/>
      <c r="U48" s="43"/>
      <c r="V48" s="43"/>
      <c r="W48" s="43"/>
      <c r="X48" s="43"/>
      <c r="Y48" s="43"/>
      <c r="Z48" s="43"/>
    </row>
    <row r="49" spans="1:26">
      <c r="A49" s="101"/>
      <c r="B49" s="101"/>
      <c r="C49" s="43"/>
      <c r="D49" s="43"/>
      <c r="E49" s="43"/>
      <c r="F49" s="43"/>
      <c r="G49" s="43"/>
      <c r="H49" s="43"/>
      <c r="I49" s="43"/>
      <c r="J49" s="43"/>
      <c r="K49" s="43"/>
      <c r="L49" s="43"/>
      <c r="M49" s="43"/>
      <c r="N49" s="43"/>
      <c r="O49" s="43"/>
      <c r="P49" s="43"/>
      <c r="Q49" s="43"/>
      <c r="R49" s="43"/>
      <c r="S49" s="43"/>
      <c r="T49" s="43"/>
      <c r="U49" s="43"/>
      <c r="V49" s="43"/>
      <c r="W49" s="43"/>
      <c r="X49" s="43"/>
      <c r="Y49" s="43"/>
      <c r="Z49" s="43"/>
    </row>
    <row r="50" spans="1:26">
      <c r="A50" s="101"/>
      <c r="B50" s="101"/>
      <c r="C50" s="43"/>
      <c r="D50" s="43"/>
      <c r="E50" s="43"/>
      <c r="F50" s="43"/>
      <c r="G50" s="43"/>
      <c r="H50" s="43"/>
      <c r="I50" s="43"/>
      <c r="J50" s="43"/>
      <c r="K50" s="43"/>
      <c r="L50" s="43"/>
      <c r="M50" s="43"/>
      <c r="N50" s="43"/>
      <c r="O50" s="43"/>
      <c r="P50" s="43"/>
      <c r="Q50" s="43"/>
      <c r="R50" s="43"/>
      <c r="S50" s="43"/>
      <c r="T50" s="43"/>
      <c r="U50" s="43"/>
      <c r="V50" s="43"/>
      <c r="W50" s="43"/>
      <c r="X50" s="43"/>
      <c r="Y50" s="43"/>
      <c r="Z50" s="43"/>
    </row>
    <row r="51" spans="1:26">
      <c r="A51" s="101"/>
      <c r="B51" s="101"/>
      <c r="C51" s="43"/>
      <c r="D51" s="43"/>
      <c r="E51" s="43"/>
      <c r="F51" s="43"/>
      <c r="G51" s="43"/>
      <c r="H51" s="43"/>
      <c r="I51" s="43"/>
      <c r="J51" s="43"/>
      <c r="K51" s="43"/>
      <c r="L51" s="43"/>
      <c r="M51" s="43"/>
      <c r="N51" s="43"/>
      <c r="O51" s="43"/>
      <c r="P51" s="43"/>
      <c r="Q51" s="43"/>
      <c r="R51" s="43"/>
      <c r="S51" s="43"/>
      <c r="T51" s="43"/>
      <c r="U51" s="43"/>
      <c r="V51" s="43"/>
      <c r="W51" s="43"/>
      <c r="X51" s="43"/>
      <c r="Y51" s="43"/>
      <c r="Z51" s="43"/>
    </row>
    <row r="52" spans="1:26">
      <c r="A52" s="101"/>
      <c r="B52" s="101"/>
      <c r="C52" s="43"/>
      <c r="D52" s="43"/>
      <c r="E52" s="43"/>
      <c r="F52" s="43"/>
      <c r="G52" s="43"/>
      <c r="H52" s="43"/>
      <c r="I52" s="43"/>
      <c r="J52" s="43"/>
      <c r="K52" s="43"/>
      <c r="L52" s="43"/>
      <c r="M52" s="43"/>
      <c r="N52" s="43"/>
      <c r="O52" s="43"/>
      <c r="P52" s="43"/>
      <c r="Q52" s="43"/>
      <c r="R52" s="43"/>
      <c r="S52" s="43"/>
      <c r="T52" s="43"/>
      <c r="U52" s="43"/>
      <c r="V52" s="43"/>
      <c r="W52" s="43"/>
      <c r="X52" s="43"/>
      <c r="Y52" s="43"/>
      <c r="Z52" s="43"/>
    </row>
    <row r="53" spans="1:26">
      <c r="A53" s="101"/>
      <c r="B53" s="101"/>
      <c r="C53" s="43"/>
      <c r="D53" s="43"/>
      <c r="E53" s="43"/>
      <c r="F53" s="43"/>
      <c r="G53" s="43"/>
      <c r="H53" s="43"/>
      <c r="I53" s="43"/>
      <c r="J53" s="43"/>
      <c r="K53" s="43"/>
      <c r="L53" s="43"/>
      <c r="M53" s="43"/>
      <c r="N53" s="43"/>
      <c r="O53" s="43"/>
      <c r="P53" s="43"/>
      <c r="Q53" s="43"/>
      <c r="R53" s="43"/>
      <c r="S53" s="43"/>
      <c r="T53" s="43"/>
      <c r="U53" s="43"/>
      <c r="V53" s="43"/>
      <c r="W53" s="43"/>
      <c r="X53" s="43"/>
      <c r="Y53" s="43"/>
      <c r="Z53" s="43"/>
    </row>
    <row r="54" spans="1:26">
      <c r="A54" s="101"/>
      <c r="B54" s="101"/>
      <c r="C54" s="43"/>
      <c r="D54" s="43"/>
      <c r="E54" s="43"/>
      <c r="F54" s="43"/>
      <c r="G54" s="43"/>
      <c r="H54" s="43"/>
      <c r="I54" s="43"/>
      <c r="J54" s="43"/>
      <c r="K54" s="43"/>
      <c r="L54" s="43"/>
      <c r="M54" s="43"/>
      <c r="N54" s="43"/>
      <c r="O54" s="43"/>
      <c r="P54" s="43"/>
      <c r="Q54" s="43"/>
      <c r="R54" s="43"/>
      <c r="S54" s="43"/>
      <c r="T54" s="43"/>
      <c r="U54" s="43"/>
      <c r="V54" s="43"/>
      <c r="W54" s="43"/>
      <c r="X54" s="43"/>
      <c r="Y54" s="43"/>
      <c r="Z54" s="43"/>
    </row>
    <row r="55" spans="1:26">
      <c r="A55" s="101"/>
      <c r="B55" s="101"/>
      <c r="C55" s="43"/>
      <c r="D55" s="43"/>
      <c r="E55" s="43"/>
      <c r="F55" s="43"/>
      <c r="G55" s="43"/>
      <c r="H55" s="43"/>
      <c r="I55" s="43"/>
      <c r="J55" s="43"/>
      <c r="K55" s="43"/>
      <c r="L55" s="43"/>
      <c r="M55" s="43"/>
      <c r="N55" s="43"/>
      <c r="O55" s="43"/>
      <c r="P55" s="43"/>
      <c r="Q55" s="43"/>
      <c r="R55" s="43"/>
      <c r="S55" s="43"/>
      <c r="T55" s="43"/>
      <c r="U55" s="43"/>
      <c r="V55" s="43"/>
      <c r="W55" s="43"/>
      <c r="X55" s="43"/>
      <c r="Y55" s="43"/>
      <c r="Z55" s="43"/>
    </row>
    <row r="56" spans="1:26">
      <c r="A56" s="101"/>
      <c r="B56" s="101"/>
      <c r="C56" s="43"/>
      <c r="D56" s="43"/>
      <c r="E56" s="43"/>
      <c r="F56" s="43"/>
      <c r="G56" s="43"/>
      <c r="H56" s="43"/>
      <c r="I56" s="43"/>
      <c r="J56" s="43"/>
      <c r="K56" s="43"/>
      <c r="L56" s="43"/>
      <c r="M56" s="43"/>
      <c r="N56" s="43"/>
      <c r="O56" s="43"/>
      <c r="P56" s="43"/>
      <c r="Q56" s="43"/>
      <c r="R56" s="43"/>
      <c r="S56" s="43"/>
      <c r="T56" s="43"/>
      <c r="U56" s="43"/>
      <c r="V56" s="43"/>
      <c r="W56" s="43"/>
      <c r="X56" s="43"/>
      <c r="Y56" s="43"/>
      <c r="Z56" s="43"/>
    </row>
    <row r="57" spans="1:26">
      <c r="A57" s="101"/>
      <c r="B57" s="101"/>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c r="A58" s="101"/>
      <c r="B58" s="101"/>
      <c r="C58" s="43"/>
      <c r="D58" s="43"/>
      <c r="E58" s="43"/>
      <c r="F58" s="43"/>
      <c r="G58" s="43"/>
      <c r="H58" s="43"/>
      <c r="I58" s="43"/>
      <c r="J58" s="43"/>
      <c r="K58" s="43"/>
      <c r="L58" s="43"/>
      <c r="M58" s="43"/>
      <c r="N58" s="43"/>
      <c r="O58" s="43"/>
      <c r="P58" s="43"/>
      <c r="Q58" s="43"/>
      <c r="R58" s="43"/>
      <c r="S58" s="43"/>
      <c r="T58" s="43"/>
      <c r="U58" s="43"/>
      <c r="V58" s="43"/>
      <c r="W58" s="43"/>
      <c r="X58" s="43"/>
      <c r="Y58" s="43"/>
      <c r="Z58" s="43"/>
    </row>
    <row r="59" spans="1:26">
      <c r="A59" s="101"/>
      <c r="B59" s="101"/>
      <c r="C59" s="43"/>
      <c r="D59" s="43"/>
      <c r="E59" s="43"/>
      <c r="F59" s="43"/>
      <c r="G59" s="43"/>
      <c r="H59" s="43"/>
      <c r="I59" s="43"/>
      <c r="J59" s="43"/>
      <c r="K59" s="43"/>
      <c r="L59" s="43"/>
      <c r="M59" s="43"/>
      <c r="N59" s="43"/>
      <c r="O59" s="43"/>
      <c r="P59" s="43"/>
      <c r="Q59" s="43"/>
      <c r="R59" s="43"/>
      <c r="S59" s="43"/>
      <c r="T59" s="43"/>
      <c r="U59" s="43"/>
      <c r="V59" s="43"/>
      <c r="W59" s="43"/>
      <c r="X59" s="43"/>
      <c r="Y59" s="43"/>
      <c r="Z59" s="43"/>
    </row>
    <row r="60" spans="1:26">
      <c r="A60" s="101"/>
      <c r="B60" s="101"/>
      <c r="C60" s="43"/>
      <c r="D60" s="43"/>
      <c r="E60" s="43"/>
      <c r="F60" s="43"/>
      <c r="G60" s="43"/>
      <c r="H60" s="43"/>
      <c r="I60" s="43"/>
      <c r="J60" s="43"/>
      <c r="K60" s="43"/>
      <c r="L60" s="43"/>
      <c r="M60" s="43"/>
      <c r="N60" s="43"/>
      <c r="O60" s="43"/>
      <c r="P60" s="43"/>
      <c r="Q60" s="43"/>
      <c r="R60" s="43"/>
      <c r="S60" s="43"/>
      <c r="T60" s="43"/>
      <c r="U60" s="43"/>
      <c r="V60" s="43"/>
      <c r="W60" s="43"/>
      <c r="X60" s="43"/>
      <c r="Y60" s="43"/>
      <c r="Z60" s="43"/>
    </row>
    <row r="61" spans="1:26">
      <c r="A61" s="101"/>
      <c r="B61" s="101"/>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c r="A62" s="101"/>
      <c r="B62" s="101"/>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c r="A63" s="101"/>
      <c r="B63" s="101"/>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c r="A64" s="101"/>
      <c r="B64" s="101"/>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c r="A65" s="101"/>
      <c r="B65" s="101"/>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c r="A66" s="101"/>
      <c r="B66" s="101"/>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c r="A67" s="101"/>
      <c r="B67" s="101"/>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c r="A68" s="101"/>
      <c r="B68" s="101"/>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c r="A69" s="101"/>
      <c r="B69" s="101"/>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c r="A70" s="101"/>
      <c r="B70" s="101"/>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c r="A71" s="101"/>
      <c r="B71" s="101"/>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c r="A72" s="101"/>
      <c r="B72" s="101"/>
      <c r="C72" s="43"/>
      <c r="D72" s="43"/>
      <c r="E72" s="43"/>
      <c r="F72" s="43"/>
      <c r="G72" s="43"/>
      <c r="H72" s="43"/>
      <c r="I72" s="43"/>
      <c r="J72" s="43"/>
      <c r="K72" s="43"/>
      <c r="L72" s="43"/>
      <c r="M72" s="43"/>
      <c r="N72" s="43"/>
      <c r="O72" s="43"/>
      <c r="P72" s="43"/>
      <c r="Q72" s="43"/>
      <c r="R72" s="43"/>
      <c r="S72" s="43"/>
      <c r="T72" s="43"/>
      <c r="U72" s="43"/>
      <c r="V72" s="43"/>
      <c r="W72" s="43"/>
      <c r="X72" s="43"/>
      <c r="Y72" s="43"/>
      <c r="Z72" s="43"/>
    </row>
    <row r="73" spans="1:26">
      <c r="A73" s="101"/>
      <c r="B73" s="101"/>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c r="A74" s="101"/>
      <c r="B74" s="101"/>
      <c r="C74" s="43"/>
      <c r="D74" s="43"/>
      <c r="E74" s="43"/>
      <c r="F74" s="43"/>
      <c r="G74" s="43"/>
      <c r="H74" s="43"/>
      <c r="I74" s="43"/>
      <c r="J74" s="43"/>
      <c r="K74" s="43"/>
      <c r="L74" s="43"/>
      <c r="M74" s="43"/>
      <c r="N74" s="43"/>
      <c r="O74" s="43"/>
      <c r="P74" s="43"/>
      <c r="Q74" s="43"/>
      <c r="R74" s="43"/>
      <c r="S74" s="43"/>
      <c r="T74" s="43"/>
      <c r="U74" s="43"/>
      <c r="V74" s="43"/>
      <c r="W74" s="43"/>
      <c r="X74" s="43"/>
      <c r="Y74" s="43"/>
      <c r="Z74" s="43"/>
    </row>
    <row r="75" spans="1:26">
      <c r="A75" s="101"/>
      <c r="B75" s="101"/>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c r="A76" s="101"/>
      <c r="B76" s="101"/>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c r="A77" s="101"/>
      <c r="B77" s="101"/>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c r="A78" s="101"/>
      <c r="B78" s="101"/>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c r="A79" s="101"/>
      <c r="B79" s="101"/>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c r="A80" s="101"/>
      <c r="B80" s="101"/>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c r="A81" s="101"/>
      <c r="B81" s="101"/>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c r="A82" s="101"/>
      <c r="B82" s="101"/>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c r="A83" s="101"/>
      <c r="B83" s="101"/>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c r="A84" s="101"/>
      <c r="B84" s="101"/>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c r="A85" s="101"/>
      <c r="B85" s="101"/>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c r="A86" s="101"/>
      <c r="B86" s="101"/>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c r="A87" s="101"/>
      <c r="B87" s="101"/>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c r="A88" s="101"/>
      <c r="B88" s="101"/>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c r="A89" s="101"/>
      <c r="B89" s="101"/>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c r="A90" s="101"/>
      <c r="B90" s="101"/>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c r="A91" s="101"/>
      <c r="B91" s="101"/>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c r="A92" s="101"/>
      <c r="B92" s="101"/>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c r="A93" s="101"/>
      <c r="B93" s="101"/>
      <c r="C93" s="43"/>
      <c r="D93" s="43"/>
      <c r="E93" s="76">
        <v>45505</v>
      </c>
      <c r="F93" s="43">
        <v>178.31</v>
      </c>
      <c r="G93" s="43"/>
      <c r="H93" s="43"/>
      <c r="I93" s="43"/>
      <c r="J93" s="43"/>
      <c r="K93" s="43"/>
      <c r="L93" s="43"/>
      <c r="M93" s="43"/>
      <c r="N93" s="43"/>
      <c r="O93" s="43"/>
      <c r="P93" s="43"/>
      <c r="Q93" s="43"/>
      <c r="R93" s="43"/>
      <c r="S93" s="43"/>
      <c r="T93" s="43"/>
      <c r="U93" s="43"/>
      <c r="V93" s="43"/>
      <c r="W93" s="43"/>
      <c r="X93" s="43"/>
      <c r="Y93" s="43"/>
      <c r="Z93" s="43"/>
    </row>
    <row r="94" spans="1:26">
      <c r="A94" s="101"/>
      <c r="B94" s="101"/>
      <c r="C94" s="43"/>
      <c r="D94" s="43"/>
      <c r="E94" s="76">
        <v>45506</v>
      </c>
      <c r="F94" s="43">
        <v>169.95</v>
      </c>
      <c r="G94" s="43"/>
      <c r="H94" s="43"/>
      <c r="I94" s="43"/>
      <c r="J94" s="43"/>
      <c r="K94" s="43"/>
      <c r="L94" s="43"/>
      <c r="M94" s="43"/>
      <c r="N94" s="43"/>
      <c r="O94" s="43"/>
      <c r="P94" s="43"/>
      <c r="Q94" s="43"/>
      <c r="R94" s="43"/>
      <c r="S94" s="43"/>
      <c r="T94" s="43"/>
      <c r="U94" s="43"/>
      <c r="V94" s="43"/>
      <c r="W94" s="43"/>
      <c r="X94" s="43"/>
      <c r="Y94" s="43"/>
      <c r="Z94" s="43"/>
    </row>
    <row r="95" spans="1:26">
      <c r="A95" s="101"/>
      <c r="B95" s="101"/>
      <c r="C95" s="43"/>
      <c r="D95" s="43"/>
      <c r="E95" s="76">
        <v>45509</v>
      </c>
      <c r="F95" s="43">
        <v>167.03</v>
      </c>
      <c r="G95" s="43"/>
      <c r="H95" s="43"/>
      <c r="I95" s="43"/>
      <c r="J95" s="43"/>
      <c r="K95" s="43"/>
      <c r="L95" s="43"/>
      <c r="M95" s="43"/>
      <c r="N95" s="43"/>
      <c r="O95" s="43"/>
      <c r="P95" s="43"/>
      <c r="Q95" s="43"/>
      <c r="R95" s="43"/>
      <c r="S95" s="43"/>
      <c r="T95" s="43"/>
      <c r="U95" s="43"/>
      <c r="V95" s="43"/>
      <c r="W95" s="43"/>
      <c r="X95" s="43"/>
      <c r="Y95" s="43"/>
      <c r="Z95" s="43"/>
    </row>
    <row r="96" spans="1:26">
      <c r="A96" s="101"/>
      <c r="B96" s="101"/>
      <c r="C96" s="43"/>
      <c r="D96" s="43"/>
      <c r="E96" s="76">
        <v>45510</v>
      </c>
      <c r="F96" s="43">
        <v>165.04</v>
      </c>
      <c r="G96" s="43"/>
      <c r="H96" s="43"/>
      <c r="I96" s="43"/>
      <c r="J96" s="43"/>
      <c r="K96" s="43"/>
      <c r="L96" s="43"/>
      <c r="M96" s="43"/>
      <c r="N96" s="43"/>
      <c r="O96" s="43"/>
      <c r="P96" s="43"/>
      <c r="Q96" s="43"/>
      <c r="R96" s="43"/>
      <c r="S96" s="43"/>
      <c r="T96" s="43"/>
      <c r="U96" s="43"/>
      <c r="V96" s="43"/>
      <c r="W96" s="43"/>
      <c r="X96" s="43"/>
      <c r="Y96" s="43"/>
      <c r="Z96" s="43"/>
    </row>
    <row r="97" spans="1:26">
      <c r="A97" s="101"/>
      <c r="B97" s="101"/>
      <c r="C97" s="43"/>
      <c r="D97" s="43"/>
      <c r="E97" s="76">
        <v>45511</v>
      </c>
      <c r="F97" s="43">
        <v>163.24</v>
      </c>
      <c r="G97" s="43"/>
      <c r="H97" s="43"/>
      <c r="I97" s="43"/>
      <c r="J97" s="43"/>
      <c r="K97" s="43"/>
      <c r="L97" s="43"/>
      <c r="M97" s="43"/>
      <c r="N97" s="43"/>
      <c r="O97" s="43"/>
      <c r="P97" s="43"/>
      <c r="Q97" s="43"/>
      <c r="R97" s="43"/>
      <c r="S97" s="43"/>
      <c r="T97" s="43"/>
      <c r="U97" s="43"/>
      <c r="V97" s="43"/>
      <c r="W97" s="43"/>
      <c r="X97" s="43"/>
      <c r="Y97" s="43"/>
      <c r="Z97" s="43"/>
    </row>
    <row r="98" spans="1:26">
      <c r="A98" s="101"/>
      <c r="B98" s="101"/>
      <c r="C98" s="43"/>
      <c r="D98" s="43"/>
      <c r="E98" s="76">
        <v>45512</v>
      </c>
      <c r="F98" s="43">
        <v>168.87</v>
      </c>
      <c r="G98" s="43"/>
      <c r="H98" s="43"/>
      <c r="I98" s="43"/>
      <c r="J98" s="43"/>
      <c r="K98" s="43"/>
      <c r="L98" s="43"/>
      <c r="M98" s="43"/>
      <c r="N98" s="43"/>
      <c r="O98" s="43"/>
      <c r="P98" s="43"/>
      <c r="Q98" s="43"/>
      <c r="R98" s="43"/>
      <c r="S98" s="43"/>
      <c r="T98" s="43"/>
      <c r="U98" s="43"/>
      <c r="V98" s="43"/>
      <c r="W98" s="43"/>
      <c r="X98" s="43"/>
      <c r="Y98" s="43"/>
      <c r="Z98" s="43"/>
    </row>
    <row r="99" spans="1:26">
      <c r="A99" s="101"/>
      <c r="B99" s="101"/>
      <c r="C99" s="43"/>
      <c r="D99" s="43"/>
      <c r="E99" s="76">
        <v>45513</v>
      </c>
      <c r="F99" s="43">
        <v>167.91</v>
      </c>
      <c r="G99" s="43"/>
      <c r="H99" s="43"/>
      <c r="I99" s="43"/>
      <c r="J99" s="43"/>
      <c r="K99" s="43"/>
      <c r="L99" s="43"/>
      <c r="M99" s="43"/>
      <c r="N99" s="43"/>
      <c r="O99" s="43"/>
      <c r="P99" s="43"/>
      <c r="Q99" s="43"/>
      <c r="R99" s="43"/>
      <c r="S99" s="43"/>
      <c r="T99" s="43"/>
      <c r="U99" s="43"/>
      <c r="V99" s="43"/>
      <c r="W99" s="43"/>
      <c r="X99" s="43"/>
      <c r="Y99" s="43"/>
      <c r="Z99" s="43"/>
    </row>
    <row r="100" spans="1:26">
      <c r="A100" s="101"/>
      <c r="B100" s="101"/>
      <c r="C100" s="43"/>
      <c r="D100" s="43"/>
      <c r="E100" s="76">
        <v>45516</v>
      </c>
      <c r="F100" s="43">
        <v>164.13</v>
      </c>
      <c r="G100" s="43"/>
      <c r="H100" s="43"/>
      <c r="I100" s="43"/>
      <c r="J100" s="43"/>
      <c r="K100" s="43"/>
      <c r="L100" s="43"/>
      <c r="M100" s="43"/>
      <c r="N100" s="43"/>
      <c r="O100" s="43"/>
      <c r="P100" s="43"/>
      <c r="Q100" s="43"/>
      <c r="R100" s="43"/>
      <c r="S100" s="43"/>
      <c r="T100" s="43"/>
      <c r="U100" s="43"/>
      <c r="V100" s="43"/>
      <c r="W100" s="43"/>
      <c r="X100" s="43"/>
      <c r="Y100" s="43"/>
      <c r="Z100" s="43"/>
    </row>
    <row r="101" spans="1:26">
      <c r="A101" s="101"/>
      <c r="B101" s="101"/>
      <c r="C101" s="43"/>
      <c r="D101" s="43"/>
      <c r="E101" s="76">
        <v>45517</v>
      </c>
      <c r="F101" s="43">
        <v>168.76</v>
      </c>
      <c r="G101" s="43"/>
      <c r="H101" s="43"/>
      <c r="I101" s="43"/>
      <c r="J101" s="43"/>
      <c r="K101" s="43"/>
      <c r="L101" s="43"/>
      <c r="M101" s="43"/>
      <c r="N101" s="43"/>
      <c r="O101" s="43"/>
      <c r="P101" s="43"/>
      <c r="Q101" s="43"/>
      <c r="R101" s="43"/>
      <c r="S101" s="43"/>
      <c r="T101" s="43"/>
      <c r="U101" s="43"/>
      <c r="V101" s="43"/>
      <c r="W101" s="43"/>
      <c r="X101" s="43"/>
      <c r="Y101" s="43"/>
      <c r="Z101" s="43"/>
    </row>
    <row r="102" spans="1:26">
      <c r="A102" s="101"/>
      <c r="B102" s="101"/>
      <c r="C102" s="43"/>
      <c r="D102" s="43"/>
      <c r="E102" s="76">
        <v>45518</v>
      </c>
      <c r="F102" s="43">
        <v>168.5</v>
      </c>
      <c r="G102" s="43"/>
      <c r="H102" s="43"/>
      <c r="I102" s="43"/>
      <c r="J102" s="43"/>
      <c r="K102" s="43"/>
      <c r="L102" s="43"/>
      <c r="M102" s="43"/>
      <c r="N102" s="43"/>
      <c r="O102" s="43"/>
      <c r="P102" s="43"/>
      <c r="Q102" s="43"/>
      <c r="R102" s="43"/>
      <c r="S102" s="43"/>
      <c r="T102" s="43"/>
      <c r="U102" s="43"/>
      <c r="V102" s="43"/>
      <c r="W102" s="43"/>
      <c r="X102" s="43"/>
      <c r="Y102" s="43"/>
      <c r="Z102" s="43"/>
    </row>
    <row r="103" spans="1:26">
      <c r="A103" s="101"/>
      <c r="B103" s="101"/>
      <c r="C103" s="43"/>
      <c r="D103" s="43"/>
      <c r="E103" s="76">
        <v>45519</v>
      </c>
      <c r="F103" s="43">
        <v>176.41</v>
      </c>
      <c r="G103" s="43"/>
      <c r="H103" s="43"/>
      <c r="I103" s="43"/>
      <c r="J103" s="43"/>
      <c r="K103" s="43"/>
      <c r="L103" s="43"/>
      <c r="M103" s="43"/>
      <c r="N103" s="43"/>
      <c r="O103" s="43"/>
      <c r="P103" s="43"/>
      <c r="Q103" s="43"/>
      <c r="R103" s="43"/>
      <c r="S103" s="43"/>
      <c r="T103" s="43"/>
      <c r="U103" s="43"/>
      <c r="V103" s="43"/>
      <c r="W103" s="43"/>
      <c r="X103" s="43"/>
      <c r="Y103" s="43"/>
      <c r="Z103" s="43"/>
    </row>
    <row r="104" spans="1:26">
      <c r="A104" s="101"/>
      <c r="B104" s="101"/>
      <c r="C104" s="43"/>
      <c r="D104" s="43"/>
      <c r="E104" s="76">
        <v>45520</v>
      </c>
      <c r="F104" s="43">
        <v>179.99</v>
      </c>
      <c r="G104" s="43"/>
      <c r="H104" s="43"/>
      <c r="I104" s="43"/>
      <c r="J104" s="43"/>
      <c r="K104" s="43"/>
      <c r="L104" s="43"/>
      <c r="M104" s="43"/>
      <c r="N104" s="43"/>
      <c r="O104" s="43"/>
      <c r="P104" s="43"/>
      <c r="Q104" s="43"/>
      <c r="R104" s="43"/>
      <c r="S104" s="43"/>
      <c r="T104" s="43"/>
      <c r="U104" s="43"/>
      <c r="V104" s="43"/>
      <c r="W104" s="43"/>
      <c r="X104" s="43"/>
      <c r="Y104" s="43"/>
      <c r="Z104" s="43"/>
    </row>
    <row r="105" spans="1:26">
      <c r="A105" s="101"/>
      <c r="B105" s="101"/>
      <c r="C105" s="43"/>
      <c r="D105" s="43"/>
      <c r="E105" s="76">
        <v>45523</v>
      </c>
      <c r="F105" s="43">
        <v>179.64</v>
      </c>
      <c r="G105" s="43"/>
      <c r="H105" s="43"/>
      <c r="I105" s="43"/>
      <c r="J105" s="43"/>
      <c r="K105" s="43"/>
      <c r="L105" s="43"/>
      <c r="M105" s="43"/>
      <c r="N105" s="43"/>
      <c r="O105" s="43"/>
      <c r="P105" s="43"/>
      <c r="Q105" s="43"/>
      <c r="R105" s="43"/>
      <c r="S105" s="43"/>
      <c r="T105" s="43"/>
      <c r="U105" s="43"/>
      <c r="V105" s="43"/>
      <c r="W105" s="43"/>
      <c r="X105" s="43"/>
      <c r="Y105" s="43"/>
      <c r="Z105" s="43"/>
    </row>
    <row r="106" spans="1:26">
      <c r="A106" s="101"/>
      <c r="B106" s="101"/>
      <c r="C106" s="43"/>
      <c r="D106" s="43"/>
      <c r="E106" s="76">
        <v>45524</v>
      </c>
      <c r="F106" s="43">
        <v>172.1</v>
      </c>
      <c r="G106" s="43"/>
      <c r="H106" s="43"/>
      <c r="I106" s="43"/>
      <c r="J106" s="43"/>
      <c r="K106" s="43"/>
      <c r="L106" s="43"/>
      <c r="M106" s="43"/>
      <c r="N106" s="43"/>
      <c r="O106" s="43"/>
      <c r="P106" s="43"/>
      <c r="Q106" s="43"/>
      <c r="R106" s="43"/>
      <c r="S106" s="43"/>
      <c r="T106" s="43"/>
      <c r="U106" s="43"/>
      <c r="V106" s="43"/>
      <c r="W106" s="43"/>
      <c r="X106" s="43"/>
      <c r="Y106" s="43"/>
      <c r="Z106" s="43"/>
    </row>
    <row r="107" spans="1:26">
      <c r="A107" s="101"/>
      <c r="B107" s="101"/>
      <c r="C107" s="43"/>
      <c r="D107" s="43"/>
      <c r="E107" s="76">
        <v>45525</v>
      </c>
      <c r="F107" s="43">
        <v>173.43</v>
      </c>
      <c r="G107" s="43"/>
      <c r="H107" s="43"/>
      <c r="I107" s="43"/>
      <c r="J107" s="43"/>
      <c r="K107" s="43"/>
      <c r="L107" s="43"/>
      <c r="M107" s="43"/>
      <c r="N107" s="43"/>
      <c r="O107" s="43"/>
      <c r="P107" s="43"/>
      <c r="Q107" s="43"/>
      <c r="R107" s="43"/>
      <c r="S107" s="43"/>
      <c r="T107" s="43"/>
      <c r="U107" s="43"/>
      <c r="V107" s="43"/>
      <c r="W107" s="43"/>
      <c r="X107" s="43"/>
      <c r="Y107" s="43"/>
      <c r="Z107" s="43"/>
    </row>
    <row r="108" spans="1:26">
      <c r="A108" s="101"/>
      <c r="B108" s="101"/>
      <c r="C108" s="43"/>
      <c r="D108" s="43"/>
      <c r="E108" s="76">
        <v>45526</v>
      </c>
      <c r="F108" s="43">
        <v>172.76</v>
      </c>
      <c r="G108" s="43"/>
      <c r="H108" s="43"/>
      <c r="I108" s="43"/>
      <c r="J108" s="43"/>
      <c r="K108" s="43"/>
      <c r="L108" s="43"/>
      <c r="M108" s="43"/>
      <c r="N108" s="43"/>
      <c r="O108" s="43"/>
      <c r="P108" s="43"/>
      <c r="Q108" s="43"/>
      <c r="R108" s="43"/>
      <c r="S108" s="43"/>
      <c r="T108" s="43"/>
      <c r="U108" s="43"/>
      <c r="V108" s="43"/>
      <c r="W108" s="43"/>
      <c r="X108" s="43"/>
      <c r="Y108" s="43"/>
      <c r="Z108" s="43"/>
    </row>
    <row r="109" spans="1:26">
      <c r="A109" s="101"/>
      <c r="B109" s="101"/>
      <c r="C109" s="43"/>
      <c r="D109" s="43"/>
      <c r="E109" s="76">
        <v>45527</v>
      </c>
      <c r="F109" s="43">
        <v>174.96</v>
      </c>
      <c r="G109" s="43"/>
      <c r="H109" s="43"/>
      <c r="I109" s="43"/>
      <c r="J109" s="43"/>
      <c r="K109" s="43"/>
      <c r="L109" s="43"/>
      <c r="M109" s="43"/>
      <c r="N109" s="43"/>
      <c r="O109" s="43"/>
      <c r="P109" s="43"/>
      <c r="Q109" s="43"/>
      <c r="R109" s="43"/>
      <c r="S109" s="43"/>
      <c r="T109" s="43"/>
      <c r="U109" s="43"/>
      <c r="V109" s="43"/>
      <c r="W109" s="43"/>
      <c r="X109" s="43"/>
      <c r="Y109" s="43"/>
      <c r="Z109" s="43"/>
    </row>
    <row r="110" spans="1:26">
      <c r="A110" s="101"/>
      <c r="B110" s="101"/>
      <c r="C110" s="43"/>
      <c r="D110" s="43"/>
      <c r="E110" s="76">
        <v>45530</v>
      </c>
      <c r="F110" s="43">
        <v>173.48</v>
      </c>
      <c r="G110" s="43"/>
      <c r="H110" s="43"/>
      <c r="I110" s="43"/>
      <c r="J110" s="43"/>
      <c r="K110" s="43"/>
      <c r="L110" s="43"/>
      <c r="M110" s="43"/>
      <c r="N110" s="43"/>
      <c r="O110" s="43"/>
      <c r="P110" s="43"/>
      <c r="Q110" s="43"/>
      <c r="R110" s="43"/>
      <c r="S110" s="43"/>
      <c r="T110" s="43"/>
      <c r="U110" s="43"/>
      <c r="V110" s="43"/>
      <c r="W110" s="43"/>
      <c r="X110" s="43"/>
      <c r="Y110" s="43"/>
      <c r="Z110" s="43"/>
    </row>
    <row r="111" spans="1:26">
      <c r="A111" s="101"/>
      <c r="B111" s="101"/>
      <c r="C111" s="43"/>
      <c r="D111" s="43"/>
      <c r="E111" s="76">
        <v>45531</v>
      </c>
      <c r="F111" s="43">
        <v>173.05</v>
      </c>
      <c r="G111" s="43"/>
      <c r="H111" s="43"/>
      <c r="I111" s="43"/>
      <c r="J111" s="43"/>
      <c r="K111" s="43"/>
      <c r="L111" s="43"/>
      <c r="M111" s="43"/>
      <c r="N111" s="43"/>
      <c r="O111" s="43"/>
      <c r="P111" s="43"/>
      <c r="Q111" s="43"/>
      <c r="R111" s="43"/>
      <c r="S111" s="43"/>
      <c r="T111" s="43"/>
      <c r="U111" s="43"/>
      <c r="V111" s="43"/>
      <c r="W111" s="43"/>
      <c r="X111" s="43"/>
      <c r="Y111" s="43"/>
      <c r="Z111" s="43"/>
    </row>
    <row r="112" spans="1:26">
      <c r="A112" s="101"/>
      <c r="B112" s="101"/>
      <c r="C112" s="43"/>
      <c r="D112" s="43"/>
      <c r="E112" s="76">
        <v>45532</v>
      </c>
      <c r="F112" s="43">
        <v>170.71</v>
      </c>
      <c r="G112" s="43"/>
      <c r="H112" s="43"/>
      <c r="I112" s="43"/>
      <c r="J112" s="43"/>
      <c r="K112" s="43"/>
      <c r="L112" s="43"/>
      <c r="M112" s="43"/>
      <c r="N112" s="43"/>
      <c r="O112" s="43"/>
      <c r="P112" s="43"/>
      <c r="Q112" s="43"/>
      <c r="R112" s="43"/>
      <c r="S112" s="43"/>
      <c r="T112" s="43"/>
      <c r="U112" s="43"/>
      <c r="V112" s="43"/>
      <c r="W112" s="43"/>
      <c r="X112" s="43"/>
      <c r="Y112" s="43"/>
      <c r="Z112" s="43"/>
    </row>
    <row r="113" spans="1:26">
      <c r="A113" s="101"/>
      <c r="B113" s="101"/>
      <c r="C113" s="43"/>
      <c r="D113" s="43"/>
      <c r="E113" s="76">
        <v>45533</v>
      </c>
      <c r="F113" s="43">
        <v>172.26</v>
      </c>
      <c r="G113" s="43"/>
      <c r="H113" s="43"/>
      <c r="I113" s="43"/>
      <c r="J113" s="43"/>
      <c r="K113" s="43"/>
      <c r="L113" s="43"/>
      <c r="M113" s="43"/>
      <c r="N113" s="43"/>
      <c r="O113" s="43"/>
      <c r="P113" s="43"/>
      <c r="Q113" s="43"/>
      <c r="R113" s="43"/>
      <c r="S113" s="43"/>
      <c r="T113" s="43"/>
      <c r="U113" s="43"/>
      <c r="V113" s="43"/>
      <c r="W113" s="43"/>
      <c r="X113" s="43"/>
      <c r="Y113" s="43"/>
      <c r="Z113" s="43"/>
    </row>
    <row r="114" spans="1:26">
      <c r="A114" s="101"/>
      <c r="B114" s="101"/>
      <c r="C114" s="43"/>
      <c r="D114" s="43"/>
      <c r="E114" s="76">
        <v>45534</v>
      </c>
      <c r="F114" s="43">
        <v>173.74</v>
      </c>
      <c r="G114" s="43"/>
      <c r="H114" s="43"/>
      <c r="I114" s="43"/>
      <c r="J114" s="43"/>
      <c r="K114" s="43"/>
      <c r="L114" s="43"/>
      <c r="M114" s="43"/>
      <c r="N114" s="43"/>
      <c r="O114" s="43"/>
      <c r="P114" s="43"/>
      <c r="Q114" s="43"/>
      <c r="R114" s="43"/>
      <c r="S114" s="43"/>
      <c r="T114" s="43"/>
      <c r="U114" s="43"/>
      <c r="V114" s="43"/>
      <c r="W114" s="43"/>
      <c r="X114" s="43"/>
      <c r="Y114" s="43"/>
      <c r="Z114" s="43"/>
    </row>
    <row r="115" spans="1:26">
      <c r="A115" s="101"/>
      <c r="B115" s="101"/>
      <c r="C115" s="43"/>
      <c r="D115" s="43"/>
      <c r="E115" s="76">
        <v>45537</v>
      </c>
      <c r="F115" s="43">
        <v>173.74</v>
      </c>
      <c r="G115" s="43"/>
      <c r="H115" s="43"/>
      <c r="I115" s="43"/>
      <c r="J115" s="43"/>
      <c r="K115" s="43"/>
      <c r="L115" s="43"/>
      <c r="M115" s="43"/>
      <c r="N115" s="43"/>
      <c r="O115" s="43"/>
      <c r="P115" s="43"/>
      <c r="Q115" s="43"/>
      <c r="R115" s="43"/>
      <c r="S115" s="43"/>
      <c r="T115" s="43"/>
      <c r="U115" s="43"/>
      <c r="V115" s="43"/>
      <c r="W115" s="43"/>
      <c r="X115" s="43"/>
      <c r="Y115" s="43"/>
      <c r="Z115" s="43"/>
    </row>
    <row r="116" spans="1:26">
      <c r="A116" s="101"/>
      <c r="B116" s="101"/>
      <c r="C116" s="43"/>
      <c r="D116" s="43"/>
      <c r="E116" s="76">
        <v>45538</v>
      </c>
      <c r="F116" s="43">
        <v>161.02000000000001</v>
      </c>
      <c r="G116" s="43"/>
      <c r="H116" s="43"/>
      <c r="I116" s="43"/>
      <c r="J116" s="43"/>
      <c r="K116" s="43"/>
      <c r="L116" s="43"/>
      <c r="M116" s="43"/>
      <c r="N116" s="43"/>
      <c r="O116" s="43"/>
      <c r="P116" s="43"/>
      <c r="Q116" s="43"/>
      <c r="R116" s="43"/>
      <c r="S116" s="43"/>
      <c r="T116" s="43"/>
      <c r="U116" s="43"/>
      <c r="V116" s="43"/>
      <c r="W116" s="43"/>
      <c r="X116" s="43"/>
      <c r="Y116" s="43"/>
      <c r="Z116" s="43"/>
    </row>
    <row r="117" spans="1:26">
      <c r="A117" s="101"/>
      <c r="B117" s="101"/>
      <c r="C117" s="43"/>
      <c r="D117" s="43"/>
      <c r="E117" s="76">
        <v>45539</v>
      </c>
      <c r="F117" s="43">
        <v>163.22</v>
      </c>
      <c r="G117" s="43"/>
      <c r="H117" s="43"/>
      <c r="I117" s="43"/>
      <c r="J117" s="43"/>
      <c r="K117" s="43"/>
      <c r="L117" s="43"/>
      <c r="M117" s="43"/>
      <c r="N117" s="43"/>
      <c r="O117" s="43"/>
      <c r="P117" s="43"/>
      <c r="Q117" s="43"/>
      <c r="R117" s="43"/>
      <c r="S117" s="43"/>
      <c r="T117" s="43"/>
      <c r="U117" s="43"/>
      <c r="V117" s="43"/>
      <c r="W117" s="43"/>
      <c r="X117" s="43"/>
      <c r="Y117" s="43"/>
      <c r="Z117" s="43"/>
    </row>
    <row r="118" spans="1:26">
      <c r="A118" s="101"/>
      <c r="B118" s="101"/>
      <c r="C118" s="43"/>
      <c r="D118" s="43"/>
      <c r="E118" s="76">
        <v>45540</v>
      </c>
      <c r="F118" s="43">
        <v>162.15</v>
      </c>
      <c r="G118" s="43"/>
      <c r="H118" s="43"/>
      <c r="I118" s="43"/>
      <c r="J118" s="43"/>
      <c r="K118" s="43"/>
      <c r="L118" s="43"/>
      <c r="M118" s="43"/>
      <c r="N118" s="43"/>
      <c r="O118" s="43"/>
      <c r="P118" s="43"/>
      <c r="Q118" s="43"/>
      <c r="R118" s="43"/>
      <c r="S118" s="43"/>
      <c r="T118" s="43"/>
      <c r="U118" s="43"/>
      <c r="V118" s="43"/>
      <c r="W118" s="43"/>
      <c r="X118" s="43"/>
      <c r="Y118" s="43"/>
      <c r="Z118" s="43"/>
    </row>
    <row r="119" spans="1:26">
      <c r="A119" s="101"/>
      <c r="B119" s="101"/>
      <c r="C119" s="43"/>
      <c r="D119" s="43"/>
      <c r="E119" s="76">
        <v>45541</v>
      </c>
      <c r="F119" s="43">
        <v>157.62</v>
      </c>
      <c r="G119" s="43"/>
      <c r="H119" s="43"/>
      <c r="I119" s="43"/>
      <c r="J119" s="43"/>
      <c r="K119" s="43"/>
      <c r="L119" s="43"/>
      <c r="M119" s="43"/>
      <c r="N119" s="43"/>
      <c r="O119" s="43"/>
      <c r="P119" s="43"/>
      <c r="Q119" s="43"/>
      <c r="R119" s="43"/>
      <c r="S119" s="43"/>
      <c r="T119" s="43"/>
      <c r="U119" s="43"/>
      <c r="V119" s="43"/>
      <c r="W119" s="43"/>
      <c r="X119" s="43"/>
      <c r="Y119" s="43"/>
      <c r="Z119" s="43"/>
    </row>
    <row r="120" spans="1:26">
      <c r="A120" s="101"/>
      <c r="B120" s="101"/>
      <c r="C120" s="43"/>
      <c r="D120" s="43"/>
      <c r="E120" s="76">
        <v>45544</v>
      </c>
      <c r="F120" s="43">
        <v>162.91</v>
      </c>
      <c r="G120" s="43"/>
      <c r="H120" s="43"/>
      <c r="I120" s="43"/>
      <c r="J120" s="43"/>
      <c r="K120" s="43"/>
      <c r="L120" s="43"/>
      <c r="M120" s="43"/>
      <c r="N120" s="43"/>
      <c r="O120" s="43"/>
      <c r="P120" s="43"/>
      <c r="Q120" s="43"/>
      <c r="R120" s="43"/>
      <c r="S120" s="43"/>
      <c r="T120" s="43"/>
      <c r="U120" s="43"/>
      <c r="V120" s="43"/>
      <c r="W120" s="43"/>
      <c r="X120" s="43"/>
      <c r="Y120" s="43"/>
      <c r="Z120" s="43"/>
    </row>
    <row r="121" spans="1:26">
      <c r="A121" s="101"/>
      <c r="B121" s="101"/>
      <c r="C121" s="43"/>
      <c r="D121" s="43"/>
      <c r="E121" s="76">
        <v>45545</v>
      </c>
      <c r="F121" s="43">
        <v>160.07</v>
      </c>
      <c r="G121" s="43"/>
      <c r="H121" s="43"/>
      <c r="I121" s="43"/>
      <c r="J121" s="43"/>
      <c r="K121" s="43"/>
      <c r="L121" s="43"/>
      <c r="M121" s="43"/>
      <c r="N121" s="43"/>
      <c r="O121" s="43"/>
      <c r="P121" s="43"/>
      <c r="Q121" s="43"/>
      <c r="R121" s="43"/>
      <c r="S121" s="43"/>
      <c r="T121" s="43"/>
      <c r="U121" s="43"/>
      <c r="V121" s="43"/>
      <c r="W121" s="43"/>
      <c r="X121" s="43"/>
      <c r="Y121" s="43"/>
      <c r="Z121" s="43"/>
    </row>
    <row r="122" spans="1:26">
      <c r="A122" s="101"/>
      <c r="B122" s="101"/>
      <c r="C122" s="43"/>
      <c r="D122" s="43"/>
      <c r="E122" s="76">
        <v>45546</v>
      </c>
      <c r="F122" s="43">
        <v>161.33000000000001</v>
      </c>
      <c r="G122" s="43"/>
      <c r="H122" s="43"/>
      <c r="I122" s="43"/>
      <c r="J122" s="43"/>
      <c r="K122" s="43"/>
      <c r="L122" s="43"/>
      <c r="M122" s="43"/>
      <c r="N122" s="43"/>
      <c r="O122" s="43"/>
      <c r="P122" s="43"/>
      <c r="Q122" s="43"/>
      <c r="R122" s="43"/>
      <c r="S122" s="43"/>
      <c r="T122" s="43"/>
      <c r="U122" s="43"/>
      <c r="V122" s="43"/>
      <c r="W122" s="43"/>
      <c r="X122" s="43"/>
      <c r="Y122" s="43"/>
      <c r="Z122" s="43"/>
    </row>
    <row r="123" spans="1:26">
      <c r="A123" s="101"/>
      <c r="B123" s="101"/>
      <c r="C123" s="43"/>
      <c r="D123" s="43"/>
      <c r="E123" s="76">
        <v>45547</v>
      </c>
      <c r="F123" s="43">
        <v>162.77000000000001</v>
      </c>
      <c r="G123" s="43"/>
      <c r="H123" s="43"/>
      <c r="I123" s="43"/>
      <c r="J123" s="43"/>
      <c r="K123" s="43"/>
      <c r="L123" s="43"/>
      <c r="M123" s="43"/>
      <c r="N123" s="43"/>
      <c r="O123" s="43"/>
      <c r="P123" s="43"/>
      <c r="Q123" s="43"/>
      <c r="R123" s="43"/>
      <c r="S123" s="43"/>
      <c r="T123" s="43"/>
      <c r="U123" s="43"/>
      <c r="V123" s="43"/>
      <c r="W123" s="43"/>
      <c r="X123" s="43"/>
      <c r="Y123" s="43"/>
      <c r="Z123" s="43"/>
    </row>
    <row r="124" spans="1:26">
      <c r="A124" s="101"/>
      <c r="B124" s="101"/>
      <c r="C124" s="43"/>
      <c r="D124" s="43"/>
      <c r="E124" s="76">
        <v>45548</v>
      </c>
      <c r="F124" s="43">
        <v>156.77000000000001</v>
      </c>
      <c r="G124" s="43"/>
      <c r="H124" s="43"/>
      <c r="I124" s="43"/>
      <c r="J124" s="43"/>
      <c r="K124" s="43"/>
      <c r="L124" s="43"/>
      <c r="M124" s="43"/>
      <c r="N124" s="43"/>
      <c r="O124" s="43"/>
      <c r="P124" s="43"/>
      <c r="Q124" s="43"/>
      <c r="R124" s="43"/>
      <c r="S124" s="43"/>
      <c r="T124" s="43"/>
      <c r="U124" s="43"/>
      <c r="V124" s="43"/>
      <c r="W124" s="43"/>
      <c r="X124" s="43"/>
      <c r="Y124" s="43"/>
      <c r="Z124" s="43"/>
    </row>
    <row r="125" spans="1:26">
      <c r="A125" s="101"/>
      <c r="B125" s="101"/>
      <c r="C125" s="43"/>
      <c r="D125" s="43"/>
      <c r="E125" s="76">
        <v>45551</v>
      </c>
      <c r="F125" s="43">
        <v>155.55000000000001</v>
      </c>
      <c r="G125" s="43"/>
      <c r="H125" s="43"/>
      <c r="I125" s="43"/>
      <c r="J125" s="43"/>
      <c r="K125" s="43"/>
      <c r="L125" s="43"/>
      <c r="M125" s="43"/>
      <c r="N125" s="43"/>
      <c r="O125" s="43"/>
      <c r="P125" s="43"/>
      <c r="Q125" s="43"/>
      <c r="R125" s="43"/>
      <c r="S125" s="43"/>
      <c r="T125" s="43"/>
      <c r="U125" s="43"/>
      <c r="V125" s="43"/>
      <c r="W125" s="43"/>
      <c r="X125" s="43"/>
      <c r="Y125" s="43"/>
      <c r="Z125" s="43"/>
    </row>
    <row r="126" spans="1:26">
      <c r="A126" s="101"/>
      <c r="B126" s="101"/>
      <c r="C126" s="43"/>
      <c r="D126" s="43"/>
      <c r="E126" s="76">
        <v>45552</v>
      </c>
      <c r="F126" s="43">
        <v>156.38999999999999</v>
      </c>
      <c r="G126" s="43"/>
      <c r="H126" s="43"/>
      <c r="I126" s="43"/>
      <c r="J126" s="43"/>
      <c r="K126" s="43"/>
      <c r="L126" s="43"/>
      <c r="M126" s="43"/>
      <c r="N126" s="43"/>
      <c r="O126" s="43"/>
      <c r="P126" s="43"/>
      <c r="Q126" s="43"/>
      <c r="R126" s="43"/>
      <c r="S126" s="43"/>
      <c r="T126" s="43"/>
      <c r="U126" s="43"/>
      <c r="V126" s="43"/>
      <c r="W126" s="43"/>
      <c r="X126" s="43"/>
      <c r="Y126" s="43"/>
      <c r="Z126" s="43"/>
    </row>
    <row r="127" spans="1:26">
      <c r="A127" s="101"/>
      <c r="B127" s="101"/>
      <c r="C127" s="43"/>
      <c r="D127" s="43"/>
      <c r="E127" s="76">
        <v>45553</v>
      </c>
      <c r="F127" s="43">
        <v>155.11000000000001</v>
      </c>
      <c r="G127" s="43"/>
      <c r="H127" s="43"/>
      <c r="I127" s="43"/>
      <c r="J127" s="43"/>
      <c r="K127" s="43"/>
      <c r="L127" s="43"/>
      <c r="M127" s="43"/>
      <c r="N127" s="43"/>
      <c r="O127" s="43"/>
      <c r="P127" s="43"/>
      <c r="Q127" s="43"/>
      <c r="R127" s="43"/>
      <c r="S127" s="43"/>
      <c r="T127" s="43"/>
      <c r="U127" s="43"/>
      <c r="V127" s="43"/>
      <c r="W127" s="43"/>
      <c r="X127" s="43"/>
      <c r="Y127" s="43"/>
      <c r="Z127" s="43"/>
    </row>
    <row r="128" spans="1:26">
      <c r="A128" s="101"/>
      <c r="B128" s="101"/>
      <c r="C128" s="43"/>
      <c r="D128" s="43"/>
      <c r="E128" s="76">
        <v>45554</v>
      </c>
      <c r="F128" s="43">
        <v>154.59</v>
      </c>
      <c r="G128" s="43"/>
      <c r="H128" s="43"/>
      <c r="I128" s="43"/>
      <c r="J128" s="43"/>
      <c r="K128" s="43"/>
      <c r="L128" s="43"/>
      <c r="M128" s="43"/>
      <c r="N128" s="43"/>
      <c r="O128" s="43"/>
      <c r="P128" s="43"/>
      <c r="Q128" s="43"/>
      <c r="R128" s="43"/>
      <c r="S128" s="43"/>
      <c r="T128" s="43"/>
      <c r="U128" s="43"/>
      <c r="V128" s="43"/>
      <c r="W128" s="43"/>
      <c r="X128" s="43"/>
      <c r="Y128" s="43"/>
      <c r="Z128" s="43"/>
    </row>
    <row r="129" spans="1:26">
      <c r="A129" s="101"/>
      <c r="B129" s="101"/>
      <c r="C129" s="43"/>
      <c r="D129" s="43"/>
      <c r="E129" s="76">
        <v>45555</v>
      </c>
      <c r="F129" s="43">
        <v>153.29</v>
      </c>
      <c r="G129" s="43"/>
      <c r="H129" s="43"/>
      <c r="I129" s="43"/>
      <c r="J129" s="43"/>
      <c r="K129" s="43"/>
      <c r="L129" s="43"/>
      <c r="M129" s="43"/>
      <c r="N129" s="43"/>
      <c r="O129" s="43"/>
      <c r="P129" s="43"/>
      <c r="Q129" s="43"/>
      <c r="R129" s="43"/>
      <c r="S129" s="43"/>
      <c r="T129" s="43"/>
      <c r="U129" s="43"/>
      <c r="V129" s="43"/>
      <c r="W129" s="43"/>
      <c r="X129" s="43"/>
      <c r="Y129" s="43"/>
      <c r="Z129" s="43"/>
    </row>
    <row r="130" spans="1:26">
      <c r="A130" s="101"/>
      <c r="B130" s="101"/>
      <c r="C130" s="43"/>
      <c r="D130" s="43"/>
      <c r="E130" s="76">
        <v>45558</v>
      </c>
      <c r="F130" s="43">
        <v>156.30000000000001</v>
      </c>
      <c r="G130" s="43"/>
      <c r="H130" s="43"/>
      <c r="I130" s="43"/>
      <c r="J130" s="43"/>
      <c r="K130" s="43"/>
      <c r="L130" s="43"/>
      <c r="M130" s="43"/>
      <c r="N130" s="43"/>
      <c r="O130" s="43"/>
      <c r="P130" s="43"/>
      <c r="Q130" s="43"/>
      <c r="R130" s="43"/>
      <c r="S130" s="43"/>
      <c r="T130" s="43"/>
      <c r="U130" s="43"/>
      <c r="V130" s="43"/>
      <c r="W130" s="43"/>
      <c r="X130" s="43"/>
      <c r="Y130" s="43"/>
      <c r="Z130" s="43"/>
    </row>
    <row r="131" spans="1:26">
      <c r="A131" s="101"/>
      <c r="B131" s="101"/>
      <c r="C131" s="43"/>
      <c r="D131" s="43"/>
      <c r="E131" s="76">
        <v>45559</v>
      </c>
      <c r="F131" s="43">
        <v>155.81</v>
      </c>
      <c r="G131" s="43"/>
      <c r="H131" s="43"/>
      <c r="I131" s="43"/>
      <c r="J131" s="43"/>
      <c r="K131" s="43"/>
      <c r="L131" s="43"/>
      <c r="M131" s="43"/>
      <c r="N131" s="43"/>
      <c r="O131" s="43"/>
      <c r="P131" s="43"/>
      <c r="Q131" s="43"/>
      <c r="R131" s="43"/>
      <c r="S131" s="43"/>
      <c r="T131" s="43"/>
      <c r="U131" s="43"/>
      <c r="V131" s="43"/>
      <c r="W131" s="43"/>
      <c r="X131" s="43"/>
      <c r="Y131" s="43"/>
      <c r="Z131" s="43"/>
    </row>
    <row r="132" spans="1:26">
      <c r="A132" s="101"/>
      <c r="B132" s="101"/>
      <c r="C132" s="43"/>
      <c r="D132" s="43"/>
      <c r="E132" s="76">
        <v>45560</v>
      </c>
      <c r="F132" s="43">
        <v>152.22</v>
      </c>
      <c r="G132" s="43"/>
      <c r="H132" s="43"/>
      <c r="I132" s="43"/>
      <c r="J132" s="43"/>
      <c r="K132" s="43"/>
      <c r="L132" s="43"/>
      <c r="M132" s="43"/>
      <c r="N132" s="43"/>
      <c r="O132" s="43"/>
      <c r="P132" s="43"/>
      <c r="Q132" s="43"/>
      <c r="R132" s="43"/>
      <c r="S132" s="43"/>
      <c r="T132" s="43"/>
      <c r="U132" s="43"/>
      <c r="V132" s="43"/>
      <c r="W132" s="43"/>
      <c r="X132" s="43"/>
      <c r="Y132" s="43"/>
      <c r="Z132" s="43"/>
    </row>
    <row r="133" spans="1:26">
      <c r="A133" s="101"/>
      <c r="B133" s="101"/>
      <c r="C133" s="43"/>
      <c r="D133" s="43"/>
      <c r="E133" s="76">
        <v>45561</v>
      </c>
      <c r="F133" s="43">
        <v>154.58000000000001</v>
      </c>
      <c r="G133" s="43"/>
      <c r="H133" s="43"/>
      <c r="I133" s="43"/>
      <c r="J133" s="43"/>
      <c r="K133" s="43"/>
      <c r="L133" s="43"/>
      <c r="M133" s="43"/>
      <c r="N133" s="43"/>
      <c r="O133" s="43"/>
      <c r="P133" s="43"/>
      <c r="Q133" s="43"/>
      <c r="R133" s="43"/>
      <c r="S133" s="43"/>
      <c r="T133" s="43"/>
      <c r="U133" s="43"/>
      <c r="V133" s="43"/>
      <c r="W133" s="43"/>
      <c r="X133" s="43"/>
      <c r="Y133" s="43"/>
      <c r="Z133" s="43"/>
    </row>
    <row r="134" spans="1:26">
      <c r="A134" s="101"/>
      <c r="B134" s="101"/>
      <c r="C134" s="43"/>
      <c r="D134" s="43"/>
      <c r="E134" s="76">
        <v>45562</v>
      </c>
      <c r="F134" s="43">
        <v>156.32</v>
      </c>
      <c r="G134" s="43"/>
      <c r="H134" s="43"/>
      <c r="I134" s="43"/>
      <c r="J134" s="43"/>
      <c r="K134" s="43"/>
      <c r="L134" s="43"/>
      <c r="M134" s="43"/>
      <c r="N134" s="43"/>
      <c r="O134" s="43"/>
      <c r="P134" s="43"/>
      <c r="Q134" s="43"/>
      <c r="R134" s="43"/>
      <c r="S134" s="43"/>
      <c r="T134" s="43"/>
      <c r="U134" s="43"/>
      <c r="V134" s="43"/>
      <c r="W134" s="43"/>
      <c r="X134" s="43"/>
      <c r="Y134" s="43"/>
      <c r="Z134" s="43"/>
    </row>
    <row r="135" spans="1:26">
      <c r="A135" s="101"/>
      <c r="B135" s="101"/>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c r="A136" s="101"/>
      <c r="B136" s="101"/>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c r="A137" s="101"/>
      <c r="B137" s="101"/>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c r="A138" s="101"/>
      <c r="B138" s="101"/>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c r="A139" s="101"/>
      <c r="B139" s="101"/>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c r="A140" s="101"/>
      <c r="B140" s="101"/>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c r="A141" s="101"/>
      <c r="B141" s="101"/>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c r="A142" s="101"/>
      <c r="B142" s="101"/>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c r="A143" s="101"/>
      <c r="B143" s="101"/>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c r="A144" s="101"/>
      <c r="B144" s="101"/>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c r="A145" s="101"/>
      <c r="B145" s="101"/>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c r="A146" s="101"/>
      <c r="B146" s="101"/>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c r="A147" s="101"/>
      <c r="B147" s="101"/>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c r="A148" s="101"/>
      <c r="B148" s="101"/>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c r="A149" s="101"/>
      <c r="B149" s="101"/>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c r="A150" s="101"/>
      <c r="B150" s="101"/>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c r="A151" s="101"/>
      <c r="B151" s="101"/>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c r="A152" s="101"/>
      <c r="B152" s="101"/>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c r="A153" s="101"/>
      <c r="B153" s="101"/>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c r="A154" s="101"/>
      <c r="B154" s="101"/>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c r="A155" s="101"/>
      <c r="B155" s="101"/>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c r="A156" s="101"/>
      <c r="B156" s="101"/>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c r="A157" s="101"/>
      <c r="B157" s="101"/>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c r="A158" s="101"/>
      <c r="B158" s="101"/>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c r="A159" s="101"/>
      <c r="B159" s="101"/>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c r="A160" s="101"/>
      <c r="B160" s="101"/>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c r="A161" s="101"/>
      <c r="B161" s="101"/>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c r="A162" s="101"/>
      <c r="B162" s="101"/>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c r="A163" s="101"/>
      <c r="B163" s="101"/>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c r="A164" s="101"/>
      <c r="B164" s="101"/>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c r="A165" s="101"/>
      <c r="B165" s="101"/>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c r="A166" s="101"/>
      <c r="B166" s="101"/>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c r="A167" s="101"/>
      <c r="B167" s="101"/>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c r="A168" s="101"/>
      <c r="B168" s="101"/>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c r="A169" s="101"/>
      <c r="B169" s="101"/>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c r="A170" s="101"/>
      <c r="B170" s="101"/>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c r="A171" s="101"/>
      <c r="B171" s="101"/>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c r="A172" s="101"/>
      <c r="B172" s="101"/>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c r="A173" s="101"/>
      <c r="B173" s="101"/>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c r="A174" s="101"/>
      <c r="B174" s="101"/>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c r="A175" s="101"/>
      <c r="B175" s="101"/>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c r="A176" s="101"/>
      <c r="B176" s="101"/>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c r="A177" s="101"/>
      <c r="B177" s="101"/>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c r="A178" s="101"/>
      <c r="B178" s="101"/>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c r="A179" s="101"/>
      <c r="B179" s="101"/>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c r="A180" s="101"/>
      <c r="B180" s="101"/>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c r="A181" s="101"/>
      <c r="B181" s="101"/>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c r="A182" s="101"/>
      <c r="B182" s="101"/>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c r="A183" s="101"/>
      <c r="B183" s="101"/>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c r="A184" s="101"/>
      <c r="B184" s="101"/>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c r="A185" s="101"/>
      <c r="B185" s="101"/>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c r="A186" s="101"/>
      <c r="B186" s="101"/>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c r="A187" s="101"/>
      <c r="B187" s="101"/>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c r="A188" s="101"/>
      <c r="B188" s="101"/>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c r="A189" s="101"/>
      <c r="B189" s="101"/>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c r="A190" s="101"/>
      <c r="B190" s="101"/>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c r="A191" s="101"/>
      <c r="B191" s="101"/>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c r="A192" s="101"/>
      <c r="B192" s="101"/>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c r="A193" s="101"/>
      <c r="B193" s="101"/>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c r="A194" s="101"/>
      <c r="B194" s="101"/>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c r="A195" s="101"/>
      <c r="B195" s="101"/>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c r="A196" s="101"/>
      <c r="B196" s="101"/>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c r="A197" s="101"/>
      <c r="B197" s="101"/>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c r="A198" s="101"/>
      <c r="B198" s="101"/>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c r="A199" s="101"/>
      <c r="B199" s="101"/>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c r="A200" s="101"/>
      <c r="B200" s="101"/>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c r="A201" s="101"/>
      <c r="B201" s="101"/>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c r="A202" s="101"/>
      <c r="B202" s="101"/>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c r="A203" s="101"/>
      <c r="B203" s="101"/>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c r="A204" s="101"/>
      <c r="B204" s="101"/>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c r="A205" s="101"/>
      <c r="B205" s="101"/>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c r="A206" s="101"/>
      <c r="B206" s="101"/>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c r="A207" s="101"/>
      <c r="B207" s="101"/>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c r="A208" s="101"/>
      <c r="B208" s="101"/>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c r="A209" s="101"/>
      <c r="B209" s="101"/>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c r="A210" s="101"/>
      <c r="B210" s="101"/>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c r="A211" s="101"/>
      <c r="B211" s="101"/>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c r="A212" s="101"/>
      <c r="B212" s="101"/>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c r="A213" s="101"/>
      <c r="B213" s="101"/>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c r="A214" s="101"/>
      <c r="B214" s="101"/>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c r="A215" s="101"/>
      <c r="B215" s="101"/>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c r="A216" s="101"/>
      <c r="B216" s="101"/>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c r="A217" s="101"/>
      <c r="B217" s="101"/>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c r="A218" s="101"/>
      <c r="B218" s="101"/>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c r="A219" s="101"/>
      <c r="B219" s="101"/>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c r="A220" s="101"/>
      <c r="B220" s="101"/>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c r="A221" s="101"/>
      <c r="B221" s="101"/>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c r="A222" s="101"/>
      <c r="B222" s="101"/>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c r="A223" s="101"/>
      <c r="B223" s="101"/>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c r="A224" s="101"/>
      <c r="B224" s="101"/>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c r="A225" s="101"/>
      <c r="B225" s="101"/>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c r="A226" s="101"/>
      <c r="B226" s="101"/>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c r="A227" s="101"/>
      <c r="B227" s="101"/>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c r="A228" s="101"/>
      <c r="B228" s="101"/>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c r="A229" s="101"/>
      <c r="B229" s="101"/>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c r="A230" s="101"/>
      <c r="B230" s="101"/>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c r="A231" s="101"/>
      <c r="B231" s="101"/>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c r="A232" s="101"/>
      <c r="B232" s="101"/>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c r="A233" s="101"/>
      <c r="B233" s="101"/>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c r="A234" s="101"/>
      <c r="B234" s="101"/>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c r="A235" s="101"/>
      <c r="B235" s="101"/>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c r="A236" s="101"/>
      <c r="B236" s="101"/>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c r="A237" s="101"/>
      <c r="B237" s="101"/>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c r="A238" s="101"/>
      <c r="B238" s="101"/>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c r="A239" s="101"/>
      <c r="B239" s="101"/>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c r="A240" s="101"/>
      <c r="B240" s="101"/>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c r="A241" s="101"/>
      <c r="B241" s="101"/>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c r="A242" s="101"/>
      <c r="B242" s="101"/>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c r="A243" s="101"/>
      <c r="B243" s="101"/>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c r="A244" s="101"/>
      <c r="B244" s="101"/>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c r="A245" s="101"/>
      <c r="B245" s="101"/>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c r="A246" s="101"/>
      <c r="B246" s="101"/>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c r="A247" s="101"/>
      <c r="B247" s="101"/>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c r="A248" s="101"/>
      <c r="B248" s="101"/>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c r="A249" s="101"/>
      <c r="B249" s="101"/>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c r="A250" s="101"/>
      <c r="B250" s="101"/>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c r="A251" s="101"/>
      <c r="B251" s="101"/>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c r="A252" s="101"/>
      <c r="B252" s="101"/>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c r="A253" s="101"/>
      <c r="B253" s="101"/>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c r="A254" s="101"/>
      <c r="B254" s="101"/>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c r="A255" s="101"/>
      <c r="B255" s="101"/>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c r="A256" s="101"/>
      <c r="B256" s="101"/>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c r="A257" s="101"/>
      <c r="B257" s="101"/>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c r="A258" s="101"/>
      <c r="B258" s="101"/>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c r="A259" s="101"/>
      <c r="B259" s="101"/>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c r="A260" s="101"/>
      <c r="B260" s="101"/>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c r="A261" s="101"/>
      <c r="B261" s="101"/>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c r="A262" s="101"/>
      <c r="B262" s="101"/>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c r="A263" s="101"/>
      <c r="B263" s="101"/>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c r="A264" s="101"/>
      <c r="B264" s="101"/>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c r="A265" s="101"/>
      <c r="B265" s="101"/>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c r="A266" s="101"/>
      <c r="B266" s="101"/>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c r="A267" s="101"/>
      <c r="B267" s="101"/>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c r="A268" s="101"/>
      <c r="B268" s="101"/>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c r="A269" s="101"/>
      <c r="B269" s="101"/>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c r="A270" s="101"/>
      <c r="B270" s="101"/>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c r="A271" s="101"/>
      <c r="B271" s="101"/>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c r="A272" s="101"/>
      <c r="B272" s="101"/>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c r="A273" s="101"/>
      <c r="B273" s="101"/>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c r="A274" s="101"/>
      <c r="B274" s="101"/>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c r="A275" s="101"/>
      <c r="B275" s="101"/>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c r="A276" s="101"/>
      <c r="B276" s="101"/>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c r="A277" s="101"/>
      <c r="B277" s="101"/>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c r="A278" s="101"/>
      <c r="B278" s="101"/>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c r="A279" s="101"/>
      <c r="B279" s="101"/>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c r="A280" s="101"/>
      <c r="B280" s="101"/>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c r="A281" s="101"/>
      <c r="B281" s="101"/>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c r="A282" s="101"/>
      <c r="B282" s="101"/>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c r="A283" s="101"/>
      <c r="B283" s="101"/>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c r="A284" s="101"/>
      <c r="B284" s="101"/>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c r="A285" s="101"/>
      <c r="B285" s="101"/>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c r="A286" s="101"/>
      <c r="B286" s="101"/>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c r="A287" s="101"/>
      <c r="B287" s="101"/>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c r="A288" s="101"/>
      <c r="B288" s="101"/>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c r="A289" s="101"/>
      <c r="B289" s="101"/>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c r="A290" s="101"/>
      <c r="B290" s="101"/>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c r="A291" s="101"/>
      <c r="B291" s="101"/>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c r="A292" s="101"/>
      <c r="B292" s="101"/>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c r="A293" s="101"/>
      <c r="B293" s="101"/>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c r="A294" s="101"/>
      <c r="B294" s="101"/>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c r="A295" s="101"/>
      <c r="B295" s="101"/>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c r="A296" s="101"/>
      <c r="B296" s="101"/>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c r="A297" s="101"/>
      <c r="B297" s="101"/>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c r="A298" s="101"/>
      <c r="B298" s="101"/>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c r="A299" s="101"/>
      <c r="B299" s="101"/>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c r="A300" s="101"/>
      <c r="B300" s="101"/>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c r="A301" s="101"/>
      <c r="B301" s="101"/>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c r="A302" s="101"/>
      <c r="B302" s="101"/>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c r="A303" s="101"/>
      <c r="B303" s="101"/>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c r="A304" s="101"/>
      <c r="B304" s="101"/>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c r="A305" s="101"/>
      <c r="B305" s="101"/>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c r="A306" s="101"/>
      <c r="B306" s="101"/>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c r="A307" s="101"/>
      <c r="B307" s="101"/>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c r="A308" s="101"/>
      <c r="B308" s="101"/>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c r="A309" s="101"/>
      <c r="B309" s="101"/>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c r="A310" s="101"/>
      <c r="B310" s="101"/>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c r="A311" s="101"/>
      <c r="B311" s="101"/>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c r="A312" s="101"/>
      <c r="B312" s="101"/>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c r="A313" s="101"/>
      <c r="B313" s="101"/>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c r="A314" s="101"/>
      <c r="B314" s="101"/>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c r="A315" s="101"/>
      <c r="B315" s="101"/>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c r="A316" s="101"/>
      <c r="B316" s="101"/>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c r="A317" s="101"/>
      <c r="B317" s="101"/>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c r="A318" s="101"/>
      <c r="B318" s="101"/>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c r="A319" s="101"/>
      <c r="B319" s="101"/>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c r="A320" s="101"/>
      <c r="B320" s="101"/>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c r="A321" s="101"/>
      <c r="B321" s="101"/>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c r="A322" s="101"/>
      <c r="B322" s="101"/>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c r="A323" s="101"/>
      <c r="B323" s="101"/>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c r="A324" s="101"/>
      <c r="B324" s="101"/>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c r="A325" s="101"/>
      <c r="B325" s="101"/>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c r="A326" s="101"/>
      <c r="B326" s="101"/>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c r="A327" s="101"/>
      <c r="B327" s="101"/>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c r="A328" s="101"/>
      <c r="B328" s="101"/>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c r="A329" s="101"/>
      <c r="B329" s="101"/>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c r="A330" s="101"/>
      <c r="B330" s="101"/>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c r="A331" s="101"/>
      <c r="B331" s="101"/>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c r="A332" s="101"/>
      <c r="B332" s="101"/>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c r="A333" s="101"/>
      <c r="B333" s="101"/>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c r="A334" s="101"/>
      <c r="B334" s="101"/>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c r="A335" s="101"/>
      <c r="B335" s="101"/>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c r="A336" s="101"/>
      <c r="B336" s="101"/>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c r="A337" s="101"/>
      <c r="B337" s="101"/>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c r="A338" s="101"/>
      <c r="B338" s="101"/>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c r="A339" s="101"/>
      <c r="B339" s="101"/>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c r="A340" s="101"/>
      <c r="B340" s="101"/>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c r="A341" s="101"/>
      <c r="B341" s="101"/>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c r="A342" s="101"/>
      <c r="B342" s="101"/>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c r="A343" s="101"/>
      <c r="B343" s="101"/>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c r="A344" s="101"/>
      <c r="B344" s="101"/>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c r="A345" s="101"/>
      <c r="B345" s="101"/>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c r="A346" s="101"/>
      <c r="B346" s="101"/>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c r="A347" s="101"/>
      <c r="B347" s="101"/>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c r="A348" s="101"/>
      <c r="B348" s="101"/>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c r="A349" s="101"/>
      <c r="B349" s="101"/>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c r="A350" s="101"/>
      <c r="B350" s="101"/>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c r="A351" s="101"/>
      <c r="B351" s="101"/>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c r="A352" s="101"/>
      <c r="B352" s="101"/>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c r="A353" s="101"/>
      <c r="B353" s="101"/>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c r="A354" s="101"/>
      <c r="B354" s="101"/>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c r="A355" s="101"/>
      <c r="B355" s="101"/>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c r="A356" s="101"/>
      <c r="B356" s="101"/>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c r="A357" s="101"/>
      <c r="B357" s="101"/>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c r="A358" s="101"/>
      <c r="B358" s="101"/>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c r="A359" s="101"/>
      <c r="B359" s="101"/>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c r="A360" s="101"/>
      <c r="B360" s="101"/>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c r="A361" s="101"/>
      <c r="B361" s="101"/>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c r="A362" s="101"/>
      <c r="B362" s="101"/>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c r="A363" s="101"/>
      <c r="B363" s="101"/>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c r="A364" s="101"/>
      <c r="B364" s="101"/>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c r="A365" s="101"/>
      <c r="B365" s="101"/>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c r="A366" s="101"/>
      <c r="B366" s="101"/>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c r="A367" s="101"/>
      <c r="B367" s="101"/>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c r="A368" s="101"/>
      <c r="B368" s="101"/>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c r="A369" s="101"/>
      <c r="B369" s="101"/>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c r="A370" s="101"/>
      <c r="B370" s="101"/>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c r="A371" s="101"/>
      <c r="B371" s="101"/>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c r="A372" s="101"/>
      <c r="B372" s="101"/>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c r="A373" s="101"/>
      <c r="B373" s="101"/>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c r="A374" s="101"/>
      <c r="B374" s="101"/>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c r="A375" s="101"/>
      <c r="B375" s="101"/>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c r="A376" s="101"/>
      <c r="B376" s="101"/>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c r="A377" s="101"/>
      <c r="B377" s="101"/>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c r="A378" s="101"/>
      <c r="B378" s="101"/>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c r="A379" s="101"/>
      <c r="B379" s="101"/>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c r="A380" s="101"/>
      <c r="B380" s="101"/>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c r="A381" s="101"/>
      <c r="B381" s="101"/>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c r="A382" s="101"/>
      <c r="B382" s="101"/>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c r="A383" s="101"/>
      <c r="B383" s="101"/>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c r="A384" s="101"/>
      <c r="B384" s="101"/>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c r="A385" s="101"/>
      <c r="B385" s="101"/>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c r="A386" s="101"/>
      <c r="B386" s="101"/>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c r="A387" s="101"/>
      <c r="B387" s="101"/>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c r="A388" s="101"/>
      <c r="B388" s="101"/>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c r="A389" s="101"/>
      <c r="B389" s="101"/>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c r="A390" s="101"/>
      <c r="B390" s="101"/>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c r="A391" s="101"/>
      <c r="B391" s="101"/>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c r="A392" s="101"/>
      <c r="B392" s="101"/>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c r="A393" s="101"/>
      <c r="B393" s="101"/>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c r="A394" s="101"/>
      <c r="B394" s="101"/>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c r="A395" s="101"/>
      <c r="B395" s="101"/>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c r="A396" s="101"/>
      <c r="B396" s="101"/>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c r="A397" s="101"/>
      <c r="B397" s="101"/>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c r="A398" s="101"/>
      <c r="B398" s="101"/>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c r="A399" s="101"/>
      <c r="B399" s="101"/>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c r="A400" s="101"/>
      <c r="B400" s="101"/>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c r="A401" s="101"/>
      <c r="B401" s="101"/>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c r="A402" s="101"/>
      <c r="B402" s="101"/>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c r="A403" s="101"/>
      <c r="B403" s="101"/>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c r="A404" s="101"/>
      <c r="B404" s="101"/>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c r="A405" s="101"/>
      <c r="B405" s="101"/>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c r="A406" s="101"/>
      <c r="B406" s="101"/>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c r="A407" s="101"/>
      <c r="B407" s="101"/>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c r="A408" s="101"/>
      <c r="B408" s="101"/>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c r="A409" s="101"/>
      <c r="B409" s="101"/>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c r="A410" s="101"/>
      <c r="B410" s="101"/>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c r="A411" s="101"/>
      <c r="B411" s="101"/>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c r="A412" s="101"/>
      <c r="B412" s="101"/>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c r="A413" s="101"/>
      <c r="B413" s="101"/>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c r="A414" s="101"/>
      <c r="B414" s="101"/>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c r="A415" s="101"/>
      <c r="B415" s="101"/>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c r="A416" s="101"/>
      <c r="B416" s="101"/>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c r="A417" s="101"/>
      <c r="B417" s="101"/>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c r="A418" s="101"/>
      <c r="B418" s="101"/>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c r="A419" s="101"/>
      <c r="B419" s="101"/>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c r="A420" s="101"/>
      <c r="B420" s="101"/>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c r="A421" s="101"/>
      <c r="B421" s="101"/>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c r="A422" s="101"/>
      <c r="B422" s="101"/>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c r="A423" s="101"/>
      <c r="B423" s="101"/>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c r="A424" s="101"/>
      <c r="B424" s="101"/>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c r="A425" s="101"/>
      <c r="B425" s="101"/>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c r="A426" s="101"/>
      <c r="B426" s="101"/>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c r="A427" s="101"/>
      <c r="B427" s="101"/>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c r="A428" s="101"/>
      <c r="B428" s="101"/>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c r="A429" s="101"/>
      <c r="B429" s="101"/>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c r="A430" s="101"/>
      <c r="B430" s="101"/>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c r="A431" s="101"/>
      <c r="B431" s="101"/>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c r="A432" s="101"/>
      <c r="B432" s="101"/>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c r="A433" s="101"/>
      <c r="B433" s="101"/>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c r="A434" s="101"/>
      <c r="B434" s="101"/>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c r="A435" s="101"/>
      <c r="B435" s="101"/>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c r="A436" s="101"/>
      <c r="B436" s="101"/>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c r="A437" s="101"/>
      <c r="B437" s="101"/>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c r="A438" s="101"/>
      <c r="B438" s="101"/>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c r="A439" s="101"/>
      <c r="B439" s="101"/>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c r="A440" s="101"/>
      <c r="B440" s="101"/>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c r="A441" s="101"/>
      <c r="B441" s="101"/>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c r="A442" s="101"/>
      <c r="B442" s="101"/>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c r="A443" s="101"/>
      <c r="B443" s="101"/>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c r="A444" s="101"/>
      <c r="B444" s="101"/>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c r="A445" s="101"/>
      <c r="B445" s="101"/>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c r="A446" s="101"/>
      <c r="B446" s="101"/>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c r="A447" s="101"/>
      <c r="B447" s="101"/>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c r="A448" s="101"/>
      <c r="B448" s="101"/>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c r="A449" s="101"/>
      <c r="B449" s="101"/>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c r="A450" s="101"/>
      <c r="B450" s="101"/>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c r="A451" s="101"/>
      <c r="B451" s="101"/>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c r="A452" s="101"/>
      <c r="B452" s="101"/>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c r="A453" s="101"/>
      <c r="B453" s="101"/>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c r="A454" s="101"/>
      <c r="B454" s="101"/>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c r="A455" s="101"/>
      <c r="B455" s="101"/>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c r="A456" s="101"/>
      <c r="B456" s="101"/>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c r="A457" s="101"/>
      <c r="B457" s="101"/>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c r="A458" s="101"/>
      <c r="B458" s="101"/>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c r="A459" s="101"/>
      <c r="B459" s="101"/>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c r="A460" s="101"/>
      <c r="B460" s="101"/>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c r="A461" s="101"/>
      <c r="B461" s="101"/>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c r="A462" s="101"/>
      <c r="B462" s="101"/>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c r="A463" s="101"/>
      <c r="B463" s="101"/>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c r="A464" s="101"/>
      <c r="B464" s="101"/>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c r="A465" s="101"/>
      <c r="B465" s="101"/>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c r="A466" s="101"/>
      <c r="B466" s="101"/>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c r="A467" s="101"/>
      <c r="B467" s="101"/>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c r="A468" s="101"/>
      <c r="B468" s="101"/>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c r="A469" s="101"/>
      <c r="B469" s="101"/>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c r="A470" s="101"/>
      <c r="B470" s="101"/>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c r="A471" s="101"/>
      <c r="B471" s="101"/>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c r="A472" s="101"/>
      <c r="B472" s="101"/>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c r="A473" s="101"/>
      <c r="B473" s="101"/>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c r="A474" s="101"/>
      <c r="B474" s="101"/>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c r="A475" s="101"/>
      <c r="B475" s="101"/>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c r="A476" s="101"/>
      <c r="B476" s="101"/>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c r="A477" s="101"/>
      <c r="B477" s="101"/>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c r="A478" s="101"/>
      <c r="B478" s="101"/>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c r="A479" s="101"/>
      <c r="B479" s="101"/>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c r="A480" s="101"/>
      <c r="B480" s="101"/>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c r="A481" s="101"/>
      <c r="B481" s="101"/>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c r="A482" s="101"/>
      <c r="B482" s="101"/>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c r="A483" s="101"/>
      <c r="B483" s="101"/>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c r="A484" s="101"/>
      <c r="B484" s="101"/>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c r="A485" s="101"/>
      <c r="B485" s="101"/>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c r="A486" s="101"/>
      <c r="B486" s="101"/>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c r="A487" s="101"/>
      <c r="B487" s="101"/>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c r="A488" s="101"/>
      <c r="B488" s="101"/>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c r="A489" s="101"/>
      <c r="B489" s="101"/>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c r="A490" s="101"/>
      <c r="B490" s="101"/>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c r="A491" s="101"/>
      <c r="B491" s="101"/>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c r="A492" s="101"/>
      <c r="B492" s="101"/>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c r="A493" s="101"/>
      <c r="B493" s="101"/>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c r="A494" s="101"/>
      <c r="B494" s="101"/>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c r="A495" s="101"/>
      <c r="B495" s="101"/>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c r="A496" s="101"/>
      <c r="B496" s="101"/>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c r="A497" s="101"/>
      <c r="B497" s="101"/>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c r="A498" s="101"/>
      <c r="B498" s="101"/>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c r="A499" s="101"/>
      <c r="B499" s="101"/>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c r="A500" s="101"/>
      <c r="B500" s="101"/>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c r="A501" s="101"/>
      <c r="B501" s="101"/>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c r="A502" s="101"/>
      <c r="B502" s="101"/>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c r="A503" s="101"/>
      <c r="B503" s="101"/>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c r="A504" s="101"/>
      <c r="B504" s="101"/>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c r="A505" s="101"/>
      <c r="B505" s="101"/>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c r="A506" s="101"/>
      <c r="B506" s="101"/>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c r="A507" s="101"/>
      <c r="B507" s="101"/>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c r="A508" s="101"/>
      <c r="B508" s="101"/>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c r="A509" s="101"/>
      <c r="B509" s="101"/>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c r="A510" s="101"/>
      <c r="B510" s="101"/>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c r="A511" s="101"/>
      <c r="B511" s="101"/>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c r="A512" s="101"/>
      <c r="B512" s="101"/>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c r="A513" s="101"/>
      <c r="B513" s="101"/>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c r="A514" s="101"/>
      <c r="B514" s="101"/>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c r="A515" s="101"/>
      <c r="B515" s="101"/>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c r="A516" s="101"/>
      <c r="B516" s="101"/>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c r="A517" s="101"/>
      <c r="B517" s="101"/>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c r="A518" s="101"/>
      <c r="B518" s="101"/>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c r="A519" s="101"/>
      <c r="B519" s="101"/>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c r="A520" s="101"/>
      <c r="B520" s="101"/>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c r="A521" s="101"/>
      <c r="B521" s="101"/>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c r="A522" s="101"/>
      <c r="B522" s="101"/>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c r="A523" s="101"/>
      <c r="B523" s="101"/>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c r="A524" s="101"/>
      <c r="B524" s="101"/>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c r="A525" s="101"/>
      <c r="B525" s="101"/>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c r="A526" s="101"/>
      <c r="B526" s="101"/>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c r="A527" s="101"/>
      <c r="B527" s="101"/>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c r="A528" s="101"/>
      <c r="B528" s="101"/>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c r="A529" s="101"/>
      <c r="B529" s="101"/>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c r="A530" s="101"/>
      <c r="B530" s="101"/>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c r="A531" s="101"/>
      <c r="B531" s="101"/>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c r="A532" s="101"/>
      <c r="B532" s="101"/>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c r="A533" s="101"/>
      <c r="B533" s="101"/>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c r="A534" s="101"/>
      <c r="B534" s="101"/>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c r="A535" s="101"/>
      <c r="B535" s="101"/>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c r="A536" s="101"/>
      <c r="B536" s="101"/>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c r="A537" s="101"/>
      <c r="B537" s="101"/>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c r="A538" s="101"/>
      <c r="B538" s="101"/>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c r="A539" s="101"/>
      <c r="B539" s="101"/>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c r="A540" s="101"/>
      <c r="B540" s="101"/>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c r="A541" s="101"/>
      <c r="B541" s="101"/>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c r="A542" s="101"/>
      <c r="B542" s="101"/>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c r="A543" s="101"/>
      <c r="B543" s="101"/>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c r="A544" s="101"/>
      <c r="B544" s="101"/>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c r="A545" s="101"/>
      <c r="B545" s="101"/>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c r="A546" s="101"/>
      <c r="B546" s="101"/>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c r="A547" s="101"/>
      <c r="B547" s="101"/>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c r="A548" s="101"/>
      <c r="B548" s="101"/>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c r="A549" s="101"/>
      <c r="B549" s="101"/>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c r="A550" s="101"/>
      <c r="B550" s="101"/>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c r="A551" s="101"/>
      <c r="B551" s="101"/>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c r="A552" s="101"/>
      <c r="B552" s="101"/>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c r="A553" s="101"/>
      <c r="B553" s="101"/>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c r="A554" s="101"/>
      <c r="B554" s="101"/>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c r="A555" s="101"/>
      <c r="B555" s="101"/>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c r="A556" s="101"/>
      <c r="B556" s="101"/>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c r="A557" s="101"/>
      <c r="B557" s="101"/>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c r="A558" s="101"/>
      <c r="B558" s="101"/>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c r="A559" s="101"/>
      <c r="B559" s="101"/>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c r="A560" s="101"/>
      <c r="B560" s="101"/>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c r="A561" s="101"/>
      <c r="B561" s="101"/>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c r="A562" s="101"/>
      <c r="B562" s="101"/>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c r="A563" s="101"/>
      <c r="B563" s="101"/>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c r="A564" s="101"/>
      <c r="B564" s="101"/>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c r="A565" s="101"/>
      <c r="B565" s="101"/>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c r="A566" s="101"/>
      <c r="B566" s="101"/>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c r="A567" s="101"/>
      <c r="B567" s="101"/>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c r="A568" s="101"/>
      <c r="B568" s="101"/>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c r="A569" s="101"/>
      <c r="B569" s="101"/>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c r="A570" s="101"/>
      <c r="B570" s="101"/>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c r="A571" s="101"/>
      <c r="B571" s="101"/>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c r="A572" s="101"/>
      <c r="B572" s="101"/>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c r="A573" s="101"/>
      <c r="B573" s="101"/>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c r="A574" s="101"/>
      <c r="B574" s="101"/>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c r="A575" s="101"/>
      <c r="B575" s="101"/>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c r="A576" s="101"/>
      <c r="B576" s="101"/>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c r="A577" s="101"/>
      <c r="B577" s="101"/>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c r="A578" s="101"/>
      <c r="B578" s="101"/>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c r="A579" s="101"/>
      <c r="B579" s="101"/>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c r="A580" s="101"/>
      <c r="B580" s="101"/>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c r="A581" s="101"/>
      <c r="B581" s="101"/>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c r="A582" s="101"/>
      <c r="B582" s="101"/>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c r="A583" s="101"/>
      <c r="B583" s="101"/>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c r="A584" s="101"/>
      <c r="B584" s="101"/>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c r="A585" s="101"/>
      <c r="B585" s="101"/>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c r="A586" s="101"/>
      <c r="B586" s="101"/>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c r="A587" s="101"/>
      <c r="B587" s="101"/>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c r="A588" s="101"/>
      <c r="B588" s="101"/>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c r="A589" s="101"/>
      <c r="B589" s="101"/>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c r="A590" s="101"/>
      <c r="B590" s="101"/>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c r="A591" s="101"/>
      <c r="B591" s="101"/>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c r="A592" s="101"/>
      <c r="B592" s="101"/>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c r="A593" s="101"/>
      <c r="B593" s="101"/>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c r="A594" s="101"/>
      <c r="B594" s="101"/>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c r="A595" s="101"/>
      <c r="B595" s="101"/>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c r="A596" s="101"/>
      <c r="B596" s="101"/>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c r="A597" s="101"/>
      <c r="B597" s="101"/>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c r="A598" s="101"/>
      <c r="B598" s="101"/>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c r="A599" s="101"/>
      <c r="B599" s="101"/>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c r="A600" s="101"/>
      <c r="B600" s="101"/>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c r="A601" s="101"/>
      <c r="B601" s="101"/>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c r="A602" s="101"/>
      <c r="B602" s="101"/>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c r="A603" s="101"/>
      <c r="B603" s="101"/>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c r="A604" s="101"/>
      <c r="B604" s="101"/>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c r="A605" s="101"/>
      <c r="B605" s="101"/>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c r="A606" s="101"/>
      <c r="B606" s="101"/>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c r="A607" s="101"/>
      <c r="B607" s="101"/>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c r="A608" s="101"/>
      <c r="B608" s="101"/>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c r="A609" s="101"/>
      <c r="B609" s="101"/>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c r="A610" s="101"/>
      <c r="B610" s="101"/>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c r="A611" s="101"/>
      <c r="B611" s="101"/>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c r="A612" s="101"/>
      <c r="B612" s="101"/>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c r="A613" s="101"/>
      <c r="B613" s="101"/>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c r="A614" s="101"/>
      <c r="B614" s="101"/>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c r="A615" s="101"/>
      <c r="B615" s="101"/>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c r="A616" s="101"/>
      <c r="B616" s="101"/>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c r="A617" s="101"/>
      <c r="B617" s="101"/>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c r="A618" s="101"/>
      <c r="B618" s="101"/>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c r="A619" s="101"/>
      <c r="B619" s="101"/>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c r="A620" s="101"/>
      <c r="B620" s="101"/>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c r="A621" s="101"/>
      <c r="B621" s="101"/>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c r="A622" s="101"/>
      <c r="B622" s="101"/>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c r="A623" s="101"/>
      <c r="B623" s="101"/>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c r="A624" s="101"/>
      <c r="B624" s="101"/>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c r="A625" s="101"/>
      <c r="B625" s="101"/>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c r="A626" s="101"/>
      <c r="B626" s="101"/>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c r="A627" s="101"/>
      <c r="B627" s="101"/>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c r="A628" s="101"/>
      <c r="B628" s="101"/>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c r="A629" s="101"/>
      <c r="B629" s="101"/>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c r="A630" s="101"/>
      <c r="B630" s="101"/>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c r="A631" s="101"/>
      <c r="B631" s="101"/>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c r="A632" s="101"/>
      <c r="B632" s="101"/>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c r="A633" s="101"/>
      <c r="B633" s="101"/>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c r="A634" s="101"/>
      <c r="B634" s="101"/>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c r="A635" s="101"/>
      <c r="B635" s="101"/>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c r="A636" s="101"/>
      <c r="B636" s="101"/>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c r="A637" s="101"/>
      <c r="B637" s="101"/>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c r="A638" s="101"/>
      <c r="B638" s="101"/>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c r="A639" s="101"/>
      <c r="B639" s="101"/>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c r="A640" s="101"/>
      <c r="B640" s="101"/>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c r="A641" s="101"/>
      <c r="B641" s="101"/>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c r="A642" s="101"/>
      <c r="B642" s="101"/>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c r="A643" s="101"/>
      <c r="B643" s="101"/>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c r="A644" s="101"/>
      <c r="B644" s="101"/>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c r="A645" s="101"/>
      <c r="B645" s="101"/>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c r="A646" s="101"/>
      <c r="B646" s="101"/>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c r="A647" s="101"/>
      <c r="B647" s="101"/>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c r="A648" s="101"/>
      <c r="B648" s="101"/>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c r="A649" s="101"/>
      <c r="B649" s="101"/>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c r="A650" s="101"/>
      <c r="B650" s="101"/>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c r="A651" s="101"/>
      <c r="B651" s="101"/>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c r="A652" s="101"/>
      <c r="B652" s="101"/>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c r="A653" s="101"/>
      <c r="B653" s="101"/>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c r="A654" s="101"/>
      <c r="B654" s="101"/>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c r="A655" s="101"/>
      <c r="B655" s="101"/>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c r="A656" s="101"/>
      <c r="B656" s="101"/>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c r="A657" s="101"/>
      <c r="B657" s="101"/>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c r="A658" s="101"/>
      <c r="B658" s="101"/>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c r="A659" s="101"/>
      <c r="B659" s="101"/>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c r="A660" s="101"/>
      <c r="B660" s="101"/>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c r="A661" s="101"/>
      <c r="B661" s="101"/>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c r="A662" s="101"/>
      <c r="B662" s="101"/>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c r="A663" s="101"/>
      <c r="B663" s="101"/>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c r="A664" s="101"/>
      <c r="B664" s="101"/>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c r="A665" s="101"/>
      <c r="B665" s="101"/>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c r="A666" s="101"/>
      <c r="B666" s="101"/>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c r="A667" s="101"/>
      <c r="B667" s="101"/>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c r="A668" s="101"/>
      <c r="B668" s="101"/>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c r="A669" s="101"/>
      <c r="B669" s="101"/>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c r="A670" s="101"/>
      <c r="B670" s="101"/>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c r="A671" s="101"/>
      <c r="B671" s="101"/>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c r="A672" s="101"/>
      <c r="B672" s="101"/>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c r="A673" s="101"/>
      <c r="B673" s="101"/>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c r="A674" s="101"/>
      <c r="B674" s="101"/>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c r="A675" s="101"/>
      <c r="B675" s="101"/>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c r="A676" s="101"/>
      <c r="B676" s="101"/>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c r="A677" s="101"/>
      <c r="B677" s="101"/>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c r="A678" s="101"/>
      <c r="B678" s="101"/>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c r="A679" s="101"/>
      <c r="B679" s="101"/>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c r="A680" s="101"/>
      <c r="B680" s="101"/>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c r="A681" s="101"/>
      <c r="B681" s="101"/>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c r="A682" s="101"/>
      <c r="B682" s="101"/>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c r="A683" s="101"/>
      <c r="B683" s="101"/>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c r="A684" s="101"/>
      <c r="B684" s="101"/>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c r="A685" s="101"/>
      <c r="B685" s="101"/>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c r="A686" s="101"/>
      <c r="B686" s="101"/>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c r="A687" s="101"/>
      <c r="B687" s="101"/>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c r="A688" s="101"/>
      <c r="B688" s="101"/>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c r="A689" s="101"/>
      <c r="B689" s="101"/>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c r="A690" s="101"/>
      <c r="B690" s="101"/>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c r="A691" s="101"/>
      <c r="B691" s="101"/>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c r="A692" s="101"/>
      <c r="B692" s="101"/>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c r="A693" s="101"/>
      <c r="B693" s="101"/>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c r="A694" s="101"/>
      <c r="B694" s="101"/>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c r="A695" s="101"/>
      <c r="B695" s="101"/>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c r="A696" s="101"/>
      <c r="B696" s="101"/>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c r="A697" s="101"/>
      <c r="B697" s="101"/>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c r="A698" s="101"/>
      <c r="B698" s="101"/>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c r="A699" s="101"/>
      <c r="B699" s="101"/>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c r="A700" s="101"/>
      <c r="B700" s="101"/>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c r="A701" s="101"/>
      <c r="B701" s="101"/>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c r="A702" s="101"/>
      <c r="B702" s="101"/>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c r="A703" s="101"/>
      <c r="B703" s="101"/>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c r="A704" s="101"/>
      <c r="B704" s="101"/>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c r="A705" s="101"/>
      <c r="B705" s="101"/>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c r="A706" s="101"/>
      <c r="B706" s="101"/>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c r="A707" s="101"/>
      <c r="B707" s="101"/>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c r="A708" s="101"/>
      <c r="B708" s="101"/>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c r="A709" s="101"/>
      <c r="B709" s="101"/>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c r="A710" s="101"/>
      <c r="B710" s="101"/>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c r="A711" s="101"/>
      <c r="B711" s="101"/>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c r="A712" s="101"/>
      <c r="B712" s="101"/>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c r="A713" s="101"/>
      <c r="B713" s="101"/>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c r="A714" s="101"/>
      <c r="B714" s="101"/>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c r="A715" s="101"/>
      <c r="B715" s="101"/>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c r="A716" s="101"/>
      <c r="B716" s="101"/>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c r="A717" s="101"/>
      <c r="B717" s="101"/>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c r="A718" s="101"/>
      <c r="B718" s="101"/>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c r="A719" s="101"/>
      <c r="B719" s="101"/>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c r="A720" s="101"/>
      <c r="B720" s="101"/>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c r="A721" s="101"/>
      <c r="B721" s="101"/>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c r="A722" s="101"/>
      <c r="B722" s="101"/>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c r="A723" s="101"/>
      <c r="B723" s="101"/>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c r="A724" s="101"/>
      <c r="B724" s="101"/>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c r="A725" s="101"/>
      <c r="B725" s="101"/>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c r="A726" s="101"/>
      <c r="B726" s="101"/>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c r="A727" s="101"/>
      <c r="B727" s="101"/>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c r="A728" s="101"/>
      <c r="B728" s="101"/>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c r="A729" s="101"/>
      <c r="B729" s="101"/>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c r="A730" s="101"/>
      <c r="B730" s="101"/>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c r="A731" s="101"/>
      <c r="B731" s="101"/>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c r="A732" s="101"/>
      <c r="B732" s="101"/>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c r="A733" s="101"/>
      <c r="B733" s="101"/>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c r="A734" s="101"/>
      <c r="B734" s="101"/>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c r="A735" s="101"/>
      <c r="B735" s="101"/>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c r="A736" s="101"/>
      <c r="B736" s="101"/>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c r="A737" s="101"/>
      <c r="B737" s="101"/>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c r="A738" s="101"/>
      <c r="B738" s="101"/>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c r="A739" s="101"/>
      <c r="B739" s="101"/>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c r="A740" s="101"/>
      <c r="B740" s="101"/>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c r="A741" s="101"/>
      <c r="B741" s="101"/>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c r="A742" s="101"/>
      <c r="B742" s="101"/>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c r="A743" s="101"/>
      <c r="B743" s="101"/>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c r="A744" s="101"/>
      <c r="B744" s="101"/>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c r="A745" s="101"/>
      <c r="B745" s="101"/>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c r="A746" s="101"/>
      <c r="B746" s="101"/>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c r="A747" s="101"/>
      <c r="B747" s="101"/>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c r="A748" s="101"/>
      <c r="B748" s="101"/>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c r="A749" s="101"/>
      <c r="B749" s="101"/>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c r="A750" s="101"/>
      <c r="B750" s="101"/>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c r="A751" s="101"/>
      <c r="B751" s="101"/>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c r="A752" s="101"/>
      <c r="B752" s="101"/>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c r="A753" s="101"/>
      <c r="B753" s="101"/>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c r="A754" s="101"/>
      <c r="B754" s="101"/>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c r="A755" s="101"/>
      <c r="B755" s="101"/>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c r="A756" s="101"/>
      <c r="B756" s="101"/>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c r="A757" s="101"/>
      <c r="B757" s="101"/>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c r="A758" s="101"/>
      <c r="B758" s="101"/>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c r="A759" s="101"/>
      <c r="B759" s="101"/>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c r="A760" s="101"/>
      <c r="B760" s="101"/>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c r="A761" s="101"/>
      <c r="B761" s="101"/>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c r="A762" s="101"/>
      <c r="B762" s="101"/>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c r="A763" s="101"/>
      <c r="B763" s="101"/>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c r="A764" s="101"/>
      <c r="B764" s="101"/>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c r="A765" s="101"/>
      <c r="B765" s="101"/>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c r="A766" s="101"/>
      <c r="B766" s="101"/>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c r="A767" s="101"/>
      <c r="B767" s="101"/>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c r="A768" s="101"/>
      <c r="B768" s="101"/>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c r="A769" s="101"/>
      <c r="B769" s="101"/>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c r="A770" s="101"/>
      <c r="B770" s="101"/>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c r="A771" s="101"/>
      <c r="B771" s="101"/>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c r="A772" s="101"/>
      <c r="B772" s="101"/>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c r="A773" s="101"/>
      <c r="B773" s="101"/>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c r="A774" s="101"/>
      <c r="B774" s="101"/>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c r="A775" s="101"/>
      <c r="B775" s="101"/>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c r="A776" s="101"/>
      <c r="B776" s="101"/>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c r="A777" s="101"/>
      <c r="B777" s="101"/>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c r="A778" s="101"/>
      <c r="B778" s="101"/>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c r="A779" s="101"/>
      <c r="B779" s="101"/>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c r="A780" s="101"/>
      <c r="B780" s="101"/>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c r="A781" s="101"/>
      <c r="B781" s="101"/>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c r="A782" s="101"/>
      <c r="B782" s="101"/>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c r="A783" s="101"/>
      <c r="B783" s="101"/>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c r="A784" s="101"/>
      <c r="B784" s="101"/>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c r="A785" s="101"/>
      <c r="B785" s="101"/>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c r="A786" s="101"/>
      <c r="B786" s="101"/>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c r="A787" s="101"/>
      <c r="B787" s="101"/>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c r="A788" s="101"/>
      <c r="B788" s="101"/>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c r="A789" s="101"/>
      <c r="B789" s="101"/>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c r="A790" s="101"/>
      <c r="B790" s="101"/>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c r="A791" s="101"/>
      <c r="B791" s="101"/>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c r="A792" s="101"/>
      <c r="B792" s="101"/>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c r="A793" s="101"/>
      <c r="B793" s="101"/>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c r="A794" s="101"/>
      <c r="B794" s="101"/>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c r="A795" s="101"/>
      <c r="B795" s="101"/>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c r="A796" s="101"/>
      <c r="B796" s="101"/>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c r="A797" s="101"/>
      <c r="B797" s="101"/>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c r="A798" s="101"/>
      <c r="B798" s="101"/>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c r="A799" s="101"/>
      <c r="B799" s="101"/>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c r="A800" s="101"/>
      <c r="B800" s="101"/>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c r="A801" s="101"/>
      <c r="B801" s="101"/>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c r="A802" s="101"/>
      <c r="B802" s="101"/>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c r="A803" s="101"/>
      <c r="B803" s="101"/>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c r="A804" s="101"/>
      <c r="B804" s="101"/>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c r="A805" s="101"/>
      <c r="B805" s="101"/>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c r="A806" s="101"/>
      <c r="B806" s="101"/>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c r="A807" s="101"/>
      <c r="B807" s="101"/>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c r="A808" s="101"/>
      <c r="B808" s="101"/>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c r="A809" s="101"/>
      <c r="B809" s="101"/>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c r="A810" s="101"/>
      <c r="B810" s="101"/>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c r="A811" s="101"/>
      <c r="B811" s="101"/>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c r="A812" s="101"/>
      <c r="B812" s="101"/>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c r="A813" s="101"/>
      <c r="B813" s="101"/>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c r="A814" s="101"/>
      <c r="B814" s="101"/>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c r="A815" s="101"/>
      <c r="B815" s="101"/>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c r="A816" s="101"/>
      <c r="B816" s="101"/>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c r="A817" s="101"/>
      <c r="B817" s="101"/>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c r="A818" s="101"/>
      <c r="B818" s="101"/>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c r="A819" s="101"/>
      <c r="B819" s="101"/>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c r="A820" s="101"/>
      <c r="B820" s="101"/>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c r="A821" s="101"/>
      <c r="B821" s="101"/>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c r="A822" s="101"/>
      <c r="B822" s="101"/>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c r="A823" s="101"/>
      <c r="B823" s="101"/>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c r="A824" s="101"/>
      <c r="B824" s="101"/>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c r="A825" s="101"/>
      <c r="B825" s="101"/>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c r="A826" s="101"/>
      <c r="B826" s="101"/>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c r="A827" s="101"/>
      <c r="B827" s="101"/>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c r="A828" s="101"/>
      <c r="B828" s="101"/>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c r="A829" s="101"/>
      <c r="B829" s="101"/>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c r="A830" s="101"/>
      <c r="B830" s="101"/>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c r="A831" s="101"/>
      <c r="B831" s="101"/>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c r="A832" s="101"/>
      <c r="B832" s="101"/>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c r="A833" s="101"/>
      <c r="B833" s="101"/>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c r="A834" s="101"/>
      <c r="B834" s="101"/>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c r="A835" s="101"/>
      <c r="B835" s="101"/>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c r="A836" s="101"/>
      <c r="B836" s="101"/>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c r="A837" s="101"/>
      <c r="B837" s="101"/>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c r="A838" s="101"/>
      <c r="B838" s="101"/>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c r="A839" s="101"/>
      <c r="B839" s="101"/>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c r="A840" s="101"/>
      <c r="B840" s="101"/>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c r="A841" s="101"/>
      <c r="B841" s="101"/>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c r="A842" s="101"/>
      <c r="B842" s="101"/>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c r="A843" s="101"/>
      <c r="B843" s="101"/>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c r="A844" s="101"/>
      <c r="B844" s="101"/>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c r="A845" s="101"/>
      <c r="B845" s="101"/>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c r="A846" s="101"/>
      <c r="B846" s="101"/>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c r="A847" s="101"/>
      <c r="B847" s="101"/>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c r="A848" s="101"/>
      <c r="B848" s="101"/>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c r="A849" s="101"/>
      <c r="B849" s="101"/>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c r="A850" s="101"/>
      <c r="B850" s="101"/>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c r="A851" s="101"/>
      <c r="B851" s="101"/>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c r="A852" s="101"/>
      <c r="B852" s="101"/>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c r="A853" s="101"/>
      <c r="B853" s="101"/>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c r="A854" s="101"/>
      <c r="B854" s="101"/>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c r="A855" s="101"/>
      <c r="B855" s="101"/>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c r="A856" s="101"/>
      <c r="B856" s="101"/>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c r="A857" s="101"/>
      <c r="B857" s="101"/>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c r="A858" s="101"/>
      <c r="B858" s="101"/>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c r="A859" s="101"/>
      <c r="B859" s="101"/>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c r="A860" s="101"/>
      <c r="B860" s="101"/>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c r="A861" s="101"/>
      <c r="B861" s="101"/>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c r="A862" s="101"/>
      <c r="B862" s="101"/>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c r="A863" s="101"/>
      <c r="B863" s="101"/>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c r="A864" s="101"/>
      <c r="B864" s="101"/>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c r="A865" s="101"/>
      <c r="B865" s="101"/>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c r="A866" s="101"/>
      <c r="B866" s="101"/>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c r="A867" s="101"/>
      <c r="B867" s="101"/>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c r="A868" s="101"/>
      <c r="B868" s="101"/>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c r="A869" s="101"/>
      <c r="B869" s="101"/>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c r="A870" s="101"/>
      <c r="B870" s="101"/>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c r="A871" s="101"/>
      <c r="B871" s="101"/>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c r="A872" s="101"/>
      <c r="B872" s="101"/>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c r="A873" s="101"/>
      <c r="B873" s="101"/>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c r="A874" s="101"/>
      <c r="B874" s="101"/>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c r="A875" s="101"/>
      <c r="B875" s="101"/>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c r="A876" s="101"/>
      <c r="B876" s="101"/>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c r="A877" s="101"/>
      <c r="B877" s="101"/>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c r="A878" s="101"/>
      <c r="B878" s="101"/>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c r="A879" s="101"/>
      <c r="B879" s="101"/>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c r="A880" s="101"/>
      <c r="B880" s="101"/>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c r="A881" s="101"/>
      <c r="B881" s="101"/>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c r="A882" s="101"/>
      <c r="B882" s="101"/>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c r="A883" s="101"/>
      <c r="B883" s="101"/>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c r="A884" s="101"/>
      <c r="B884" s="101"/>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c r="A885" s="101"/>
      <c r="B885" s="101"/>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c r="A886" s="101"/>
      <c r="B886" s="101"/>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c r="A887" s="101"/>
      <c r="B887" s="101"/>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c r="A888" s="101"/>
      <c r="B888" s="101"/>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c r="A889" s="101"/>
      <c r="B889" s="101"/>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c r="A890" s="101"/>
      <c r="B890" s="101"/>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c r="A891" s="101"/>
      <c r="B891" s="101"/>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c r="A892" s="101"/>
      <c r="B892" s="101"/>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c r="A893" s="101"/>
      <c r="B893" s="101"/>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c r="A894" s="101"/>
      <c r="B894" s="101"/>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c r="A895" s="101"/>
      <c r="B895" s="101"/>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c r="A896" s="101"/>
      <c r="B896" s="101"/>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c r="A897" s="101"/>
      <c r="B897" s="101"/>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c r="A898" s="101"/>
      <c r="B898" s="101"/>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c r="A899" s="101"/>
      <c r="B899" s="101"/>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c r="A900" s="101"/>
      <c r="B900" s="101"/>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c r="A901" s="101"/>
      <c r="B901" s="101"/>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c r="A902" s="101"/>
      <c r="B902" s="101"/>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c r="A903" s="101"/>
      <c r="B903" s="101"/>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c r="A904" s="101"/>
      <c r="B904" s="101"/>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c r="A905" s="101"/>
      <c r="B905" s="101"/>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c r="A906" s="101"/>
      <c r="B906" s="101"/>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c r="A907" s="101"/>
      <c r="B907" s="101"/>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c r="A908" s="101"/>
      <c r="B908" s="101"/>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c r="A909" s="101"/>
      <c r="B909" s="101"/>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c r="A910" s="101"/>
      <c r="B910" s="101"/>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c r="A911" s="101"/>
      <c r="B911" s="101"/>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c r="A912" s="101"/>
      <c r="B912" s="101"/>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c r="A913" s="101"/>
      <c r="B913" s="101"/>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c r="A914" s="101"/>
      <c r="B914" s="101"/>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c r="A915" s="101"/>
      <c r="B915" s="101"/>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c r="A916" s="101"/>
      <c r="B916" s="101"/>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c r="A917" s="101"/>
      <c r="B917" s="101"/>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c r="A918" s="101"/>
      <c r="B918" s="101"/>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c r="A919" s="101"/>
      <c r="B919" s="101"/>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c r="A920" s="101"/>
      <c r="B920" s="101"/>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c r="A921" s="101"/>
      <c r="B921" s="101"/>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c r="A922" s="101"/>
      <c r="B922" s="101"/>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c r="A923" s="101"/>
      <c r="B923" s="101"/>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c r="A924" s="101"/>
      <c r="B924" s="101"/>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c r="A925" s="101"/>
      <c r="B925" s="101"/>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c r="A926" s="101"/>
      <c r="B926" s="101"/>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c r="A927" s="101"/>
      <c r="B927" s="101"/>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c r="A928" s="101"/>
      <c r="B928" s="101"/>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c r="A929" s="101"/>
      <c r="B929" s="101"/>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c r="A930" s="101"/>
      <c r="B930" s="101"/>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c r="A931" s="101"/>
      <c r="B931" s="101"/>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c r="A932" s="101"/>
      <c r="B932" s="101"/>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c r="A933" s="101"/>
      <c r="B933" s="101"/>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c r="A934" s="101"/>
      <c r="B934" s="101"/>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c r="A935" s="101"/>
      <c r="B935" s="101"/>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c r="A936" s="101"/>
      <c r="B936" s="101"/>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c r="A937" s="101"/>
      <c r="B937" s="101"/>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c r="A938" s="101"/>
      <c r="B938" s="101"/>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c r="A939" s="101"/>
      <c r="B939" s="101"/>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c r="A940" s="101"/>
      <c r="B940" s="101"/>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c r="A941" s="101"/>
      <c r="B941" s="101"/>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c r="A942" s="101"/>
      <c r="B942" s="101"/>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c r="A943" s="101"/>
      <c r="B943" s="101"/>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c r="A944" s="101"/>
      <c r="B944" s="101"/>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c r="A945" s="101"/>
      <c r="B945" s="101"/>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c r="A946" s="101"/>
      <c r="B946" s="101"/>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c r="A947" s="101"/>
      <c r="B947" s="101"/>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c r="A948" s="101"/>
      <c r="B948" s="101"/>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c r="A949" s="101"/>
      <c r="B949" s="101"/>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c r="A950" s="101"/>
      <c r="B950" s="101"/>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c r="A951" s="101"/>
      <c r="B951" s="101"/>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c r="A952" s="101"/>
      <c r="B952" s="101"/>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c r="A953" s="101"/>
      <c r="B953" s="101"/>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c r="A954" s="101"/>
      <c r="B954" s="101"/>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c r="A955" s="101"/>
      <c r="B955" s="101"/>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c r="A956" s="101"/>
      <c r="B956" s="101"/>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c r="A957" s="101"/>
      <c r="B957" s="101"/>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c r="A958" s="101"/>
      <c r="B958" s="101"/>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c r="A959" s="101"/>
      <c r="B959" s="101"/>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c r="A960" s="101"/>
      <c r="B960" s="101"/>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c r="A961" s="101"/>
      <c r="B961" s="101"/>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c r="A962" s="101"/>
      <c r="B962" s="101"/>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c r="A963" s="101"/>
      <c r="B963" s="101"/>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c r="A964" s="101"/>
      <c r="B964" s="101"/>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c r="A965" s="101"/>
      <c r="B965" s="101"/>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c r="A966" s="101"/>
      <c r="B966" s="101"/>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c r="A967" s="101"/>
      <c r="B967" s="101"/>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c r="A968" s="101"/>
      <c r="B968" s="101"/>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c r="A969" s="101"/>
      <c r="B969" s="101"/>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c r="A970" s="101"/>
      <c r="B970" s="101"/>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c r="A971" s="101"/>
      <c r="B971" s="101"/>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c r="A972" s="101"/>
      <c r="B972" s="101"/>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c r="A973" s="101"/>
      <c r="B973" s="101"/>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c r="A974" s="101"/>
      <c r="B974" s="101"/>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c r="A975" s="101"/>
      <c r="B975" s="101"/>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c r="A976" s="101"/>
      <c r="B976" s="101"/>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c r="A977" s="101"/>
      <c r="B977" s="101"/>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c r="A978" s="101"/>
      <c r="B978" s="101"/>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c r="A979" s="101"/>
      <c r="B979" s="101"/>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c r="A980" s="101"/>
      <c r="B980" s="101"/>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c r="A981" s="101"/>
      <c r="B981" s="101"/>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c r="A982" s="101"/>
      <c r="B982" s="101"/>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c r="A983" s="101"/>
      <c r="B983" s="101"/>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c r="A984" s="101"/>
      <c r="B984" s="101"/>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c r="A985" s="101"/>
      <c r="B985" s="101"/>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c r="A986" s="101"/>
      <c r="B986" s="101"/>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c r="A987" s="101"/>
      <c r="B987" s="101"/>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c r="A988" s="101"/>
      <c r="B988" s="101"/>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c r="A989" s="101"/>
      <c r="B989" s="101"/>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c r="A990" s="101"/>
      <c r="B990" s="101"/>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c r="A991" s="101"/>
      <c r="B991" s="101"/>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c r="A992" s="101"/>
      <c r="B992" s="101"/>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c r="A993" s="101"/>
      <c r="B993" s="101"/>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c r="A994" s="101"/>
      <c r="B994" s="101"/>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c r="A995" s="101"/>
      <c r="B995" s="101"/>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c r="A996" s="101"/>
      <c r="B996" s="101"/>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c r="A997" s="101"/>
      <c r="B997" s="101"/>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c r="A998" s="101"/>
      <c r="B998" s="101"/>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c r="A999" s="101"/>
      <c r="B999" s="101"/>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c r="A1000" s="101"/>
      <c r="B1000" s="101"/>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hyperlinks>
    <hyperlink ref="N5" r:id="rId1" xr:uid="{00000000-0004-0000-0C00-000000000000}"/>
  </hyperlinks>
  <pageMargins left="0.7" right="0.7" top="0.75" bottom="0.75" header="0" footer="0"/>
  <pageSetup orientation="landscape"/>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A5" zoomScale="74" workbookViewId="0">
      <selection activeCell="G15" sqref="G15"/>
    </sheetView>
  </sheetViews>
  <sheetFormatPr defaultColWidth="12.6640625" defaultRowHeight="15" customHeight="1"/>
  <cols>
    <col min="1" max="1" width="13.6640625" customWidth="1"/>
    <col min="2" max="2" width="10.44140625" customWidth="1"/>
    <col min="3" max="3" width="13.44140625" customWidth="1"/>
    <col min="4" max="4" width="19.88671875" customWidth="1"/>
    <col min="5" max="5" width="12.21875" customWidth="1"/>
    <col min="6" max="6" width="14.109375" customWidth="1"/>
    <col min="7" max="7" width="16.44140625" customWidth="1"/>
    <col min="8" max="8" width="90" customWidth="1"/>
    <col min="9" max="9" width="16.44140625" customWidth="1"/>
    <col min="10" max="10" width="14.109375" customWidth="1"/>
    <col min="11" max="11" width="17.88671875" customWidth="1"/>
    <col min="12" max="12" width="15.44140625" customWidth="1"/>
    <col min="13" max="13" width="17.6640625" customWidth="1"/>
    <col min="14" max="14" width="15.44140625" customWidth="1"/>
    <col min="15" max="26" width="8.6640625" customWidth="1"/>
  </cols>
  <sheetData>
    <row r="1" spans="1:26">
      <c r="A1" s="3" t="s">
        <v>3252</v>
      </c>
      <c r="B1" s="3"/>
      <c r="C1" s="3"/>
      <c r="D1" s="3"/>
      <c r="E1" s="3"/>
      <c r="F1" s="3"/>
      <c r="G1" s="3"/>
      <c r="H1" s="3"/>
      <c r="I1" s="3"/>
      <c r="J1" s="3"/>
      <c r="K1" s="3"/>
      <c r="L1" s="3"/>
      <c r="M1" s="3"/>
      <c r="N1" s="3"/>
      <c r="O1" s="3"/>
      <c r="P1" s="3"/>
      <c r="Q1" s="3"/>
      <c r="R1" s="3"/>
      <c r="S1" s="3"/>
      <c r="T1" s="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123" t="s">
        <v>0</v>
      </c>
      <c r="B3" s="124" t="s">
        <v>3253</v>
      </c>
      <c r="C3" s="125"/>
      <c r="D3" s="120"/>
      <c r="H3" s="3"/>
      <c r="N3" s="3"/>
      <c r="O3" s="3"/>
      <c r="P3" s="3"/>
      <c r="Q3" s="3"/>
      <c r="R3" s="3"/>
      <c r="S3" s="3"/>
      <c r="T3" s="3"/>
      <c r="U3" s="3"/>
      <c r="V3" s="3"/>
      <c r="W3" s="3"/>
      <c r="X3" s="3"/>
      <c r="Y3" s="3"/>
      <c r="Z3" s="3"/>
    </row>
    <row r="4" spans="1:26">
      <c r="A4" s="118"/>
      <c r="B4" s="42" t="s">
        <v>3203</v>
      </c>
      <c r="C4" s="42" t="s">
        <v>3205</v>
      </c>
      <c r="D4" s="42" t="s">
        <v>3254</v>
      </c>
      <c r="H4" s="3"/>
      <c r="N4" s="3"/>
      <c r="O4" s="3"/>
      <c r="P4" s="3"/>
      <c r="Q4" s="3"/>
      <c r="R4" s="3"/>
      <c r="S4" s="3"/>
      <c r="T4" s="3"/>
      <c r="U4" s="3"/>
      <c r="V4" s="3"/>
      <c r="W4" s="3"/>
      <c r="X4" s="3"/>
      <c r="Y4" s="3"/>
      <c r="Z4" s="3"/>
    </row>
    <row r="5" spans="1:26">
      <c r="A5" s="42" t="s">
        <v>3249</v>
      </c>
      <c r="B5" s="45">
        <f>'9.1. Predicted Returns Raw Data'!$C$7</f>
        <v>7.4081850375864739E-4</v>
      </c>
      <c r="C5" s="92">
        <f>'9.1. Predicted Returns Raw Data'!P2</f>
        <v>1.7696360592567295E-4</v>
      </c>
      <c r="D5" s="75">
        <f t="shared" ref="D5:D7" si="0">B5-C5</f>
        <v>5.6385489783297444E-4</v>
      </c>
      <c r="H5" s="3"/>
      <c r="N5" s="3"/>
      <c r="O5" s="3"/>
      <c r="P5" s="3"/>
      <c r="Q5" s="3"/>
      <c r="R5" s="3"/>
      <c r="S5" s="3"/>
      <c r="T5" s="3"/>
      <c r="U5" s="3"/>
      <c r="V5" s="3"/>
      <c r="W5" s="3"/>
      <c r="X5" s="3"/>
      <c r="Y5" s="3"/>
      <c r="Z5" s="3"/>
    </row>
    <row r="6" spans="1:26">
      <c r="A6" s="42" t="s">
        <v>3250</v>
      </c>
      <c r="B6" s="45">
        <f>'9.1. Predicted Returns Raw Data'!C18</f>
        <v>-2.3421178443889513E-2</v>
      </c>
      <c r="C6" s="92">
        <f>'9.1. Predicted Returns Raw Data'!P3</f>
        <v>1.7810220267189258E-4</v>
      </c>
      <c r="D6" s="75">
        <f t="shared" si="0"/>
        <v>-2.3599280646561405E-2</v>
      </c>
      <c r="H6" s="3"/>
      <c r="N6" s="3"/>
      <c r="O6" s="3"/>
      <c r="P6" s="3"/>
      <c r="Q6" s="3"/>
      <c r="R6" s="3"/>
      <c r="S6" s="3"/>
      <c r="T6" s="3"/>
      <c r="U6" s="3"/>
      <c r="V6" s="3"/>
      <c r="W6" s="3"/>
      <c r="X6" s="3"/>
      <c r="Y6" s="3"/>
      <c r="Z6" s="3"/>
    </row>
    <row r="7" spans="1:26">
      <c r="A7" s="42" t="s">
        <v>3251</v>
      </c>
      <c r="B7" s="45">
        <f>'9.1. Predicted Returns Raw Data'!C23</f>
        <v>1.567000529191805E-2</v>
      </c>
      <c r="C7" s="92">
        <f>'9.1. Predicted Returns Raw Data'!P4</f>
        <v>1.7050540515683998E-4</v>
      </c>
      <c r="D7" s="75">
        <f t="shared" si="0"/>
        <v>1.549949988676121E-2</v>
      </c>
      <c r="H7" s="3"/>
      <c r="N7" s="3"/>
      <c r="O7" s="3"/>
      <c r="P7" s="3"/>
      <c r="Q7" s="3"/>
      <c r="R7" s="3"/>
      <c r="S7" s="3"/>
      <c r="T7" s="3"/>
      <c r="U7" s="3"/>
      <c r="V7" s="3"/>
      <c r="W7" s="3"/>
      <c r="X7" s="3"/>
      <c r="Y7" s="3"/>
      <c r="Z7" s="3"/>
    </row>
    <row r="8" spans="1:26">
      <c r="A8" s="43"/>
      <c r="B8" s="43"/>
      <c r="C8" s="43"/>
      <c r="D8" s="43"/>
      <c r="E8" s="43"/>
      <c r="F8" s="43"/>
      <c r="G8" s="43"/>
      <c r="H8" s="3"/>
      <c r="I8" s="43"/>
      <c r="J8" s="43"/>
      <c r="K8" s="43"/>
      <c r="L8" s="43"/>
      <c r="M8" s="43"/>
      <c r="N8" s="3"/>
      <c r="O8" s="3"/>
      <c r="P8" s="3"/>
      <c r="Q8" s="3"/>
      <c r="R8" s="3"/>
      <c r="S8" s="3"/>
      <c r="T8" s="3"/>
      <c r="U8" s="3"/>
      <c r="V8" s="3"/>
      <c r="W8" s="3"/>
      <c r="X8" s="3"/>
      <c r="Y8" s="3"/>
      <c r="Z8" s="3"/>
    </row>
    <row r="9" spans="1:26">
      <c r="A9" s="3"/>
      <c r="B9" s="3"/>
      <c r="C9" s="3"/>
      <c r="D9" s="3"/>
      <c r="E9" s="102"/>
      <c r="F9" s="102"/>
      <c r="G9" s="3"/>
      <c r="H9" s="3"/>
      <c r="I9" s="3"/>
      <c r="J9" s="3"/>
      <c r="K9" s="3"/>
      <c r="L9" s="3"/>
      <c r="M9" s="3"/>
      <c r="N9" s="3"/>
      <c r="O9" s="3"/>
      <c r="P9" s="3"/>
      <c r="Q9" s="3"/>
      <c r="R9" s="3"/>
      <c r="S9" s="3"/>
      <c r="T9" s="3"/>
      <c r="U9" s="3"/>
      <c r="V9" s="3"/>
      <c r="W9" s="3"/>
      <c r="X9" s="3"/>
      <c r="Y9" s="3"/>
      <c r="Z9" s="3"/>
    </row>
    <row r="10" spans="1:26">
      <c r="A10" s="2" t="s">
        <v>0</v>
      </c>
      <c r="B10" s="2" t="s">
        <v>3255</v>
      </c>
      <c r="C10" s="103" t="s">
        <v>3256</v>
      </c>
      <c r="D10" s="2" t="s">
        <v>3257</v>
      </c>
      <c r="E10" s="2" t="s">
        <v>3258</v>
      </c>
      <c r="F10" s="2" t="s">
        <v>3259</v>
      </c>
      <c r="G10" s="3"/>
      <c r="H10" s="3"/>
      <c r="I10" s="3"/>
      <c r="J10" s="3"/>
      <c r="K10" s="3"/>
      <c r="L10" s="3"/>
      <c r="M10" s="3"/>
      <c r="N10" s="3"/>
      <c r="O10" s="3"/>
      <c r="P10" s="3"/>
      <c r="Q10" s="3"/>
      <c r="R10" s="3"/>
      <c r="S10" s="3"/>
      <c r="T10" s="3"/>
      <c r="U10" s="3"/>
      <c r="V10" s="3"/>
      <c r="W10" s="3"/>
      <c r="X10" s="3"/>
      <c r="Y10" s="3"/>
      <c r="Z10" s="3"/>
    </row>
    <row r="11" spans="1:26">
      <c r="A11" s="126" t="s">
        <v>3249</v>
      </c>
      <c r="B11" s="2" t="s">
        <v>3145</v>
      </c>
      <c r="C11" s="103">
        <v>0</v>
      </c>
      <c r="D11" s="104">
        <f t="shared" ref="D11:D13" si="1">$C$5+(C11*$D$5)</f>
        <v>1.7696360592567295E-4</v>
      </c>
      <c r="E11" s="2"/>
      <c r="F11" s="2"/>
      <c r="G11" s="3"/>
      <c r="H11" s="3"/>
      <c r="I11" s="3"/>
      <c r="J11" s="3"/>
      <c r="K11" s="3"/>
      <c r="L11" s="3"/>
      <c r="M11" s="3"/>
      <c r="N11" s="3"/>
      <c r="O11" s="3"/>
      <c r="P11" s="3"/>
      <c r="Q11" s="3"/>
      <c r="R11" s="3"/>
      <c r="S11" s="3"/>
      <c r="T11" s="3"/>
      <c r="U11" s="3"/>
      <c r="V11" s="3"/>
      <c r="W11" s="3"/>
      <c r="X11" s="3"/>
      <c r="Y11" s="3"/>
      <c r="Z11" s="3"/>
    </row>
    <row r="12" spans="1:26">
      <c r="A12" s="127"/>
      <c r="B12" s="2" t="s">
        <v>3159</v>
      </c>
      <c r="C12" s="75">
        <f>'8.2 Estimating Beta'!$B$18</f>
        <v>0.15204796581570484</v>
      </c>
      <c r="D12" s="104">
        <f t="shared" si="1"/>
        <v>2.626965961563988E-4</v>
      </c>
      <c r="E12" s="105">
        <f>'9.1. Predicted Returns Raw Data'!$G$8</f>
        <v>-1.4089319443612329E-2</v>
      </c>
      <c r="F12" s="89">
        <f t="shared" ref="F12:F13" si="2">E12-D12</f>
        <v>-1.4352016039768727E-2</v>
      </c>
      <c r="G12" s="3"/>
      <c r="H12" s="3"/>
      <c r="I12" s="3"/>
      <c r="J12" s="3"/>
      <c r="K12" s="3"/>
      <c r="L12" s="3"/>
      <c r="M12" s="3"/>
      <c r="N12" s="3"/>
      <c r="O12" s="3"/>
      <c r="P12" s="3"/>
      <c r="Q12" s="3"/>
      <c r="R12" s="3"/>
      <c r="S12" s="3"/>
      <c r="T12" s="3"/>
      <c r="U12" s="3"/>
      <c r="V12" s="3"/>
      <c r="W12" s="3"/>
      <c r="X12" s="3"/>
      <c r="Y12" s="3"/>
      <c r="Z12" s="3"/>
    </row>
    <row r="13" spans="1:26">
      <c r="A13" s="128"/>
      <c r="B13" s="2" t="s">
        <v>3160</v>
      </c>
      <c r="C13" s="75">
        <f>'8.2 Estimating Beta'!$B$38</f>
        <v>0.11179189725111428</v>
      </c>
      <c r="D13" s="104">
        <f t="shared" si="1"/>
        <v>2.3999801472875438E-4</v>
      </c>
      <c r="E13" s="105">
        <f>'9.1. Predicted Returns Raw Data'!$K$8</f>
        <v>-9.1586886509227947E-3</v>
      </c>
      <c r="F13" s="89">
        <f t="shared" si="2"/>
        <v>-9.3986866656515494E-3</v>
      </c>
      <c r="G13" s="3"/>
      <c r="H13" s="3"/>
      <c r="I13" s="3"/>
      <c r="J13" s="3"/>
      <c r="K13" s="3"/>
      <c r="L13" s="3"/>
      <c r="M13" s="3"/>
      <c r="N13" s="3"/>
      <c r="O13" s="3"/>
      <c r="P13" s="3"/>
      <c r="Q13" s="3"/>
      <c r="R13" s="3"/>
      <c r="S13" s="3"/>
      <c r="T13" s="3"/>
      <c r="U13" s="3"/>
      <c r="V13" s="3"/>
      <c r="W13" s="3"/>
      <c r="X13" s="3"/>
      <c r="Y13" s="3"/>
      <c r="Z13" s="3"/>
    </row>
    <row r="14" spans="1:26">
      <c r="A14" s="123" t="s">
        <v>3250</v>
      </c>
      <c r="B14" s="2" t="s">
        <v>3145</v>
      </c>
      <c r="C14" s="75">
        <v>0</v>
      </c>
      <c r="D14" s="104">
        <f t="shared" ref="D14:D16" si="3">$C$6+(C14*$D$6)</f>
        <v>1.7810220267189258E-4</v>
      </c>
      <c r="E14" s="105"/>
      <c r="F14" s="89"/>
      <c r="G14" s="3"/>
      <c r="H14" s="3"/>
      <c r="I14" s="3"/>
      <c r="J14" s="3"/>
      <c r="K14" s="3"/>
      <c r="L14" s="3"/>
      <c r="M14" s="3"/>
      <c r="N14" s="3"/>
      <c r="O14" s="3"/>
      <c r="P14" s="3"/>
      <c r="Q14" s="3"/>
      <c r="R14" s="3"/>
      <c r="S14" s="3"/>
      <c r="T14" s="3"/>
      <c r="U14" s="3"/>
      <c r="V14" s="3"/>
      <c r="W14" s="3"/>
      <c r="X14" s="3"/>
      <c r="Y14" s="3"/>
      <c r="Z14" s="3"/>
    </row>
    <row r="15" spans="1:26">
      <c r="A15" s="129"/>
      <c r="B15" s="2" t="s">
        <v>3159</v>
      </c>
      <c r="C15" s="75">
        <f>'8.2 Estimating Beta'!$B$18</f>
        <v>0.15204796581570484</v>
      </c>
      <c r="D15" s="104">
        <f t="shared" si="3"/>
        <v>-3.4101204143517009E-3</v>
      </c>
      <c r="E15" s="105">
        <f>'9.1. Predicted Returns Raw Data'!$G$19</f>
        <v>-3.4978330546087566E-2</v>
      </c>
      <c r="F15" s="89">
        <f t="shared" ref="F15:F16" si="4">E15-D15</f>
        <v>-3.1568210131735865E-2</v>
      </c>
      <c r="G15" s="3"/>
      <c r="H15" s="3"/>
      <c r="I15" s="3"/>
      <c r="J15" s="3"/>
      <c r="K15" s="3"/>
      <c r="L15" s="3"/>
      <c r="M15" s="3"/>
      <c r="N15" s="3"/>
      <c r="O15" s="3"/>
      <c r="P15" s="3"/>
      <c r="Q15" s="3"/>
      <c r="R15" s="3"/>
      <c r="S15" s="3"/>
      <c r="T15" s="3"/>
      <c r="U15" s="3"/>
      <c r="V15" s="3"/>
      <c r="W15" s="3"/>
      <c r="X15" s="3"/>
      <c r="Y15" s="3"/>
      <c r="Z15" s="3"/>
    </row>
    <row r="16" spans="1:26">
      <c r="A16" s="118"/>
      <c r="B16" s="2" t="s">
        <v>3160</v>
      </c>
      <c r="C16" s="75">
        <f>'8.2 Estimating Beta'!$B$38</f>
        <v>0.11179189725111428</v>
      </c>
      <c r="D16" s="104">
        <f t="shared" si="3"/>
        <v>-2.4601061545687099E-3</v>
      </c>
      <c r="E16" s="105">
        <f>'9.1. Predicted Returns Raw Data'!$K$19</f>
        <v>-2.3905230299425501E-2</v>
      </c>
      <c r="F16" s="89">
        <f t="shared" si="4"/>
        <v>-2.1445124144856793E-2</v>
      </c>
      <c r="G16" s="3"/>
      <c r="H16" s="3"/>
      <c r="I16" s="3"/>
      <c r="J16" s="3"/>
      <c r="K16" s="3"/>
      <c r="L16" s="3"/>
      <c r="M16" s="3"/>
      <c r="N16" s="3"/>
      <c r="O16" s="3"/>
      <c r="P16" s="3"/>
      <c r="Q16" s="3"/>
      <c r="R16" s="3"/>
      <c r="S16" s="3"/>
      <c r="T16" s="3"/>
      <c r="U16" s="3"/>
      <c r="V16" s="3"/>
      <c r="W16" s="3"/>
      <c r="X16" s="3"/>
      <c r="Y16" s="3"/>
      <c r="Z16" s="3"/>
    </row>
    <row r="17" spans="1:26">
      <c r="A17" s="123" t="s">
        <v>3251</v>
      </c>
      <c r="B17" s="2" t="s">
        <v>3145</v>
      </c>
      <c r="C17" s="75">
        <v>0</v>
      </c>
      <c r="D17" s="104">
        <f t="shared" ref="D17:D19" si="5">$C$7+(C17*$D$7)</f>
        <v>1.7050540515683998E-4</v>
      </c>
      <c r="E17" s="105"/>
      <c r="F17" s="89"/>
      <c r="G17" s="3"/>
      <c r="H17" s="3"/>
      <c r="I17" s="3"/>
      <c r="J17" s="3"/>
      <c r="K17" s="3"/>
      <c r="L17" s="3"/>
      <c r="M17" s="3"/>
      <c r="N17" s="3"/>
      <c r="O17" s="3"/>
      <c r="P17" s="3"/>
      <c r="Q17" s="3"/>
      <c r="R17" s="3"/>
      <c r="S17" s="3"/>
      <c r="T17" s="3"/>
      <c r="U17" s="3"/>
      <c r="V17" s="3"/>
      <c r="W17" s="3"/>
      <c r="X17" s="3"/>
      <c r="Y17" s="3"/>
      <c r="Z17" s="3"/>
    </row>
    <row r="18" spans="1:26">
      <c r="A18" s="129"/>
      <c r="B18" s="2" t="s">
        <v>3159</v>
      </c>
      <c r="C18" s="75">
        <f>'8.2 Estimating Beta'!$B$18</f>
        <v>0.15204796581570484</v>
      </c>
      <c r="D18" s="104">
        <f t="shared" si="5"/>
        <v>2.5271728340996295E-3</v>
      </c>
      <c r="E18" s="105">
        <f>'9.1. Predicted Returns Raw Data'!$G$24</f>
        <v>1.9817317855291974E-2</v>
      </c>
      <c r="F18" s="89">
        <f t="shared" ref="F18:F19" si="6">E18-D18</f>
        <v>1.7290145021192343E-2</v>
      </c>
      <c r="G18" s="3"/>
      <c r="H18" s="3"/>
      <c r="I18" s="3"/>
      <c r="J18" s="3"/>
      <c r="K18" s="3"/>
      <c r="L18" s="3"/>
      <c r="M18" s="3"/>
      <c r="N18" s="3"/>
      <c r="O18" s="3"/>
      <c r="P18" s="3"/>
      <c r="Q18" s="3"/>
      <c r="R18" s="3"/>
      <c r="S18" s="3"/>
      <c r="T18" s="3"/>
      <c r="U18" s="3"/>
      <c r="V18" s="3"/>
      <c r="W18" s="3"/>
      <c r="X18" s="3"/>
      <c r="Y18" s="3"/>
      <c r="Z18" s="3"/>
    </row>
    <row r="19" spans="1:26">
      <c r="A19" s="118"/>
      <c r="B19" s="2" t="s">
        <v>3160</v>
      </c>
      <c r="C19" s="75">
        <f>'8.2 Estimating Beta'!$B$38</f>
        <v>0.11179189725111428</v>
      </c>
      <c r="D19" s="104">
        <f t="shared" si="5"/>
        <v>1.9032239039413067E-3</v>
      </c>
      <c r="E19" s="105">
        <f>'9.1. Predicted Returns Raw Data'!$K$24</f>
        <v>1.3024954458690946E-2</v>
      </c>
      <c r="F19" s="89">
        <f t="shared" si="6"/>
        <v>1.112173055474964E-2</v>
      </c>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85" t="s">
        <v>3238</v>
      </c>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106" t="s">
        <v>3260</v>
      </c>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106" t="s">
        <v>3261</v>
      </c>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106" t="s">
        <v>3262</v>
      </c>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106" t="s">
        <v>3263</v>
      </c>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106" t="s">
        <v>3264</v>
      </c>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106"/>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106" t="s">
        <v>3265</v>
      </c>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106" t="s">
        <v>3266</v>
      </c>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106" t="s">
        <v>3267</v>
      </c>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106" t="s">
        <v>3268</v>
      </c>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106"/>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3:A4"/>
    <mergeCell ref="B3:D3"/>
    <mergeCell ref="A11:A13"/>
    <mergeCell ref="A14:A16"/>
    <mergeCell ref="A17:A19"/>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1. Stock Price Series</vt:lpstr>
      <vt:lpstr>2. Daily Log Returns</vt:lpstr>
      <vt:lpstr>3. Efficient Frontier</vt:lpstr>
      <vt:lpstr>4. Portfolio with Weights</vt:lpstr>
      <vt:lpstr>5. Minimum Variance Portfolio</vt:lpstr>
      <vt:lpstr>Stock Details</vt:lpstr>
      <vt:lpstr>Bond Historical Price</vt:lpstr>
      <vt:lpstr>6. Efficient Frontier and CAL</vt:lpstr>
      <vt:lpstr>7. Risk Aversion with Utility</vt:lpstr>
      <vt:lpstr>8.0 Market Raw Data</vt:lpstr>
      <vt:lpstr>8.1.Market Data</vt:lpstr>
      <vt:lpstr>8.2 Estimating Beta</vt:lpstr>
      <vt:lpstr>9.1. Predicted Returns Raw Data</vt:lpstr>
      <vt:lpstr>9.2 Predicted Returns</vt:lpstr>
      <vt:lpstr>TRNR_1e611cf493644709873896a434924896_133_1</vt:lpstr>
      <vt:lpstr>TRNR_50167c8fbd3f4ef299eb1de21f0f593a_67_1</vt:lpstr>
      <vt:lpstr>TRNR_b0020b4b00644088861eb40ea839b0a9_133_1</vt:lpstr>
      <vt:lpstr>TRNR_c0f1caf514a04f2d8f993a8f9efeb008_133_1</vt:lpstr>
      <vt:lpstr>TRNR_dfe0763fcdc840ce96aa4fde28ae5799_67_1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O'Connor</dc:creator>
  <cp:lastModifiedBy>Tejas Landge</cp:lastModifiedBy>
  <dcterms:created xsi:type="dcterms:W3CDTF">2024-09-18T10:47:02Z</dcterms:created>
  <dcterms:modified xsi:type="dcterms:W3CDTF">2024-10-08T22:54:31Z</dcterms:modified>
</cp:coreProperties>
</file>