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4334"/>
  <workbookPr dateCompatibility="0" hidePivotFieldList="1" defaultThemeVersion="166925"/>
  <mc:AlternateContent xmlns:mc="http://schemas.openxmlformats.org/markup-compatibility/2006">
    <mc:Choice Requires="x15">
      <x15ac:absPath xmlns:x15ac="http://schemas.microsoft.com/office/spreadsheetml/2010/11/ac" url="C:\Users\kamla\Documents\ds\excel project\"/>
    </mc:Choice>
  </mc:AlternateContent>
  <xr:revisionPtr revIDLastSave="0" documentId="13_ncr:40009_{07BDE4AC-6BF0-4487-9CB2-922196AC0B68}" xr6:coauthVersionLast="47" xr6:coauthVersionMax="47" xr10:uidLastSave="{00000000-0000-0000-0000-000000000000}"/>
  <bookViews>
    <workbookView xWindow="-120" yWindow="-120" windowWidth="20730" windowHeight="11160" activeTab="3"/>
  </bookViews>
  <sheets>
    <sheet name="supply_chain_data" sheetId="1" r:id="rId1"/>
    <sheet name="data" sheetId="2" r:id="rId2"/>
    <sheet name="PIVOT TABLE" sheetId="3" r:id="rId3"/>
    <sheet name="DASHBOARD" sheetId="4" r:id="rId4"/>
  </sheets>
  <definedNames>
    <definedName name="Slicer_Location">#N/A</definedName>
    <definedName name="Slicer_Product_type">#N/A</definedName>
    <definedName name="Slicer_Supplier_name">#N/A</definedName>
  </definedNames>
  <calcPr calcId="191029"/>
  <pivotCaches>
    <pivotCache cacheId="2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C2" i="4" l="1"/>
  <c r="B2" i="4"/>
  <c r="A2" i="4"/>
  <c r="AA2" i="2"/>
  <c r="D2" i="4" s="1"/>
  <c r="AA3" i="2"/>
  <c r="AA4" i="2"/>
  <c r="AA5" i="2"/>
  <c r="AA6" i="2"/>
  <c r="AA7" i="2"/>
  <c r="AA8" i="2"/>
  <c r="AA9" i="2"/>
  <c r="AA10" i="2"/>
  <c r="AA11" i="2"/>
  <c r="AA12" i="2"/>
  <c r="AA13" i="2"/>
  <c r="AA14" i="2"/>
  <c r="AA15" i="2"/>
  <c r="AA16" i="2"/>
  <c r="AA17" i="2"/>
  <c r="AA18" i="2"/>
  <c r="AA19" i="2"/>
  <c r="AA20" i="2"/>
  <c r="AA21" i="2"/>
  <c r="AA22" i="2"/>
  <c r="AA23" i="2"/>
  <c r="AA24" i="2"/>
  <c r="AA25" i="2"/>
  <c r="AA26" i="2"/>
  <c r="AA27" i="2"/>
  <c r="AA28" i="2"/>
  <c r="AA29" i="2"/>
  <c r="AA30" i="2"/>
  <c r="AA31" i="2"/>
  <c r="AA32" i="2"/>
  <c r="AA33" i="2"/>
  <c r="AA34" i="2"/>
  <c r="AA35" i="2"/>
  <c r="AA36" i="2"/>
  <c r="AA37" i="2"/>
  <c r="AA38" i="2"/>
  <c r="AA39" i="2"/>
  <c r="AA40" i="2"/>
  <c r="AA41" i="2"/>
  <c r="AA42" i="2"/>
  <c r="AA43" i="2"/>
  <c r="AA44" i="2"/>
  <c r="AA45" i="2"/>
  <c r="AA46" i="2"/>
  <c r="AA47" i="2"/>
  <c r="AA48" i="2"/>
  <c r="AA49" i="2"/>
  <c r="AA50" i="2"/>
  <c r="AA51" i="2"/>
  <c r="AA52" i="2"/>
  <c r="AA53" i="2"/>
  <c r="AA54" i="2"/>
  <c r="AA55" i="2"/>
  <c r="AA56" i="2"/>
  <c r="AA57" i="2"/>
  <c r="AA58" i="2"/>
  <c r="AA59" i="2"/>
  <c r="AA60" i="2"/>
  <c r="AA61" i="2"/>
  <c r="AA62" i="2"/>
  <c r="AA63" i="2"/>
  <c r="AA64" i="2"/>
  <c r="AA65" i="2"/>
  <c r="AA66" i="2"/>
  <c r="AA67" i="2"/>
  <c r="AA68" i="2"/>
  <c r="AA69" i="2"/>
  <c r="AA70" i="2"/>
  <c r="AA71" i="2"/>
  <c r="AA72" i="2"/>
  <c r="AA73" i="2"/>
  <c r="AA74" i="2"/>
  <c r="AA75" i="2"/>
  <c r="AA76" i="2"/>
  <c r="AA77" i="2"/>
  <c r="AA78" i="2"/>
  <c r="AA79" i="2"/>
  <c r="AA80" i="2"/>
  <c r="AA81" i="2"/>
  <c r="AA82" i="2"/>
  <c r="AA83" i="2"/>
  <c r="AA84" i="2"/>
  <c r="AA85" i="2"/>
  <c r="AA86" i="2"/>
  <c r="AA87" i="2"/>
  <c r="AA88" i="2"/>
  <c r="AA89" i="2"/>
  <c r="AA90" i="2"/>
  <c r="AA91" i="2"/>
  <c r="AA92" i="2"/>
  <c r="AA93" i="2"/>
  <c r="AA94" i="2"/>
  <c r="AA95" i="2"/>
  <c r="AA96" i="2"/>
  <c r="AA97" i="2"/>
  <c r="AA98" i="2"/>
  <c r="AA99" i="2"/>
  <c r="AA100" i="2"/>
  <c r="AA101" i="2"/>
  <c r="Z2"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97" i="2"/>
  <c r="Z98" i="2"/>
  <c r="Z99" i="2"/>
  <c r="Z100" i="2"/>
  <c r="Z101" i="2"/>
  <c r="Y2" i="2"/>
  <c r="Y3" i="2"/>
  <c r="Y4" i="2"/>
  <c r="Y5" i="2"/>
  <c r="Y6" i="2"/>
  <c r="Y7" i="2"/>
  <c r="Y8" i="2"/>
  <c r="Y9" i="2"/>
  <c r="Y10" i="2"/>
  <c r="Y11" i="2"/>
  <c r="Y12" i="2"/>
  <c r="Y13" i="2"/>
  <c r="Y14" i="2"/>
  <c r="Y15" i="2"/>
  <c r="Y16" i="2"/>
  <c r="Y17" i="2"/>
  <c r="Y18" i="2"/>
  <c r="Y19" i="2"/>
  <c r="Y20" i="2"/>
  <c r="Y21" i="2"/>
  <c r="Y22" i="2"/>
  <c r="Y23" i="2"/>
  <c r="Y24" i="2"/>
  <c r="Y25" i="2"/>
  <c r="Y26" i="2"/>
  <c r="Y27" i="2"/>
  <c r="Y28" i="2"/>
  <c r="Y29" i="2"/>
  <c r="Y30" i="2"/>
  <c r="Y31" i="2"/>
  <c r="Y32" i="2"/>
  <c r="Y33" i="2"/>
  <c r="Y34" i="2"/>
  <c r="Y35" i="2"/>
  <c r="Y36" i="2"/>
  <c r="Y37" i="2"/>
  <c r="Y38" i="2"/>
  <c r="Y39" i="2"/>
  <c r="Y40" i="2"/>
  <c r="Y41" i="2"/>
  <c r="Y42" i="2"/>
  <c r="Y43" i="2"/>
  <c r="Y44" i="2"/>
  <c r="Y45" i="2"/>
  <c r="Y46" i="2"/>
  <c r="Y47" i="2"/>
  <c r="Y48" i="2"/>
  <c r="Y49" i="2"/>
  <c r="Y50" i="2"/>
  <c r="Y51" i="2"/>
  <c r="Y52" i="2"/>
  <c r="Y53" i="2"/>
  <c r="Y54" i="2"/>
  <c r="Y55" i="2"/>
  <c r="Y56" i="2"/>
  <c r="Y57" i="2"/>
  <c r="Y58" i="2"/>
  <c r="Y59" i="2"/>
  <c r="Y60" i="2"/>
  <c r="Y61" i="2"/>
  <c r="Y62" i="2"/>
  <c r="Y63" i="2"/>
  <c r="Y64" i="2"/>
  <c r="Y65" i="2"/>
  <c r="Y66" i="2"/>
  <c r="Y67" i="2"/>
  <c r="Y68" i="2"/>
  <c r="Y69" i="2"/>
  <c r="Y70" i="2"/>
  <c r="Y71" i="2"/>
  <c r="Y72"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Y101" i="2"/>
</calcChain>
</file>

<file path=xl/sharedStrings.xml><?xml version="1.0" encoding="utf-8"?>
<sst xmlns="http://purl.oclc.org/ooxml/spreadsheetml/main" count="2001" uniqueCount="185">
  <si>
    <t>Product type</t>
  </si>
  <si>
    <t>SKU</t>
  </si>
  <si>
    <t>Price</t>
  </si>
  <si>
    <t>Availability</t>
  </si>
  <si>
    <t>Number of products sold</t>
  </si>
  <si>
    <t>Revenue generated</t>
  </si>
  <si>
    <t>Customer demographics</t>
  </si>
  <si>
    <t>Stock levels</t>
  </si>
  <si>
    <t>Lead times</t>
  </si>
  <si>
    <t>Order quantities</t>
  </si>
  <si>
    <t>Shipping times</t>
  </si>
  <si>
    <t>Shipping carriers</t>
  </si>
  <si>
    <t>Shipping costs</t>
  </si>
  <si>
    <t>Supplier name</t>
  </si>
  <si>
    <t>Location</t>
  </si>
  <si>
    <t>Lead time</t>
  </si>
  <si>
    <t>Production volumes</t>
  </si>
  <si>
    <t>Manufacturing lead time</t>
  </si>
  <si>
    <t>Manufacturing costs</t>
  </si>
  <si>
    <t>Inspection results</t>
  </si>
  <si>
    <t>Defect rates</t>
  </si>
  <si>
    <t>Transportation modes</t>
  </si>
  <si>
    <t>Routes</t>
  </si>
  <si>
    <t>Costs</t>
  </si>
  <si>
    <t>haircare</t>
  </si>
  <si>
    <t>SKU0</t>
  </si>
  <si>
    <t>Non-binary</t>
  </si>
  <si>
    <t>Carrier B</t>
  </si>
  <si>
    <t>Supplier 3</t>
  </si>
  <si>
    <t>Mumbai</t>
  </si>
  <si>
    <t>Pending</t>
  </si>
  <si>
    <t>Road</t>
  </si>
  <si>
    <t>Route B</t>
  </si>
  <si>
    <t>skincare</t>
  </si>
  <si>
    <t>SKU1</t>
  </si>
  <si>
    <t>Female</t>
  </si>
  <si>
    <t>Carrier A</t>
  </si>
  <si>
    <t>SKU2</t>
  </si>
  <si>
    <t>Unknown</t>
  </si>
  <si>
    <t>Supplier 1</t>
  </si>
  <si>
    <t>Air</t>
  </si>
  <si>
    <t>Route C</t>
  </si>
  <si>
    <t>SKU3</t>
  </si>
  <si>
    <t>Carrier C</t>
  </si>
  <si>
    <t>Supplier 5</t>
  </si>
  <si>
    <t>Kolkata</t>
  </si>
  <si>
    <t>Fail</t>
  </si>
  <si>
    <t>Rail</t>
  </si>
  <si>
    <t>Route A</t>
  </si>
  <si>
    <t>SKU4</t>
  </si>
  <si>
    <t>Delhi</t>
  </si>
  <si>
    <t>SKU5</t>
  </si>
  <si>
    <t>Supplier 4</t>
  </si>
  <si>
    <t>Bangalore</t>
  </si>
  <si>
    <t>SKU6</t>
  </si>
  <si>
    <t>Male</t>
  </si>
  <si>
    <t>Sea</t>
  </si>
  <si>
    <t>cosmetics</t>
  </si>
  <si>
    <t>SKU7</t>
  </si>
  <si>
    <t>SKU8</t>
  </si>
  <si>
    <t>SKU9</t>
  </si>
  <si>
    <t>Supplier 2</t>
  </si>
  <si>
    <t>Chennai</t>
  </si>
  <si>
    <t>SKU10</t>
  </si>
  <si>
    <t>Pass</t>
  </si>
  <si>
    <t>SKU11</t>
  </si>
  <si>
    <t>SKU12</t>
  </si>
  <si>
    <t>SKU13</t>
  </si>
  <si>
    <t>SKU14</t>
  </si>
  <si>
    <t>SKU15</t>
  </si>
  <si>
    <t>SKU16</t>
  </si>
  <si>
    <t>SKU17</t>
  </si>
  <si>
    <t>SKU18</t>
  </si>
  <si>
    <t>SKU19</t>
  </si>
  <si>
    <t>SKU20</t>
  </si>
  <si>
    <t>SKU21</t>
  </si>
  <si>
    <t>SKU22</t>
  </si>
  <si>
    <t>SKU23</t>
  </si>
  <si>
    <t>SKU24</t>
  </si>
  <si>
    <t>SKU25</t>
  </si>
  <si>
    <t>SKU26</t>
  </si>
  <si>
    <t>SKU27</t>
  </si>
  <si>
    <t>SKU28</t>
  </si>
  <si>
    <t>SKU29</t>
  </si>
  <si>
    <t>SKU30</t>
  </si>
  <si>
    <t>SKU31</t>
  </si>
  <si>
    <t>SKU32</t>
  </si>
  <si>
    <t>SKU33</t>
  </si>
  <si>
    <t>SKU34</t>
  </si>
  <si>
    <t>SKU35</t>
  </si>
  <si>
    <t>SKU36</t>
  </si>
  <si>
    <t>SKU37</t>
  </si>
  <si>
    <t>SKU38</t>
  </si>
  <si>
    <t>SKU39</t>
  </si>
  <si>
    <t>SKU40</t>
  </si>
  <si>
    <t>SKU41</t>
  </si>
  <si>
    <t>SKU42</t>
  </si>
  <si>
    <t>SKU43</t>
  </si>
  <si>
    <t>SKU44</t>
  </si>
  <si>
    <t>SKU45</t>
  </si>
  <si>
    <t>SKU46</t>
  </si>
  <si>
    <t>SKU47</t>
  </si>
  <si>
    <t>SKU48</t>
  </si>
  <si>
    <t>SKU49</t>
  </si>
  <si>
    <t>SKU50</t>
  </si>
  <si>
    <t>SKU51</t>
  </si>
  <si>
    <t>SKU52</t>
  </si>
  <si>
    <t>SKU53</t>
  </si>
  <si>
    <t>SKU54</t>
  </si>
  <si>
    <t>SKU55</t>
  </si>
  <si>
    <t>SKU56</t>
  </si>
  <si>
    <t>SKU57</t>
  </si>
  <si>
    <t>SKU58</t>
  </si>
  <si>
    <t>SKU59</t>
  </si>
  <si>
    <t>SKU60</t>
  </si>
  <si>
    <t>SKU61</t>
  </si>
  <si>
    <t>SKU62</t>
  </si>
  <si>
    <t>SKU63</t>
  </si>
  <si>
    <t>SKU64</t>
  </si>
  <si>
    <t>SKU65</t>
  </si>
  <si>
    <t>SKU66</t>
  </si>
  <si>
    <t>SKU67</t>
  </si>
  <si>
    <t>SKU68</t>
  </si>
  <si>
    <t>SKU69</t>
  </si>
  <si>
    <t>SKU70</t>
  </si>
  <si>
    <t>SKU71</t>
  </si>
  <si>
    <t>SKU72</t>
  </si>
  <si>
    <t>SKU73</t>
  </si>
  <si>
    <t>SKU74</t>
  </si>
  <si>
    <t>SKU75</t>
  </si>
  <si>
    <t>SKU76</t>
  </si>
  <si>
    <t>SKU77</t>
  </si>
  <si>
    <t>SKU78</t>
  </si>
  <si>
    <t>SKU79</t>
  </si>
  <si>
    <t>SKU80</t>
  </si>
  <si>
    <t>SKU81</t>
  </si>
  <si>
    <t>SKU82</t>
  </si>
  <si>
    <t>SKU83</t>
  </si>
  <si>
    <t>SKU84</t>
  </si>
  <si>
    <t>SKU85</t>
  </si>
  <si>
    <t>SKU86</t>
  </si>
  <si>
    <t>SKU87</t>
  </si>
  <si>
    <t>SKU88</t>
  </si>
  <si>
    <t>SKU89</t>
  </si>
  <si>
    <t>SKU90</t>
  </si>
  <si>
    <t>SKU91</t>
  </si>
  <si>
    <t>SKU92</t>
  </si>
  <si>
    <t>SKU93</t>
  </si>
  <si>
    <t>SKU94</t>
  </si>
  <si>
    <t>SKU95</t>
  </si>
  <si>
    <t>SKU96</t>
  </si>
  <si>
    <t>SKU97</t>
  </si>
  <si>
    <t>SKU98</t>
  </si>
  <si>
    <t>SKU99</t>
  </si>
  <si>
    <t>profit</t>
  </si>
  <si>
    <t>Availability%</t>
  </si>
  <si>
    <t>REORDER_ALERT</t>
  </si>
  <si>
    <t>Row Labels</t>
  </si>
  <si>
    <t>Grand Total</t>
  </si>
  <si>
    <t>Sum of Revenue generated</t>
  </si>
  <si>
    <t>Average of Defect rates</t>
  </si>
  <si>
    <t>🔹 Pivot Table 1: Revenue by Product Type</t>
  </si>
  <si>
    <t>Rows: Product type</t>
  </si>
  <si>
    <t>Values: Revenue (Sum)</t>
  </si>
  <si>
    <t>🔹 Pivot Table 2: Defect Rate by Supplier</t>
  </si>
  <si>
    <t>Rows: Supplier name</t>
  </si>
  <si>
    <t>Values: Defect rates (Average)</t>
  </si>
  <si>
    <t>🔹 Pivot Table 3: Stock vs Order Quantities</t>
  </si>
  <si>
    <t>Rows: SKU</t>
  </si>
  <si>
    <t>Values: Availability, Order quantities</t>
  </si>
  <si>
    <t>🔹 Pivot Table 4: Shipping Cost by Carrier</t>
  </si>
  <si>
    <t>Rows: Shipping carriers</t>
  </si>
  <si>
    <t>Values: Shipping costs (Sum)</t>
  </si>
  <si>
    <t>🔹 Pivot Table 5: Route Cost</t>
  </si>
  <si>
    <t>Rows: Routes</t>
  </si>
  <si>
    <t>Values: Costs (Sum)</t>
  </si>
  <si>
    <t>Sum of Availability</t>
  </si>
  <si>
    <t>Sum of Order quantities</t>
  </si>
  <si>
    <t>Sum of Shipping costs</t>
  </si>
  <si>
    <t>Sum of Costs</t>
  </si>
  <si>
    <t>Total Revenue</t>
  </si>
  <si>
    <t>Total Products Sold</t>
  </si>
  <si>
    <t>Avg. Defect Rate</t>
  </si>
  <si>
    <t>Reorder Alerts Count</t>
  </si>
  <si>
    <t>SC_PROJECT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</si>
</sst>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2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4"/>
      <color theme="2" tint="-9.9978637043366805E-2"/>
      <name val="Calibri"/>
      <family val="2"/>
      <scheme val="minor"/>
    </font>
    <font>
      <sz val="28"/>
      <color theme="2" tint="-9.9978637043366805E-2"/>
      <name val="Arial Unicode MS"/>
    </font>
    <font>
      <sz val="14"/>
      <color theme="2" tint="-9.9978637043366805E-2"/>
      <name val="Calibri"/>
      <family val="2"/>
      <scheme val="minor"/>
    </font>
    <font>
      <sz val="28"/>
      <color theme="2" tint="-9.9978637043366805E-2"/>
      <name val="Calibri"/>
      <family val="2"/>
      <scheme val="minor"/>
    </font>
    <font>
      <sz val="11"/>
      <color theme="2" tint="-9.9978637043366805E-2"/>
      <name val="Calibri"/>
      <family val="2"/>
      <scheme val="minor"/>
    </font>
    <font>
      <sz val="12"/>
      <color theme="2" tint="-9.9978637043366805E-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3" tint="-0.499984740745262"/>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6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18" fillId="0" borderId="0" xfId="0" applyFont="1" applyAlignment="1">
      <alignment vertical="center"/>
    </xf>
    <xf numFmtId="0" fontId="0" fillId="0" borderId="0" xfId="0" applyAlignment="1">
      <alignment horizontal="left" vertical="center" indent="1"/>
    </xf>
    <xf numFmtId="0" fontId="0" fillId="33" borderId="0" xfId="0" applyFill="1"/>
    <xf numFmtId="0" fontId="20" fillId="34" borderId="0" xfId="0" applyFont="1" applyFill="1" applyAlignment="1">
      <alignment vertical="center" wrapText="1"/>
    </xf>
    <xf numFmtId="0" fontId="19" fillId="34" borderId="0" xfId="0" applyFont="1" applyFill="1" applyAlignment="1">
      <alignment horizontal="center" vertical="center"/>
    </xf>
    <xf numFmtId="0" fontId="21" fillId="34" borderId="0" xfId="0" applyFont="1" applyFill="1" applyAlignment="1">
      <alignment horizontal="center"/>
    </xf>
    <xf numFmtId="0" fontId="22" fillId="34" borderId="0" xfId="0" applyFont="1" applyFill="1" applyAlignment="1">
      <alignment horizontal="center"/>
    </xf>
    <xf numFmtId="0" fontId="23" fillId="34" borderId="0" xfId="0" applyFont="1" applyFill="1" applyBorder="1" applyAlignment="1">
      <alignment horizontal="center" vertical="center" wrapText="1"/>
    </xf>
    <xf numFmtId="0" fontId="20" fillId="34" borderId="0" xfId="0" applyFont="1" applyFill="1" applyBorder="1" applyAlignment="1">
      <alignment horizontal="center" vertical="center" wrapText="1"/>
    </xf>
    <xf numFmtId="0" fontId="24" fillId="34" borderId="0" xfId="0" applyFont="1" applyFill="1" applyAlignment="1">
      <alignment horizontal="center" vertical="center" wrapText="1"/>
    </xf>
    <xf numFmtId="0" fontId="20" fillId="34"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164" formatCode="&quot;$&quot;#,##0.00"/>
    </dxf>
    <dxf>
      <numFmt numFmtId="164" formatCode="&quot;$&quot;#,##0.00"/>
    </dxf>
    <dxf>
      <numFmt numFmtId="164" formatCode="&quot;$&quot;#,##0.00"/>
    </dxf>
    <dxf>
      <numFmt numFmtId="164" formatCode="&quot;$&quot;#,##0.00"/>
    </dxf>
    <dxf>
      <numFmt numFmtId="164" formatCode="&quot;$&quot;#,##0.0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purl.oclc.org/ooxml/officeDocument/relationships/worksheet" Target="worksheets/sheet3.xml"/><Relationship Id="rId7" Type="http://schemas.microsoft.com/office/2007/relationships/slicerCache" Target="slicerCaches/slicerCache2.xml"/><Relationship Id="rId12" Type="http://purl.oclc.org/ooxml/officeDocument/relationships/calcChain" Target="calcChain.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1.xml"/><Relationship Id="rId11" Type="http://purl.oclc.org/ooxml/officeDocument/relationships/sharedStrings" Target="sharedStrings.xml"/><Relationship Id="rId5" Type="http://purl.oclc.org/ooxml/officeDocument/relationships/pivotCacheDefinition" Target="pivotCache/pivotCacheDefinition1.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[supply_chain_data-C.xlsx]PIVOT TABLE!PivotTable1</c:name>
    <c:fmtId val="2"/>
  </c:pivotSource>
  <c:chart>
    <c:title>
      <c:tx>
        <c:rich>
          <a:bodyPr rot="0" spcFirstLastPara="1" vertOverflow="ellipsis" vert="horz" wrap="square" anchor="ctr" anchorCtr="1"/>
          <a:lstStyle/>
          <a:p>
            <a:pPr>
              <a:defRPr sz="1400" b="0" i="0" u="none" strike="noStrike" kern="1200" cap="none" spc="20" baseline="0%">
                <a:solidFill>
                  <a:schemeClr val="tx1">
                    <a:lumMod val="50%"/>
                    <a:lumOff val="50%"/>
                  </a:schemeClr>
                </a:solidFill>
                <a:latin typeface="+mn-lt"/>
                <a:ea typeface="+mn-ea"/>
                <a:cs typeface="+mn-cs"/>
              </a:defRPr>
            </a:pPr>
            <a:r>
              <a:rPr lang="en-US" sz="1400" b="0" i="0" u="none" strike="noStrike" cap="none" baseline="0%"/>
              <a:t>Revenue by Product Type</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
                  <a:lumOff val="5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
                  <a:satMod val="105%"/>
                  <a:tint val="67%"/>
                </a:schemeClr>
              </a:gs>
              <a:gs pos="50%">
                <a:schemeClr val="accent1">
                  <a:lumMod val="105%"/>
                  <a:satMod val="103%"/>
                  <a:tint val="73%"/>
                </a:schemeClr>
              </a:gs>
              <a:gs pos="100%">
                <a:schemeClr val="accent1">
                  <a:lumMod val="105%"/>
                  <a:satMod val="109%"/>
                  <a:tint val="81%"/>
                </a:schemeClr>
              </a:gs>
            </a:gsLst>
            <a:lin ang="5400000" scaled="0"/>
          </a:gradFill>
          <a:ln w="9525" cap="flat" cmpd="sng" algn="ctr">
            <a:solidFill>
              <a:schemeClr val="accent1">
                <a:shade val="95%"/>
              </a:schemeClr>
            </a:solidFill>
            <a:round/>
          </a:ln>
          <a:effectLst/>
        </c:spPr>
        <c:marker>
          <c:symbol val="circle"/>
          <c:size val="4"/>
          <c:spPr>
            <a:gradFill rotWithShape="1">
              <a:gsLst>
                <a:gs pos="0%">
                  <a:schemeClr val="accent1">
                    <a:lumMod val="110%"/>
                    <a:satMod val="105%"/>
                    <a:tint val="67%"/>
                  </a:schemeClr>
                </a:gs>
                <a:gs pos="50%">
                  <a:schemeClr val="accent1">
                    <a:lumMod val="105%"/>
                    <a:satMod val="103%"/>
                    <a:tint val="73%"/>
                  </a:schemeClr>
                </a:gs>
                <a:gs pos="100%">
                  <a:schemeClr val="accent1">
                    <a:lumMod val="105%"/>
                    <a:satMod val="109%"/>
                    <a:tint val="81%"/>
                  </a:schemeClr>
                </a:gs>
              </a:gsLst>
              <a:lin ang="5400000" scaled="0"/>
            </a:gradFill>
            <a:ln w="9525" cap="flat" cmpd="sng" algn="ctr">
              <a:solidFill>
                <a:schemeClr val="accent1">
                  <a:shade val="95%"/>
                </a:schemeClr>
              </a:solidFill>
              <a:round/>
            </a:ln>
            <a:effectLst/>
          </c:spPr>
        </c:marker>
        <c:dLbl>
          <c:idx val="0"/>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'PIVOT TABLE'!$B$2</c:f>
              <c:strCache>
                <c:ptCount val="1"/>
                <c:pt idx="0">
                  <c:v>Total</c:v>
                </c:pt>
              </c:strCache>
            </c:strRef>
          </c:tx>
          <c:spPr>
            <a:gradFill rotWithShape="1">
              <a:gsLst>
                <a:gs pos="0%">
                  <a:schemeClr val="accent1">
                    <a:lumMod val="110%"/>
                    <a:satMod val="105%"/>
                    <a:tint val="67%"/>
                  </a:schemeClr>
                </a:gs>
                <a:gs pos="50%">
                  <a:schemeClr val="accent1">
                    <a:lumMod val="105%"/>
                    <a:satMod val="103%"/>
                    <a:tint val="73%"/>
                  </a:schemeClr>
                </a:gs>
                <a:gs pos="100%">
                  <a:schemeClr val="accent1">
                    <a:lumMod val="105%"/>
                    <a:satMod val="109%"/>
                    <a:tint val="81%"/>
                  </a:schemeClr>
                </a:gs>
              </a:gsLst>
              <a:lin ang="5400000" scaled="0"/>
            </a:gradFill>
            <a:ln w="9525" cap="flat" cmpd="sng" algn="ctr">
              <a:solidFill>
                <a:schemeClr val="accent1">
                  <a:shade val="95%"/>
                </a:schemeClr>
              </a:solidFill>
              <a:round/>
            </a:ln>
            <a:effectLst/>
          </c:spPr>
          <c:invertIfNegative val="0"/>
          <c:dLbls>
            <c:delete val="1"/>
          </c:dLbls>
          <c:cat>
            <c:strRef>
              <c:f>'PIVOT TABLE'!$A$3:$A$6</c:f>
              <c:strCache>
                <c:ptCount val="3"/>
                <c:pt idx="0">
                  <c:v>cosmetics</c:v>
                </c:pt>
                <c:pt idx="1">
                  <c:v>haircare</c:v>
                </c:pt>
                <c:pt idx="2">
                  <c:v>skincare</c:v>
                </c:pt>
              </c:strCache>
            </c:strRef>
          </c:cat>
          <c:val>
            <c:numRef>
              <c:f>'PIVOT TABLE'!$B$3:$B$6</c:f>
              <c:numCache>
                <c:formatCode>General</c:formatCode>
                <c:ptCount val="3"/>
                <c:pt idx="0">
                  <c:v>161521.26599948306</c:v>
                </c:pt>
                <c:pt idx="1">
                  <c:v>174455.39060546222</c:v>
                </c:pt>
                <c:pt idx="2">
                  <c:v>241628.16213306302</c:v>
                </c:pt>
              </c:numCache>
            </c:numRef>
          </c:val>
          <c:extLst>
            <c:ext xmlns:c16="http://schemas.microsoft.com/office/drawing/2014/chart" uri="{C3380CC4-5D6E-409C-BE32-E72D297353CC}">
              <c16:uniqueId val="{00000000-C583-42FB-BDAF-96AA6E5F8866}"/>
            </c:ext>
          </c:extLst>
        </c:ser>
        <c:dLbls>
          <c:dLblPos val="inEnd"/>
          <c:showLegendKey val="0"/>
          <c:showVal val="0"/>
          <c:showCatName val="0"/>
          <c:showSerName val="0"/>
          <c:showPercent val="0"/>
          <c:showBubbleSize val="0"/>
        </c:dLbls>
        <c:gapWidth val="100"/>
        <c:overlap val="-24"/>
        <c:axId val="249009888"/>
        <c:axId val="249011136"/>
      </c:barChart>
      <c:catAx>
        <c:axId val="249009888"/>
        <c:scaling>
          <c:orientation val="minMax"/>
        </c:scaling>
        <c:delete val="0"/>
        <c:axPos val="b"/>
        <c:numFmt formatCode="General"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50%"/>
                    <a:lumOff val="50%"/>
                  </a:schemeClr>
                </a:solidFill>
                <a:latin typeface="+mn-lt"/>
                <a:ea typeface="+mn-ea"/>
                <a:cs typeface="+mn-cs"/>
              </a:defRPr>
            </a:pPr>
            <a:endParaRPr lang="en-US"/>
          </a:p>
        </c:txPr>
        <c:crossAx val="249011136"/>
        <c:crosses val="autoZero"/>
        <c:auto val="1"/>
        <c:lblAlgn val="ctr"/>
        <c:lblOffset val="100"/>
        <c:noMultiLvlLbl val="0"/>
      </c:catAx>
      <c:valAx>
        <c:axId val="249011136"/>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
                    <a:lumOff val="50%"/>
                  </a:schemeClr>
                </a:solidFill>
                <a:latin typeface="+mn-lt"/>
                <a:ea typeface="+mn-ea"/>
                <a:cs typeface="+mn-cs"/>
              </a:defRPr>
            </a:pPr>
            <a:endParaRPr lang="en-US"/>
          </a:p>
        </c:txPr>
        <c:crossAx val="249009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[supply_chain_data-C.xlsx]PIVOT TABLE!PivotTable2</c:name>
    <c:fmtId val="2"/>
  </c:pivotSource>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
                  <a:lumOff val="5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
                  <a:satMod val="105%"/>
                  <a:tint val="67%"/>
                </a:schemeClr>
              </a:gs>
              <a:gs pos="50%">
                <a:schemeClr val="accent1">
                  <a:lumMod val="105%"/>
                  <a:satMod val="103%"/>
                  <a:tint val="73%"/>
                </a:schemeClr>
              </a:gs>
              <a:gs pos="100%">
                <a:schemeClr val="accent1">
                  <a:lumMod val="105%"/>
                  <a:satMod val="109%"/>
                  <a:tint val="81%"/>
                </a:schemeClr>
              </a:gs>
            </a:gsLst>
            <a:lin ang="5400000" scaled="0"/>
          </a:gradFill>
          <a:ln w="9525" cap="flat" cmpd="sng" algn="ctr">
            <a:solidFill>
              <a:schemeClr val="accent1">
                <a:shade val="95%"/>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
                      <a:lumOff val="35%"/>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TABLE'!$E$2</c:f>
              <c:strCache>
                <c:ptCount val="1"/>
                <c:pt idx="0">
                  <c:v>Total</c:v>
                </c:pt>
              </c:strCache>
            </c:strRef>
          </c:tx>
          <c:dPt>
            <c:idx val="0"/>
            <c:bubble3D val="0"/>
            <c:spPr>
              <a:gradFill rotWithShape="1">
                <a:gsLst>
                  <a:gs pos="0%">
                    <a:schemeClr val="accent1">
                      <a:lumMod val="110%"/>
                      <a:satMod val="105%"/>
                      <a:tint val="67%"/>
                    </a:schemeClr>
                  </a:gs>
                  <a:gs pos="50%">
                    <a:schemeClr val="accent1">
                      <a:lumMod val="105%"/>
                      <a:satMod val="103%"/>
                      <a:tint val="73%"/>
                    </a:schemeClr>
                  </a:gs>
                  <a:gs pos="100%">
                    <a:schemeClr val="accent1">
                      <a:lumMod val="105%"/>
                      <a:satMod val="109%"/>
                      <a:tint val="81%"/>
                    </a:schemeClr>
                  </a:gs>
                </a:gsLst>
                <a:lin ang="5400000" scaled="0"/>
              </a:gradFill>
              <a:ln w="9525" cap="flat" cmpd="sng" algn="ctr">
                <a:solidFill>
                  <a:schemeClr val="accent1">
                    <a:shade val="95%"/>
                  </a:schemeClr>
                </a:solidFill>
                <a:round/>
              </a:ln>
              <a:effectLst/>
            </c:spPr>
          </c:dPt>
          <c:dPt>
            <c:idx val="1"/>
            <c:bubble3D val="0"/>
            <c:spPr>
              <a:gradFill rotWithShape="1">
                <a:gsLst>
                  <a:gs pos="0%">
                    <a:schemeClr val="accent2">
                      <a:lumMod val="110%"/>
                      <a:satMod val="105%"/>
                      <a:tint val="67%"/>
                    </a:schemeClr>
                  </a:gs>
                  <a:gs pos="50%">
                    <a:schemeClr val="accent2">
                      <a:lumMod val="105%"/>
                      <a:satMod val="103%"/>
                      <a:tint val="73%"/>
                    </a:schemeClr>
                  </a:gs>
                  <a:gs pos="100%">
                    <a:schemeClr val="accent2">
                      <a:lumMod val="105%"/>
                      <a:satMod val="109%"/>
                      <a:tint val="81%"/>
                    </a:schemeClr>
                  </a:gs>
                </a:gsLst>
                <a:lin ang="5400000" scaled="0"/>
              </a:gradFill>
              <a:ln w="9525" cap="flat" cmpd="sng" algn="ctr">
                <a:solidFill>
                  <a:schemeClr val="accent2">
                    <a:shade val="95%"/>
                  </a:schemeClr>
                </a:solidFill>
                <a:round/>
              </a:ln>
              <a:effectLst/>
            </c:spPr>
          </c:dPt>
          <c:dPt>
            <c:idx val="2"/>
            <c:bubble3D val="0"/>
            <c:spPr>
              <a:gradFill rotWithShape="1">
                <a:gsLst>
                  <a:gs pos="0%">
                    <a:schemeClr val="accent3">
                      <a:lumMod val="110%"/>
                      <a:satMod val="105%"/>
                      <a:tint val="67%"/>
                    </a:schemeClr>
                  </a:gs>
                  <a:gs pos="50%">
                    <a:schemeClr val="accent3">
                      <a:lumMod val="105%"/>
                      <a:satMod val="103%"/>
                      <a:tint val="73%"/>
                    </a:schemeClr>
                  </a:gs>
                  <a:gs pos="100%">
                    <a:schemeClr val="accent3">
                      <a:lumMod val="105%"/>
                      <a:satMod val="109%"/>
                      <a:tint val="81%"/>
                    </a:schemeClr>
                  </a:gs>
                </a:gsLst>
                <a:lin ang="5400000" scaled="0"/>
              </a:gradFill>
              <a:ln w="9525" cap="flat" cmpd="sng" algn="ctr">
                <a:solidFill>
                  <a:schemeClr val="accent3">
                    <a:shade val="95%"/>
                  </a:schemeClr>
                </a:solidFill>
                <a:round/>
              </a:ln>
              <a:effectLst/>
            </c:spPr>
          </c:dPt>
          <c:dPt>
            <c:idx val="3"/>
            <c:bubble3D val="0"/>
            <c:spPr>
              <a:gradFill rotWithShape="1">
                <a:gsLst>
                  <a:gs pos="0%">
                    <a:schemeClr val="accent4">
                      <a:lumMod val="110%"/>
                      <a:satMod val="105%"/>
                      <a:tint val="67%"/>
                    </a:schemeClr>
                  </a:gs>
                  <a:gs pos="50%">
                    <a:schemeClr val="accent4">
                      <a:lumMod val="105%"/>
                      <a:satMod val="103%"/>
                      <a:tint val="73%"/>
                    </a:schemeClr>
                  </a:gs>
                  <a:gs pos="100%">
                    <a:schemeClr val="accent4">
                      <a:lumMod val="105%"/>
                      <a:satMod val="109%"/>
                      <a:tint val="81%"/>
                    </a:schemeClr>
                  </a:gs>
                </a:gsLst>
                <a:lin ang="5400000" scaled="0"/>
              </a:gradFill>
              <a:ln w="9525" cap="flat" cmpd="sng" algn="ctr">
                <a:solidFill>
                  <a:schemeClr val="accent4">
                    <a:shade val="95%"/>
                  </a:schemeClr>
                </a:solidFill>
                <a:round/>
              </a:ln>
              <a:effectLst/>
            </c:spPr>
          </c:dPt>
          <c:dPt>
            <c:idx val="4"/>
            <c:bubble3D val="0"/>
            <c:spPr>
              <a:gradFill rotWithShape="1">
                <a:gsLst>
                  <a:gs pos="0%">
                    <a:schemeClr val="accent5">
                      <a:lumMod val="110%"/>
                      <a:satMod val="105%"/>
                      <a:tint val="67%"/>
                    </a:schemeClr>
                  </a:gs>
                  <a:gs pos="50%">
                    <a:schemeClr val="accent5">
                      <a:lumMod val="105%"/>
                      <a:satMod val="103%"/>
                      <a:tint val="73%"/>
                    </a:schemeClr>
                  </a:gs>
                  <a:gs pos="100%">
                    <a:schemeClr val="accent5">
                      <a:lumMod val="105%"/>
                      <a:satMod val="109%"/>
                      <a:tint val="81%"/>
                    </a:schemeClr>
                  </a:gs>
                </a:gsLst>
                <a:lin ang="5400000" scaled="0"/>
              </a:gradFill>
              <a:ln w="9525" cap="flat" cmpd="sng" algn="ctr">
                <a:solidFill>
                  <a:schemeClr val="accent5">
                    <a:shade val="95%"/>
                  </a:schemeClr>
                </a:solidFill>
                <a:round/>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
                        <a:lumOff val="35%"/>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tx1">
                      <a:lumMod val="35%"/>
                      <a:lumOff val="65%"/>
                    </a:schemeClr>
                  </a:solidFill>
                </a:ln>
                <a:effectLst/>
              </c:spPr>
            </c:leaderLines>
            <c:extLst>
              <c:ext xmlns:c15="http://schemas.microsoft.com/office/drawing/2012/chart" uri="{CE6537A1-D6FC-4f65-9D91-7224C49458BB}"/>
            </c:extLst>
          </c:dLbls>
          <c:cat>
            <c:strRef>
              <c:f>'PIVOT TABLE'!$D$3:$D$8</c:f>
              <c:strCache>
                <c:ptCount val="5"/>
                <c:pt idx="0">
                  <c:v>Supplier 1</c:v>
                </c:pt>
                <c:pt idx="1">
                  <c:v>Supplier 2</c:v>
                </c:pt>
                <c:pt idx="2">
                  <c:v>Supplier 3</c:v>
                </c:pt>
                <c:pt idx="3">
                  <c:v>Supplier 4</c:v>
                </c:pt>
                <c:pt idx="4">
                  <c:v>Supplier 5</c:v>
                </c:pt>
              </c:strCache>
            </c:strRef>
          </c:cat>
          <c:val>
            <c:numRef>
              <c:f>'PIVOT TABLE'!$E$3:$E$8</c:f>
              <c:numCache>
                <c:formatCode>General</c:formatCode>
                <c:ptCount val="5"/>
                <c:pt idx="0">
                  <c:v>1.8036297116882485</c:v>
                </c:pt>
                <c:pt idx="1">
                  <c:v>2.3627501450718764</c:v>
                </c:pt>
                <c:pt idx="2">
                  <c:v>2.4657860307644657</c:v>
                </c:pt>
                <c:pt idx="3">
                  <c:v>2.3373974005913354</c:v>
                </c:pt>
                <c:pt idx="4">
                  <c:v>2.6654083441491982</c:v>
                </c:pt>
              </c:numCache>
            </c:numRef>
          </c:val>
          <c:extLst>
            <c:ext xmlns:c16="http://schemas.microsoft.com/office/drawing/2014/chart" uri="{C3380CC4-5D6E-409C-BE32-E72D297353CC}">
              <c16:uniqueId val="{00000000-1875-4942-B2C0-9DCE74C8DCEF}"/>
            </c:ext>
          </c:extLst>
        </c:ser>
        <c:dLbls>
          <c:dLblPos val="inEnd"/>
          <c:showLegendKey val="0"/>
          <c:showVal val="0"/>
          <c:showCatName val="1"/>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
                  <a:lumOff val="5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[supply_chain_data-C.xlsx]PIVOT TABLE!PivotTable3</c:name>
    <c:fmtId val="2"/>
  </c:pivotSource>
  <c:chart>
    <c:title>
      <c:tx>
        <c:rich>
          <a:bodyPr rot="0" spcFirstLastPara="1" vertOverflow="ellipsis" vert="horz" wrap="square" anchor="ctr" anchorCtr="1"/>
          <a:lstStyle/>
          <a:p>
            <a:pPr>
              <a:defRPr sz="1400" b="0" i="0" u="none" strike="noStrike" kern="1200" cap="none" spc="20" baseline="0%">
                <a:solidFill>
                  <a:schemeClr val="dk1">
                    <a:lumMod val="50%"/>
                    <a:lumOff val="50%"/>
                  </a:schemeClr>
                </a:solidFill>
                <a:latin typeface="+mn-lt"/>
                <a:ea typeface="+mn-ea"/>
                <a:cs typeface="+mn-cs"/>
              </a:defRPr>
            </a:pPr>
            <a:r>
              <a:rPr lang="en-US" sz="1400" b="0" i="0" u="none" strike="noStrike" cap="none" baseline="0%"/>
              <a:t>Stock vs Order Quantities</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
                  <a:lumOff val="5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TABLE'!$H$2</c:f>
              <c:strCache>
                <c:ptCount val="1"/>
                <c:pt idx="0">
                  <c:v>Sum of Availability</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TABLE'!$G$3:$G$103</c:f>
              <c:strCache>
                <c:ptCount val="100"/>
                <c:pt idx="0">
                  <c:v>SKU0</c:v>
                </c:pt>
                <c:pt idx="1">
                  <c:v>SKU1</c:v>
                </c:pt>
                <c:pt idx="2">
                  <c:v>SKU10</c:v>
                </c:pt>
                <c:pt idx="3">
                  <c:v>SKU11</c:v>
                </c:pt>
                <c:pt idx="4">
                  <c:v>SKU12</c:v>
                </c:pt>
                <c:pt idx="5">
                  <c:v>SKU13</c:v>
                </c:pt>
                <c:pt idx="6">
                  <c:v>SKU14</c:v>
                </c:pt>
                <c:pt idx="7">
                  <c:v>SKU15</c:v>
                </c:pt>
                <c:pt idx="8">
                  <c:v>SKU16</c:v>
                </c:pt>
                <c:pt idx="9">
                  <c:v>SKU17</c:v>
                </c:pt>
                <c:pt idx="10">
                  <c:v>SKU18</c:v>
                </c:pt>
                <c:pt idx="11">
                  <c:v>SKU19</c:v>
                </c:pt>
                <c:pt idx="12">
                  <c:v>SKU2</c:v>
                </c:pt>
                <c:pt idx="13">
                  <c:v>SKU20</c:v>
                </c:pt>
                <c:pt idx="14">
                  <c:v>SKU21</c:v>
                </c:pt>
                <c:pt idx="15">
                  <c:v>SKU22</c:v>
                </c:pt>
                <c:pt idx="16">
                  <c:v>SKU23</c:v>
                </c:pt>
                <c:pt idx="17">
                  <c:v>SKU24</c:v>
                </c:pt>
                <c:pt idx="18">
                  <c:v>SKU25</c:v>
                </c:pt>
                <c:pt idx="19">
                  <c:v>SKU26</c:v>
                </c:pt>
                <c:pt idx="20">
                  <c:v>SKU27</c:v>
                </c:pt>
                <c:pt idx="21">
                  <c:v>SKU28</c:v>
                </c:pt>
                <c:pt idx="22">
                  <c:v>SKU29</c:v>
                </c:pt>
                <c:pt idx="23">
                  <c:v>SKU3</c:v>
                </c:pt>
                <c:pt idx="24">
                  <c:v>SKU30</c:v>
                </c:pt>
                <c:pt idx="25">
                  <c:v>SKU31</c:v>
                </c:pt>
                <c:pt idx="26">
                  <c:v>SKU32</c:v>
                </c:pt>
                <c:pt idx="27">
                  <c:v>SKU33</c:v>
                </c:pt>
                <c:pt idx="28">
                  <c:v>SKU34</c:v>
                </c:pt>
                <c:pt idx="29">
                  <c:v>SKU35</c:v>
                </c:pt>
                <c:pt idx="30">
                  <c:v>SKU36</c:v>
                </c:pt>
                <c:pt idx="31">
                  <c:v>SKU37</c:v>
                </c:pt>
                <c:pt idx="32">
                  <c:v>SKU38</c:v>
                </c:pt>
                <c:pt idx="33">
                  <c:v>SKU39</c:v>
                </c:pt>
                <c:pt idx="34">
                  <c:v>SKU4</c:v>
                </c:pt>
                <c:pt idx="35">
                  <c:v>SKU40</c:v>
                </c:pt>
                <c:pt idx="36">
                  <c:v>SKU41</c:v>
                </c:pt>
                <c:pt idx="37">
                  <c:v>SKU42</c:v>
                </c:pt>
                <c:pt idx="38">
                  <c:v>SKU43</c:v>
                </c:pt>
                <c:pt idx="39">
                  <c:v>SKU44</c:v>
                </c:pt>
                <c:pt idx="40">
                  <c:v>SKU45</c:v>
                </c:pt>
                <c:pt idx="41">
                  <c:v>SKU46</c:v>
                </c:pt>
                <c:pt idx="42">
                  <c:v>SKU47</c:v>
                </c:pt>
                <c:pt idx="43">
                  <c:v>SKU48</c:v>
                </c:pt>
                <c:pt idx="44">
                  <c:v>SKU49</c:v>
                </c:pt>
                <c:pt idx="45">
                  <c:v>SKU5</c:v>
                </c:pt>
                <c:pt idx="46">
                  <c:v>SKU50</c:v>
                </c:pt>
                <c:pt idx="47">
                  <c:v>SKU51</c:v>
                </c:pt>
                <c:pt idx="48">
                  <c:v>SKU52</c:v>
                </c:pt>
                <c:pt idx="49">
                  <c:v>SKU53</c:v>
                </c:pt>
                <c:pt idx="50">
                  <c:v>SKU54</c:v>
                </c:pt>
                <c:pt idx="51">
                  <c:v>SKU55</c:v>
                </c:pt>
                <c:pt idx="52">
                  <c:v>SKU56</c:v>
                </c:pt>
                <c:pt idx="53">
                  <c:v>SKU57</c:v>
                </c:pt>
                <c:pt idx="54">
                  <c:v>SKU58</c:v>
                </c:pt>
                <c:pt idx="55">
                  <c:v>SKU59</c:v>
                </c:pt>
                <c:pt idx="56">
                  <c:v>SKU6</c:v>
                </c:pt>
                <c:pt idx="57">
                  <c:v>SKU60</c:v>
                </c:pt>
                <c:pt idx="58">
                  <c:v>SKU61</c:v>
                </c:pt>
                <c:pt idx="59">
                  <c:v>SKU62</c:v>
                </c:pt>
                <c:pt idx="60">
                  <c:v>SKU63</c:v>
                </c:pt>
                <c:pt idx="61">
                  <c:v>SKU64</c:v>
                </c:pt>
                <c:pt idx="62">
                  <c:v>SKU65</c:v>
                </c:pt>
                <c:pt idx="63">
                  <c:v>SKU66</c:v>
                </c:pt>
                <c:pt idx="64">
                  <c:v>SKU67</c:v>
                </c:pt>
                <c:pt idx="65">
                  <c:v>SKU68</c:v>
                </c:pt>
                <c:pt idx="66">
                  <c:v>SKU69</c:v>
                </c:pt>
                <c:pt idx="67">
                  <c:v>SKU7</c:v>
                </c:pt>
                <c:pt idx="68">
                  <c:v>SKU70</c:v>
                </c:pt>
                <c:pt idx="69">
                  <c:v>SKU71</c:v>
                </c:pt>
                <c:pt idx="70">
                  <c:v>SKU72</c:v>
                </c:pt>
                <c:pt idx="71">
                  <c:v>SKU73</c:v>
                </c:pt>
                <c:pt idx="72">
                  <c:v>SKU74</c:v>
                </c:pt>
                <c:pt idx="73">
                  <c:v>SKU75</c:v>
                </c:pt>
                <c:pt idx="74">
                  <c:v>SKU76</c:v>
                </c:pt>
                <c:pt idx="75">
                  <c:v>SKU77</c:v>
                </c:pt>
                <c:pt idx="76">
                  <c:v>SKU78</c:v>
                </c:pt>
                <c:pt idx="77">
                  <c:v>SKU79</c:v>
                </c:pt>
                <c:pt idx="78">
                  <c:v>SKU8</c:v>
                </c:pt>
                <c:pt idx="79">
                  <c:v>SKU80</c:v>
                </c:pt>
                <c:pt idx="80">
                  <c:v>SKU81</c:v>
                </c:pt>
                <c:pt idx="81">
                  <c:v>SKU82</c:v>
                </c:pt>
                <c:pt idx="82">
                  <c:v>SKU83</c:v>
                </c:pt>
                <c:pt idx="83">
                  <c:v>SKU84</c:v>
                </c:pt>
                <c:pt idx="84">
                  <c:v>SKU85</c:v>
                </c:pt>
                <c:pt idx="85">
                  <c:v>SKU86</c:v>
                </c:pt>
                <c:pt idx="86">
                  <c:v>SKU87</c:v>
                </c:pt>
                <c:pt idx="87">
                  <c:v>SKU88</c:v>
                </c:pt>
                <c:pt idx="88">
                  <c:v>SKU89</c:v>
                </c:pt>
                <c:pt idx="89">
                  <c:v>SKU9</c:v>
                </c:pt>
                <c:pt idx="90">
                  <c:v>SKU90</c:v>
                </c:pt>
                <c:pt idx="91">
                  <c:v>SKU91</c:v>
                </c:pt>
                <c:pt idx="92">
                  <c:v>SKU92</c:v>
                </c:pt>
                <c:pt idx="93">
                  <c:v>SKU93</c:v>
                </c:pt>
                <c:pt idx="94">
                  <c:v>SKU94</c:v>
                </c:pt>
                <c:pt idx="95">
                  <c:v>SKU95</c:v>
                </c:pt>
                <c:pt idx="96">
                  <c:v>SKU96</c:v>
                </c:pt>
                <c:pt idx="97">
                  <c:v>SKU97</c:v>
                </c:pt>
                <c:pt idx="98">
                  <c:v>SKU98</c:v>
                </c:pt>
                <c:pt idx="99">
                  <c:v>SKU99</c:v>
                </c:pt>
              </c:strCache>
            </c:strRef>
          </c:cat>
          <c:val>
            <c:numRef>
              <c:f>'PIVOT TABLE'!$H$3:$H$103</c:f>
              <c:numCache>
                <c:formatCode>General</c:formatCode>
                <c:ptCount val="100"/>
                <c:pt idx="0">
                  <c:v>55</c:v>
                </c:pt>
                <c:pt idx="1">
                  <c:v>95</c:v>
                </c:pt>
                <c:pt idx="2">
                  <c:v>11</c:v>
                </c:pt>
                <c:pt idx="3">
                  <c:v>95</c:v>
                </c:pt>
                <c:pt idx="4">
                  <c:v>41</c:v>
                </c:pt>
                <c:pt idx="5">
                  <c:v>5</c:v>
                </c:pt>
                <c:pt idx="6">
                  <c:v>26</c:v>
                </c:pt>
                <c:pt idx="7">
                  <c:v>94</c:v>
                </c:pt>
                <c:pt idx="8">
                  <c:v>74</c:v>
                </c:pt>
                <c:pt idx="9">
                  <c:v>82</c:v>
                </c:pt>
                <c:pt idx="10">
                  <c:v>23</c:v>
                </c:pt>
                <c:pt idx="11">
                  <c:v>100</c:v>
                </c:pt>
                <c:pt idx="12">
                  <c:v>34</c:v>
                </c:pt>
                <c:pt idx="13">
                  <c:v>22</c:v>
                </c:pt>
                <c:pt idx="14">
                  <c:v>60</c:v>
                </c:pt>
                <c:pt idx="15">
                  <c:v>55</c:v>
                </c:pt>
                <c:pt idx="16">
                  <c:v>30</c:v>
                </c:pt>
                <c:pt idx="17">
                  <c:v>32</c:v>
                </c:pt>
                <c:pt idx="18">
                  <c:v>73</c:v>
                </c:pt>
                <c:pt idx="19">
                  <c:v>9</c:v>
                </c:pt>
                <c:pt idx="20">
                  <c:v>42</c:v>
                </c:pt>
                <c:pt idx="21">
                  <c:v>12</c:v>
                </c:pt>
                <c:pt idx="22">
                  <c:v>3</c:v>
                </c:pt>
                <c:pt idx="23">
                  <c:v>68</c:v>
                </c:pt>
                <c:pt idx="24">
                  <c:v>10</c:v>
                </c:pt>
                <c:pt idx="25">
                  <c:v>28</c:v>
                </c:pt>
                <c:pt idx="26">
                  <c:v>43</c:v>
                </c:pt>
                <c:pt idx="27">
                  <c:v>63</c:v>
                </c:pt>
                <c:pt idx="28">
                  <c:v>96</c:v>
                </c:pt>
                <c:pt idx="29">
                  <c:v>11</c:v>
                </c:pt>
                <c:pt idx="30">
                  <c:v>34</c:v>
                </c:pt>
                <c:pt idx="31">
                  <c:v>5</c:v>
                </c:pt>
                <c:pt idx="32">
                  <c:v>75</c:v>
                </c:pt>
                <c:pt idx="33">
                  <c:v>26</c:v>
                </c:pt>
                <c:pt idx="34">
                  <c:v>26</c:v>
                </c:pt>
                <c:pt idx="35">
                  <c:v>97</c:v>
                </c:pt>
                <c:pt idx="36">
                  <c:v>35</c:v>
                </c:pt>
                <c:pt idx="37">
                  <c:v>98</c:v>
                </c:pt>
                <c:pt idx="38">
                  <c:v>6</c:v>
                </c:pt>
                <c:pt idx="39">
                  <c:v>34</c:v>
                </c:pt>
                <c:pt idx="40">
                  <c:v>1</c:v>
                </c:pt>
                <c:pt idx="41">
                  <c:v>75</c:v>
                </c:pt>
                <c:pt idx="42">
                  <c:v>93</c:v>
                </c:pt>
                <c:pt idx="43">
                  <c:v>28</c:v>
                </c:pt>
                <c:pt idx="44">
                  <c:v>19</c:v>
                </c:pt>
                <c:pt idx="45">
                  <c:v>87</c:v>
                </c:pt>
                <c:pt idx="46">
                  <c:v>91</c:v>
                </c:pt>
                <c:pt idx="47">
                  <c:v>61</c:v>
                </c:pt>
                <c:pt idx="48">
                  <c:v>1</c:v>
                </c:pt>
                <c:pt idx="49">
                  <c:v>93</c:v>
                </c:pt>
                <c:pt idx="50">
                  <c:v>11</c:v>
                </c:pt>
                <c:pt idx="51">
                  <c:v>16</c:v>
                </c:pt>
                <c:pt idx="52">
                  <c:v>90</c:v>
                </c:pt>
                <c:pt idx="53">
                  <c:v>65</c:v>
                </c:pt>
                <c:pt idx="54">
                  <c:v>81</c:v>
                </c:pt>
                <c:pt idx="55">
                  <c:v>30</c:v>
                </c:pt>
                <c:pt idx="56">
                  <c:v>48</c:v>
                </c:pt>
                <c:pt idx="57">
                  <c:v>16</c:v>
                </c:pt>
                <c:pt idx="58">
                  <c:v>23</c:v>
                </c:pt>
                <c:pt idx="59">
                  <c:v>89</c:v>
                </c:pt>
                <c:pt idx="60">
                  <c:v>55</c:v>
                </c:pt>
                <c:pt idx="61">
                  <c:v>11</c:v>
                </c:pt>
                <c:pt idx="62">
                  <c:v>72</c:v>
                </c:pt>
                <c:pt idx="63">
                  <c:v>52</c:v>
                </c:pt>
                <c:pt idx="64">
                  <c:v>16</c:v>
                </c:pt>
                <c:pt idx="65">
                  <c:v>29</c:v>
                </c:pt>
                <c:pt idx="66">
                  <c:v>62</c:v>
                </c:pt>
                <c:pt idx="67">
                  <c:v>59</c:v>
                </c:pt>
                <c:pt idx="68">
                  <c:v>90</c:v>
                </c:pt>
                <c:pt idx="69">
                  <c:v>14</c:v>
                </c:pt>
                <c:pt idx="70">
                  <c:v>88</c:v>
                </c:pt>
                <c:pt idx="71">
                  <c:v>41</c:v>
                </c:pt>
                <c:pt idx="72">
                  <c:v>64</c:v>
                </c:pt>
                <c:pt idx="73">
                  <c:v>29</c:v>
                </c:pt>
                <c:pt idx="74">
                  <c:v>23</c:v>
                </c:pt>
                <c:pt idx="75">
                  <c:v>14</c:v>
                </c:pt>
                <c:pt idx="76">
                  <c:v>50</c:v>
                </c:pt>
                <c:pt idx="77">
                  <c:v>56</c:v>
                </c:pt>
                <c:pt idx="78">
                  <c:v>78</c:v>
                </c:pt>
                <c:pt idx="79">
                  <c:v>75</c:v>
                </c:pt>
                <c:pt idx="80">
                  <c:v>9</c:v>
                </c:pt>
                <c:pt idx="81">
                  <c:v>13</c:v>
                </c:pt>
                <c:pt idx="82">
                  <c:v>82</c:v>
                </c:pt>
                <c:pt idx="83">
                  <c:v>99</c:v>
                </c:pt>
                <c:pt idx="84">
                  <c:v>83</c:v>
                </c:pt>
                <c:pt idx="85">
                  <c:v>18</c:v>
                </c:pt>
                <c:pt idx="86">
                  <c:v>24</c:v>
                </c:pt>
                <c:pt idx="87">
                  <c:v>58</c:v>
                </c:pt>
                <c:pt idx="88">
                  <c:v>10</c:v>
                </c:pt>
                <c:pt idx="89">
                  <c:v>35</c:v>
                </c:pt>
                <c:pt idx="90">
                  <c:v>56</c:v>
                </c:pt>
                <c:pt idx="91">
                  <c:v>90</c:v>
                </c:pt>
                <c:pt idx="92">
                  <c:v>44</c:v>
                </c:pt>
                <c:pt idx="93">
                  <c:v>88</c:v>
                </c:pt>
                <c:pt idx="94">
                  <c:v>97</c:v>
                </c:pt>
                <c:pt idx="95">
                  <c:v>65</c:v>
                </c:pt>
                <c:pt idx="96">
                  <c:v>29</c:v>
                </c:pt>
                <c:pt idx="97">
                  <c:v>56</c:v>
                </c:pt>
                <c:pt idx="98">
                  <c:v>43</c:v>
                </c:pt>
                <c:pt idx="99">
                  <c:v>17</c:v>
                </c:pt>
              </c:numCache>
            </c:numRef>
          </c:val>
          <c:smooth val="0"/>
          <c:extLst>
            <c:ext xmlns:c16="http://schemas.microsoft.com/office/drawing/2014/chart" uri="{C3380CC4-5D6E-409C-BE32-E72D297353CC}">
              <c16:uniqueId val="{00000000-038B-4E08-AD23-300E0BAF6CFA}"/>
            </c:ext>
          </c:extLst>
        </c:ser>
        <c:ser>
          <c:idx val="1"/>
          <c:order val="1"/>
          <c:tx>
            <c:strRef>
              <c:f>'PIVOT TABLE'!$I$2</c:f>
              <c:strCache>
                <c:ptCount val="1"/>
                <c:pt idx="0">
                  <c:v>Sum of Order quantities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TABLE'!$G$3:$G$103</c:f>
              <c:strCache>
                <c:ptCount val="100"/>
                <c:pt idx="0">
                  <c:v>SKU0</c:v>
                </c:pt>
                <c:pt idx="1">
                  <c:v>SKU1</c:v>
                </c:pt>
                <c:pt idx="2">
                  <c:v>SKU10</c:v>
                </c:pt>
                <c:pt idx="3">
                  <c:v>SKU11</c:v>
                </c:pt>
                <c:pt idx="4">
                  <c:v>SKU12</c:v>
                </c:pt>
                <c:pt idx="5">
                  <c:v>SKU13</c:v>
                </c:pt>
                <c:pt idx="6">
                  <c:v>SKU14</c:v>
                </c:pt>
                <c:pt idx="7">
                  <c:v>SKU15</c:v>
                </c:pt>
                <c:pt idx="8">
                  <c:v>SKU16</c:v>
                </c:pt>
                <c:pt idx="9">
                  <c:v>SKU17</c:v>
                </c:pt>
                <c:pt idx="10">
                  <c:v>SKU18</c:v>
                </c:pt>
                <c:pt idx="11">
                  <c:v>SKU19</c:v>
                </c:pt>
                <c:pt idx="12">
                  <c:v>SKU2</c:v>
                </c:pt>
                <c:pt idx="13">
                  <c:v>SKU20</c:v>
                </c:pt>
                <c:pt idx="14">
                  <c:v>SKU21</c:v>
                </c:pt>
                <c:pt idx="15">
                  <c:v>SKU22</c:v>
                </c:pt>
                <c:pt idx="16">
                  <c:v>SKU23</c:v>
                </c:pt>
                <c:pt idx="17">
                  <c:v>SKU24</c:v>
                </c:pt>
                <c:pt idx="18">
                  <c:v>SKU25</c:v>
                </c:pt>
                <c:pt idx="19">
                  <c:v>SKU26</c:v>
                </c:pt>
                <c:pt idx="20">
                  <c:v>SKU27</c:v>
                </c:pt>
                <c:pt idx="21">
                  <c:v>SKU28</c:v>
                </c:pt>
                <c:pt idx="22">
                  <c:v>SKU29</c:v>
                </c:pt>
                <c:pt idx="23">
                  <c:v>SKU3</c:v>
                </c:pt>
                <c:pt idx="24">
                  <c:v>SKU30</c:v>
                </c:pt>
                <c:pt idx="25">
                  <c:v>SKU31</c:v>
                </c:pt>
                <c:pt idx="26">
                  <c:v>SKU32</c:v>
                </c:pt>
                <c:pt idx="27">
                  <c:v>SKU33</c:v>
                </c:pt>
                <c:pt idx="28">
                  <c:v>SKU34</c:v>
                </c:pt>
                <c:pt idx="29">
                  <c:v>SKU35</c:v>
                </c:pt>
                <c:pt idx="30">
                  <c:v>SKU36</c:v>
                </c:pt>
                <c:pt idx="31">
                  <c:v>SKU37</c:v>
                </c:pt>
                <c:pt idx="32">
                  <c:v>SKU38</c:v>
                </c:pt>
                <c:pt idx="33">
                  <c:v>SKU39</c:v>
                </c:pt>
                <c:pt idx="34">
                  <c:v>SKU4</c:v>
                </c:pt>
                <c:pt idx="35">
                  <c:v>SKU40</c:v>
                </c:pt>
                <c:pt idx="36">
                  <c:v>SKU41</c:v>
                </c:pt>
                <c:pt idx="37">
                  <c:v>SKU42</c:v>
                </c:pt>
                <c:pt idx="38">
                  <c:v>SKU43</c:v>
                </c:pt>
                <c:pt idx="39">
                  <c:v>SKU44</c:v>
                </c:pt>
                <c:pt idx="40">
                  <c:v>SKU45</c:v>
                </c:pt>
                <c:pt idx="41">
                  <c:v>SKU46</c:v>
                </c:pt>
                <c:pt idx="42">
                  <c:v>SKU47</c:v>
                </c:pt>
                <c:pt idx="43">
                  <c:v>SKU48</c:v>
                </c:pt>
                <c:pt idx="44">
                  <c:v>SKU49</c:v>
                </c:pt>
                <c:pt idx="45">
                  <c:v>SKU5</c:v>
                </c:pt>
                <c:pt idx="46">
                  <c:v>SKU50</c:v>
                </c:pt>
                <c:pt idx="47">
                  <c:v>SKU51</c:v>
                </c:pt>
                <c:pt idx="48">
                  <c:v>SKU52</c:v>
                </c:pt>
                <c:pt idx="49">
                  <c:v>SKU53</c:v>
                </c:pt>
                <c:pt idx="50">
                  <c:v>SKU54</c:v>
                </c:pt>
                <c:pt idx="51">
                  <c:v>SKU55</c:v>
                </c:pt>
                <c:pt idx="52">
                  <c:v>SKU56</c:v>
                </c:pt>
                <c:pt idx="53">
                  <c:v>SKU57</c:v>
                </c:pt>
                <c:pt idx="54">
                  <c:v>SKU58</c:v>
                </c:pt>
                <c:pt idx="55">
                  <c:v>SKU59</c:v>
                </c:pt>
                <c:pt idx="56">
                  <c:v>SKU6</c:v>
                </c:pt>
                <c:pt idx="57">
                  <c:v>SKU60</c:v>
                </c:pt>
                <c:pt idx="58">
                  <c:v>SKU61</c:v>
                </c:pt>
                <c:pt idx="59">
                  <c:v>SKU62</c:v>
                </c:pt>
                <c:pt idx="60">
                  <c:v>SKU63</c:v>
                </c:pt>
                <c:pt idx="61">
                  <c:v>SKU64</c:v>
                </c:pt>
                <c:pt idx="62">
                  <c:v>SKU65</c:v>
                </c:pt>
                <c:pt idx="63">
                  <c:v>SKU66</c:v>
                </c:pt>
                <c:pt idx="64">
                  <c:v>SKU67</c:v>
                </c:pt>
                <c:pt idx="65">
                  <c:v>SKU68</c:v>
                </c:pt>
                <c:pt idx="66">
                  <c:v>SKU69</c:v>
                </c:pt>
                <c:pt idx="67">
                  <c:v>SKU7</c:v>
                </c:pt>
                <c:pt idx="68">
                  <c:v>SKU70</c:v>
                </c:pt>
                <c:pt idx="69">
                  <c:v>SKU71</c:v>
                </c:pt>
                <c:pt idx="70">
                  <c:v>SKU72</c:v>
                </c:pt>
                <c:pt idx="71">
                  <c:v>SKU73</c:v>
                </c:pt>
                <c:pt idx="72">
                  <c:v>SKU74</c:v>
                </c:pt>
                <c:pt idx="73">
                  <c:v>SKU75</c:v>
                </c:pt>
                <c:pt idx="74">
                  <c:v>SKU76</c:v>
                </c:pt>
                <c:pt idx="75">
                  <c:v>SKU77</c:v>
                </c:pt>
                <c:pt idx="76">
                  <c:v>SKU78</c:v>
                </c:pt>
                <c:pt idx="77">
                  <c:v>SKU79</c:v>
                </c:pt>
                <c:pt idx="78">
                  <c:v>SKU8</c:v>
                </c:pt>
                <c:pt idx="79">
                  <c:v>SKU80</c:v>
                </c:pt>
                <c:pt idx="80">
                  <c:v>SKU81</c:v>
                </c:pt>
                <c:pt idx="81">
                  <c:v>SKU82</c:v>
                </c:pt>
                <c:pt idx="82">
                  <c:v>SKU83</c:v>
                </c:pt>
                <c:pt idx="83">
                  <c:v>SKU84</c:v>
                </c:pt>
                <c:pt idx="84">
                  <c:v>SKU85</c:v>
                </c:pt>
                <c:pt idx="85">
                  <c:v>SKU86</c:v>
                </c:pt>
                <c:pt idx="86">
                  <c:v>SKU87</c:v>
                </c:pt>
                <c:pt idx="87">
                  <c:v>SKU88</c:v>
                </c:pt>
                <c:pt idx="88">
                  <c:v>SKU89</c:v>
                </c:pt>
                <c:pt idx="89">
                  <c:v>SKU9</c:v>
                </c:pt>
                <c:pt idx="90">
                  <c:v>SKU90</c:v>
                </c:pt>
                <c:pt idx="91">
                  <c:v>SKU91</c:v>
                </c:pt>
                <c:pt idx="92">
                  <c:v>SKU92</c:v>
                </c:pt>
                <c:pt idx="93">
                  <c:v>SKU93</c:v>
                </c:pt>
                <c:pt idx="94">
                  <c:v>SKU94</c:v>
                </c:pt>
                <c:pt idx="95">
                  <c:v>SKU95</c:v>
                </c:pt>
                <c:pt idx="96">
                  <c:v>SKU96</c:v>
                </c:pt>
                <c:pt idx="97">
                  <c:v>SKU97</c:v>
                </c:pt>
                <c:pt idx="98">
                  <c:v>SKU98</c:v>
                </c:pt>
                <c:pt idx="99">
                  <c:v>SKU99</c:v>
                </c:pt>
              </c:strCache>
            </c:strRef>
          </c:cat>
          <c:val>
            <c:numRef>
              <c:f>'PIVOT TABLE'!$I$3:$I$103</c:f>
              <c:numCache>
                <c:formatCode>General</c:formatCode>
                <c:ptCount val="100"/>
                <c:pt idx="0">
                  <c:v>96</c:v>
                </c:pt>
                <c:pt idx="1">
                  <c:v>37</c:v>
                </c:pt>
                <c:pt idx="2">
                  <c:v>80</c:v>
                </c:pt>
                <c:pt idx="3">
                  <c:v>60</c:v>
                </c:pt>
                <c:pt idx="4">
                  <c:v>85</c:v>
                </c:pt>
                <c:pt idx="5">
                  <c:v>48</c:v>
                </c:pt>
                <c:pt idx="6">
                  <c:v>78</c:v>
                </c:pt>
                <c:pt idx="7">
                  <c:v>69</c:v>
                </c:pt>
                <c:pt idx="8">
                  <c:v>78</c:v>
                </c:pt>
                <c:pt idx="9">
                  <c:v>85</c:v>
                </c:pt>
                <c:pt idx="10">
                  <c:v>46</c:v>
                </c:pt>
                <c:pt idx="11">
                  <c:v>94</c:v>
                </c:pt>
                <c:pt idx="12">
                  <c:v>88</c:v>
                </c:pt>
                <c:pt idx="13">
                  <c:v>68</c:v>
                </c:pt>
                <c:pt idx="14">
                  <c:v>7</c:v>
                </c:pt>
                <c:pt idx="15">
                  <c:v>63</c:v>
                </c:pt>
                <c:pt idx="16">
                  <c:v>29</c:v>
                </c:pt>
                <c:pt idx="17">
                  <c:v>2</c:v>
                </c:pt>
                <c:pt idx="18">
                  <c:v>52</c:v>
                </c:pt>
                <c:pt idx="19">
                  <c:v>48</c:v>
                </c:pt>
                <c:pt idx="20">
                  <c:v>62</c:v>
                </c:pt>
                <c:pt idx="21">
                  <c:v>24</c:v>
                </c:pt>
                <c:pt idx="22">
                  <c:v>67</c:v>
                </c:pt>
                <c:pt idx="23">
                  <c:v>59</c:v>
                </c:pt>
                <c:pt idx="24">
                  <c:v>35</c:v>
                </c:pt>
                <c:pt idx="25">
                  <c:v>44</c:v>
                </c:pt>
                <c:pt idx="26">
                  <c:v>64</c:v>
                </c:pt>
                <c:pt idx="27">
                  <c:v>95</c:v>
                </c:pt>
                <c:pt idx="28">
                  <c:v>21</c:v>
                </c:pt>
                <c:pt idx="29">
                  <c:v>85</c:v>
                </c:pt>
                <c:pt idx="30">
                  <c:v>28</c:v>
                </c:pt>
                <c:pt idx="31">
                  <c:v>21</c:v>
                </c:pt>
                <c:pt idx="32">
                  <c:v>88</c:v>
                </c:pt>
                <c:pt idx="33">
                  <c:v>34</c:v>
                </c:pt>
                <c:pt idx="34">
                  <c:v>56</c:v>
                </c:pt>
                <c:pt idx="35">
                  <c:v>39</c:v>
                </c:pt>
                <c:pt idx="36">
                  <c:v>38</c:v>
                </c:pt>
                <c:pt idx="37">
                  <c:v>57</c:v>
                </c:pt>
                <c:pt idx="38">
                  <c:v>85</c:v>
                </c:pt>
                <c:pt idx="39">
                  <c:v>72</c:v>
                </c:pt>
                <c:pt idx="40">
                  <c:v>52</c:v>
                </c:pt>
                <c:pt idx="41">
                  <c:v>6</c:v>
                </c:pt>
                <c:pt idx="42">
                  <c:v>51</c:v>
                </c:pt>
                <c:pt idx="43">
                  <c:v>9</c:v>
                </c:pt>
                <c:pt idx="44">
                  <c:v>9</c:v>
                </c:pt>
                <c:pt idx="45">
                  <c:v>66</c:v>
                </c:pt>
                <c:pt idx="46">
                  <c:v>82</c:v>
                </c:pt>
                <c:pt idx="47">
                  <c:v>52</c:v>
                </c:pt>
                <c:pt idx="48">
                  <c:v>11</c:v>
                </c:pt>
                <c:pt idx="49">
                  <c:v>54</c:v>
                </c:pt>
                <c:pt idx="50">
                  <c:v>61</c:v>
                </c:pt>
                <c:pt idx="51">
                  <c:v>11</c:v>
                </c:pt>
                <c:pt idx="52">
                  <c:v>83</c:v>
                </c:pt>
                <c:pt idx="53">
                  <c:v>51</c:v>
                </c:pt>
                <c:pt idx="54">
                  <c:v>44</c:v>
                </c:pt>
                <c:pt idx="55">
                  <c:v>26</c:v>
                </c:pt>
                <c:pt idx="56">
                  <c:v>58</c:v>
                </c:pt>
                <c:pt idx="57">
                  <c:v>72</c:v>
                </c:pt>
                <c:pt idx="58">
                  <c:v>36</c:v>
                </c:pt>
                <c:pt idx="59">
                  <c:v>40</c:v>
                </c:pt>
                <c:pt idx="60">
                  <c:v>10</c:v>
                </c:pt>
                <c:pt idx="61">
                  <c:v>75</c:v>
                </c:pt>
                <c:pt idx="62">
                  <c:v>54</c:v>
                </c:pt>
                <c:pt idx="63">
                  <c:v>19</c:v>
                </c:pt>
                <c:pt idx="64">
                  <c:v>71</c:v>
                </c:pt>
                <c:pt idx="65">
                  <c:v>58</c:v>
                </c:pt>
                <c:pt idx="66">
                  <c:v>27</c:v>
                </c:pt>
                <c:pt idx="67">
                  <c:v>11</c:v>
                </c:pt>
                <c:pt idx="68">
                  <c:v>22</c:v>
                </c:pt>
                <c:pt idx="69">
                  <c:v>26</c:v>
                </c:pt>
                <c:pt idx="70">
                  <c:v>77</c:v>
                </c:pt>
                <c:pt idx="71">
                  <c:v>66</c:v>
                </c:pt>
                <c:pt idx="72">
                  <c:v>1</c:v>
                </c:pt>
                <c:pt idx="73">
                  <c:v>56</c:v>
                </c:pt>
                <c:pt idx="74">
                  <c:v>22</c:v>
                </c:pt>
                <c:pt idx="75">
                  <c:v>57</c:v>
                </c:pt>
                <c:pt idx="76">
                  <c:v>51</c:v>
                </c:pt>
                <c:pt idx="77">
                  <c:v>20</c:v>
                </c:pt>
                <c:pt idx="78">
                  <c:v>15</c:v>
                </c:pt>
                <c:pt idx="79">
                  <c:v>41</c:v>
                </c:pt>
                <c:pt idx="80">
                  <c:v>8</c:v>
                </c:pt>
                <c:pt idx="81">
                  <c:v>72</c:v>
                </c:pt>
                <c:pt idx="82">
                  <c:v>7</c:v>
                </c:pt>
                <c:pt idx="83">
                  <c:v>80</c:v>
                </c:pt>
                <c:pt idx="84">
                  <c:v>66</c:v>
                </c:pt>
                <c:pt idx="85">
                  <c:v>22</c:v>
                </c:pt>
                <c:pt idx="86">
                  <c:v>55</c:v>
                </c:pt>
                <c:pt idx="87">
                  <c:v>85</c:v>
                </c:pt>
                <c:pt idx="88">
                  <c:v>27</c:v>
                </c:pt>
                <c:pt idx="89">
                  <c:v>83</c:v>
                </c:pt>
                <c:pt idx="90">
                  <c:v>96</c:v>
                </c:pt>
                <c:pt idx="91">
                  <c:v>85</c:v>
                </c:pt>
                <c:pt idx="92">
                  <c:v>10</c:v>
                </c:pt>
                <c:pt idx="93">
                  <c:v>66</c:v>
                </c:pt>
                <c:pt idx="94">
                  <c:v>72</c:v>
                </c:pt>
                <c:pt idx="95">
                  <c:v>26</c:v>
                </c:pt>
                <c:pt idx="96">
                  <c:v>32</c:v>
                </c:pt>
                <c:pt idx="97">
                  <c:v>4</c:v>
                </c:pt>
                <c:pt idx="98">
                  <c:v>27</c:v>
                </c:pt>
                <c:pt idx="99">
                  <c:v>59</c:v>
                </c:pt>
              </c:numCache>
            </c:numRef>
          </c:val>
          <c:smooth val="0"/>
          <c:extLst>
            <c:ext xmlns:c16="http://schemas.microsoft.com/office/drawing/2014/chart" uri="{C3380CC4-5D6E-409C-BE32-E72D297353CC}">
              <c16:uniqueId val="{00000001-038B-4E08-AD23-300E0BAF6CFA}"/>
            </c:ext>
          </c:extLst>
        </c:ser>
        <c:dLbls>
          <c:dLblPos val="t"/>
          <c:showLegendKey val="0"/>
          <c:showVal val="0"/>
          <c:showCatName val="0"/>
          <c:showSerName val="0"/>
          <c:showPercent val="0"/>
          <c:showBubbleSize val="0"/>
        </c:dLbls>
        <c:dropLines>
          <c:spPr>
            <a:ln w="9525" cap="flat" cmpd="sng" algn="ctr">
              <a:solidFill>
                <a:schemeClr val="dk1">
                  <a:lumMod val="35%"/>
                  <a:lumOff val="65%"/>
                  <a:alpha val="33%"/>
                </a:schemeClr>
              </a:solidFill>
              <a:round/>
            </a:ln>
            <a:effectLst/>
          </c:spPr>
        </c:dropLines>
        <c:marker val="1"/>
        <c:smooth val="0"/>
        <c:axId val="1967905760"/>
        <c:axId val="1967906176"/>
      </c:lineChart>
      <c:catAx>
        <c:axId val="1967905760"/>
        <c:scaling>
          <c:orientation val="minMax"/>
        </c:scaling>
        <c:delete val="0"/>
        <c:axPos val="b"/>
        <c:numFmt formatCode="General" sourceLinked="1"/>
        <c:majorTickMark val="out"/>
        <c:minorTickMark val="none"/>
        <c:tickLblPos val="nextTo"/>
        <c:spPr>
          <a:noFill/>
          <a:ln w="9525" cap="flat" cmpd="sng" algn="ctr">
            <a:solidFill>
              <a:schemeClr val="dk1">
                <a:lumMod val="15%"/>
                <a:lumOff val="85%"/>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
                    <a:lumOff val="35%"/>
                  </a:schemeClr>
                </a:solidFill>
                <a:latin typeface="+mn-lt"/>
                <a:ea typeface="+mn-ea"/>
                <a:cs typeface="+mn-cs"/>
              </a:defRPr>
            </a:pPr>
            <a:endParaRPr lang="en-US"/>
          </a:p>
        </c:txPr>
        <c:crossAx val="1967906176"/>
        <c:crosses val="autoZero"/>
        <c:auto val="1"/>
        <c:lblAlgn val="ctr"/>
        <c:lblOffset val="100"/>
        <c:noMultiLvlLbl val="0"/>
      </c:catAx>
      <c:valAx>
        <c:axId val="1967906176"/>
        <c:scaling>
          <c:orientation val="minMax"/>
        </c:scaling>
        <c:delete val="0"/>
        <c:axPos val="l"/>
        <c:majorGridlines>
          <c:spPr>
            <a:ln>
              <a:solidFill>
                <a:schemeClr val="dk1">
                  <a:lumMod val="15%"/>
                  <a:lumOff val="85%"/>
                </a:schemeClr>
              </a:solidFill>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
                    <a:lumOff val="35%"/>
                  </a:schemeClr>
                </a:solidFill>
                <a:latin typeface="+mn-lt"/>
                <a:ea typeface="+mn-ea"/>
                <a:cs typeface="+mn-cs"/>
              </a:defRPr>
            </a:pPr>
            <a:endParaRPr lang="en-US"/>
          </a:p>
        </c:txPr>
        <c:crossAx val="1967905760"/>
        <c:crosses val="autoZero"/>
        <c:crossBetween val="between"/>
      </c:valAx>
      <c:spPr>
        <a:gradFill>
          <a:gsLst>
            <a:gs pos="100%">
              <a:schemeClr val="lt1">
                <a:lumMod val="95%"/>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[supply_chain_data-C.xlsx]PIVOT TABLE!PivotTable4</c:name>
    <c:fmtId val="2"/>
  </c:pivotSource>
  <c:chart>
    <c:title>
      <c:tx>
        <c:rich>
          <a:bodyPr rot="0" spcFirstLastPara="1" vertOverflow="ellipsis" vert="horz" wrap="square" anchor="ctr" anchorCtr="1"/>
          <a:lstStyle/>
          <a:p>
            <a:pPr>
              <a:defRPr sz="1400" b="0" i="0" u="none" strike="noStrike" kern="1200" cap="none" spc="20" baseline="0%">
                <a:solidFill>
                  <a:schemeClr val="tx1">
                    <a:lumMod val="50%"/>
                    <a:lumOff val="50%"/>
                  </a:schemeClr>
                </a:solidFill>
                <a:latin typeface="+mn-lt"/>
                <a:ea typeface="+mn-ea"/>
                <a:cs typeface="+mn-cs"/>
              </a:defRPr>
            </a:pPr>
            <a:r>
              <a:rPr lang="en-US" sz="1400" b="0" i="0" u="none" strike="noStrike" cap="none" baseline="0%"/>
              <a:t>Shipping Cost by Carrier</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
                  <a:lumOff val="5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
                  <a:satMod val="105%"/>
                  <a:tint val="67%"/>
                </a:schemeClr>
              </a:gs>
              <a:gs pos="50%">
                <a:schemeClr val="accent1">
                  <a:lumMod val="105%"/>
                  <a:satMod val="103%"/>
                  <a:tint val="73%"/>
                </a:schemeClr>
              </a:gs>
              <a:gs pos="100%">
                <a:schemeClr val="accent1">
                  <a:lumMod val="105%"/>
                  <a:satMod val="109%"/>
                  <a:tint val="81%"/>
                </a:schemeClr>
              </a:gs>
            </a:gsLst>
            <a:lin ang="5400000" scaled="0"/>
          </a:gradFill>
          <a:ln w="9525" cap="flat" cmpd="sng" algn="ctr">
            <a:solidFill>
              <a:schemeClr val="accent1">
                <a:shade val="95%"/>
              </a:schemeClr>
            </a:solidFill>
            <a:round/>
          </a:ln>
          <a:effectLst/>
        </c:spPr>
        <c:marker>
          <c:symbol val="circle"/>
          <c:size val="4"/>
          <c:spPr>
            <a:gradFill rotWithShape="1">
              <a:gsLst>
                <a:gs pos="0%">
                  <a:schemeClr val="accent1">
                    <a:lumMod val="110%"/>
                    <a:satMod val="105%"/>
                    <a:tint val="67%"/>
                  </a:schemeClr>
                </a:gs>
                <a:gs pos="50%">
                  <a:schemeClr val="accent1">
                    <a:lumMod val="105%"/>
                    <a:satMod val="103%"/>
                    <a:tint val="73%"/>
                  </a:schemeClr>
                </a:gs>
                <a:gs pos="100%">
                  <a:schemeClr val="accent1">
                    <a:lumMod val="105%"/>
                    <a:satMod val="109%"/>
                    <a:tint val="81%"/>
                  </a:schemeClr>
                </a:gs>
              </a:gsLst>
              <a:lin ang="5400000" scaled="0"/>
            </a:gradFill>
            <a:ln w="9525" cap="flat" cmpd="sng" algn="ctr">
              <a:solidFill>
                <a:schemeClr val="accent1">
                  <a:shade val="95%"/>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
                      <a:lumOff val="5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TABLE'!$B$42</c:f>
              <c:strCache>
                <c:ptCount val="1"/>
                <c:pt idx="0">
                  <c:v>Total</c:v>
                </c:pt>
              </c:strCache>
            </c:strRef>
          </c:tx>
          <c:spPr>
            <a:gradFill rotWithShape="1">
              <a:gsLst>
                <a:gs pos="0%">
                  <a:schemeClr val="accent1">
                    <a:lumMod val="110%"/>
                    <a:satMod val="105%"/>
                    <a:tint val="67%"/>
                  </a:schemeClr>
                </a:gs>
                <a:gs pos="50%">
                  <a:schemeClr val="accent1">
                    <a:lumMod val="105%"/>
                    <a:satMod val="103%"/>
                    <a:tint val="73%"/>
                  </a:schemeClr>
                </a:gs>
                <a:gs pos="100%">
                  <a:schemeClr val="accent1">
                    <a:lumMod val="105%"/>
                    <a:satMod val="109%"/>
                    <a:tint val="81%"/>
                  </a:schemeClr>
                </a:gs>
              </a:gsLst>
              <a:lin ang="5400000" scaled="0"/>
            </a:gradFill>
            <a:ln w="9525" cap="flat" cmpd="sng" algn="ctr">
              <a:solidFill>
                <a:schemeClr val="accent1">
                  <a:shade val="95%"/>
                </a:schemeClr>
              </a:solidFill>
              <a:round/>
            </a:ln>
            <a:effectLst/>
          </c:spPr>
          <c:invertIfNegative val="0"/>
          <c:cat>
            <c:strRef>
              <c:f>'PIVOT TABLE'!$A$43:$A$46</c:f>
              <c:strCache>
                <c:ptCount val="3"/>
                <c:pt idx="0">
                  <c:v>Carrier A</c:v>
                </c:pt>
                <c:pt idx="1">
                  <c:v>Carrier B</c:v>
                </c:pt>
                <c:pt idx="2">
                  <c:v>Carrier C</c:v>
                </c:pt>
              </c:strCache>
            </c:strRef>
          </c:cat>
          <c:val>
            <c:numRef>
              <c:f>'PIVOT TABLE'!$B$43:$B$46</c:f>
              <c:numCache>
                <c:formatCode>General</c:formatCode>
                <c:ptCount val="3"/>
                <c:pt idx="0">
                  <c:v>155.53783060623547</c:v>
                </c:pt>
                <c:pt idx="1">
                  <c:v>236.8976196639353</c:v>
                </c:pt>
                <c:pt idx="2">
                  <c:v>162.37945693178756</c:v>
                </c:pt>
              </c:numCache>
            </c:numRef>
          </c:val>
          <c:extLst>
            <c:ext xmlns:c16="http://schemas.microsoft.com/office/drawing/2014/chart" uri="{C3380CC4-5D6E-409C-BE32-E72D297353CC}">
              <c16:uniqueId val="{00000000-63BD-4E4D-A4C2-C5E7D4256D2A}"/>
            </c:ext>
          </c:extLst>
        </c:ser>
        <c:dLbls>
          <c:showLegendKey val="0"/>
          <c:showVal val="0"/>
          <c:showCatName val="0"/>
          <c:showSerName val="0"/>
          <c:showPercent val="0"/>
          <c:showBubbleSize val="0"/>
        </c:dLbls>
        <c:gapWidth val="100"/>
        <c:overlap val="-24"/>
        <c:axId val="255993056"/>
        <c:axId val="255991808"/>
      </c:barChart>
      <c:catAx>
        <c:axId val="255993056"/>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50%"/>
                    <a:lumOff val="50%"/>
                  </a:schemeClr>
                </a:solidFill>
                <a:latin typeface="+mn-lt"/>
                <a:ea typeface="+mn-ea"/>
                <a:cs typeface="+mn-cs"/>
              </a:defRPr>
            </a:pPr>
            <a:endParaRPr lang="en-US"/>
          </a:p>
        </c:txPr>
        <c:crossAx val="255991808"/>
        <c:crosses val="autoZero"/>
        <c:auto val="1"/>
        <c:lblAlgn val="ctr"/>
        <c:lblOffset val="100"/>
        <c:noMultiLvlLbl val="0"/>
      </c:catAx>
      <c:valAx>
        <c:axId val="255991808"/>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
                    <a:lumOff val="50%"/>
                  </a:schemeClr>
                </a:solidFill>
                <a:latin typeface="+mn-lt"/>
                <a:ea typeface="+mn-ea"/>
                <a:cs typeface="+mn-cs"/>
              </a:defRPr>
            </a:pPr>
            <a:endParaRPr lang="en-US"/>
          </a:p>
        </c:txPr>
        <c:crossAx val="255993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
                  <a:lumOff val="5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[supply_chain_data-C.xlsx]PIVOT TABLE!PivotTable5</c:name>
    <c:fmtId val="2"/>
  </c:pivotSource>
  <c:chart>
    <c:title>
      <c:tx>
        <c:rich>
          <a:bodyPr rot="0" spcFirstLastPara="1" vertOverflow="ellipsis" vert="horz" wrap="square" anchor="ctr" anchorCtr="1"/>
          <a:lstStyle/>
          <a:p>
            <a:pPr>
              <a:defRPr sz="1400" b="0" i="0" u="none" strike="noStrike" kern="1200" cap="none" spc="20" baseline="0%">
                <a:solidFill>
                  <a:schemeClr val="tx1">
                    <a:lumMod val="50%"/>
                    <a:lumOff val="50%"/>
                  </a:schemeClr>
                </a:solidFill>
                <a:latin typeface="+mn-lt"/>
                <a:ea typeface="+mn-ea"/>
                <a:cs typeface="+mn-cs"/>
              </a:defRPr>
            </a:pPr>
            <a:r>
              <a:rPr lang="en-US" sz="1400" b="0" i="0" u="none" strike="noStrike" cap="none" baseline="0%"/>
              <a:t>Route Cost</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
                  <a:lumOff val="5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
                  <a:satMod val="105%"/>
                  <a:tint val="67%"/>
                </a:schemeClr>
              </a:gs>
              <a:gs pos="50%">
                <a:schemeClr val="accent1">
                  <a:lumMod val="105%"/>
                  <a:satMod val="103%"/>
                  <a:tint val="73%"/>
                </a:schemeClr>
              </a:gs>
              <a:gs pos="100%">
                <a:schemeClr val="accent1">
                  <a:lumMod val="105%"/>
                  <a:satMod val="109%"/>
                  <a:tint val="81%"/>
                </a:schemeClr>
              </a:gs>
            </a:gsLst>
            <a:lin ang="5400000" scaled="0"/>
          </a:gradFill>
          <a:ln w="9525" cap="flat" cmpd="sng" algn="ctr">
            <a:solidFill>
              <a:schemeClr val="accent1">
                <a:shade val="95%"/>
              </a:schemeClr>
            </a:solidFill>
            <a:round/>
          </a:ln>
          <a:effectLst/>
        </c:spPr>
        <c:marker>
          <c:symbol val="circle"/>
          <c:size val="4"/>
          <c:spPr>
            <a:gradFill rotWithShape="1">
              <a:gsLst>
                <a:gs pos="0%">
                  <a:schemeClr val="accent1">
                    <a:lumMod val="110%"/>
                    <a:satMod val="105%"/>
                    <a:tint val="67%"/>
                  </a:schemeClr>
                </a:gs>
                <a:gs pos="50%">
                  <a:schemeClr val="accent1">
                    <a:lumMod val="105%"/>
                    <a:satMod val="103%"/>
                    <a:tint val="73%"/>
                  </a:schemeClr>
                </a:gs>
                <a:gs pos="100%">
                  <a:schemeClr val="accent1">
                    <a:lumMod val="105%"/>
                    <a:satMod val="109%"/>
                    <a:tint val="81%"/>
                  </a:schemeClr>
                </a:gs>
              </a:gsLst>
              <a:lin ang="5400000" scaled="0"/>
            </a:gradFill>
            <a:ln w="9525" cap="flat" cmpd="sng" algn="ctr">
              <a:solidFill>
                <a:schemeClr val="accent1">
                  <a:shade val="95%"/>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
                      <a:lumOff val="5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TABLE'!$E$42</c:f>
              <c:strCache>
                <c:ptCount val="1"/>
                <c:pt idx="0">
                  <c:v>Total</c:v>
                </c:pt>
              </c:strCache>
            </c:strRef>
          </c:tx>
          <c:spPr>
            <a:gradFill rotWithShape="1">
              <a:gsLst>
                <a:gs pos="0%">
                  <a:schemeClr val="accent1">
                    <a:lumMod val="110%"/>
                    <a:satMod val="105%"/>
                    <a:tint val="67%"/>
                  </a:schemeClr>
                </a:gs>
                <a:gs pos="50%">
                  <a:schemeClr val="accent1">
                    <a:lumMod val="105%"/>
                    <a:satMod val="103%"/>
                    <a:tint val="73%"/>
                  </a:schemeClr>
                </a:gs>
                <a:gs pos="100%">
                  <a:schemeClr val="accent1">
                    <a:lumMod val="105%"/>
                    <a:satMod val="109%"/>
                    <a:tint val="81%"/>
                  </a:schemeClr>
                </a:gs>
              </a:gsLst>
              <a:lin ang="5400000" scaled="0"/>
            </a:gradFill>
            <a:ln w="9525" cap="flat" cmpd="sng" algn="ctr">
              <a:solidFill>
                <a:schemeClr val="accent1">
                  <a:shade val="95%"/>
                </a:schemeClr>
              </a:solidFill>
              <a:round/>
            </a:ln>
            <a:effectLst/>
          </c:spPr>
          <c:invertIfNegative val="0"/>
          <c:cat>
            <c:strRef>
              <c:f>'PIVOT TABLE'!$D$43:$D$46</c:f>
              <c:strCache>
                <c:ptCount val="3"/>
                <c:pt idx="0">
                  <c:v>Route A</c:v>
                </c:pt>
                <c:pt idx="1">
                  <c:v>Route B</c:v>
                </c:pt>
                <c:pt idx="2">
                  <c:v>Route C</c:v>
                </c:pt>
              </c:strCache>
            </c:strRef>
          </c:cat>
          <c:val>
            <c:numRef>
              <c:f>'PIVOT TABLE'!$E$43:$E$46</c:f>
              <c:numCache>
                <c:formatCode>General</c:formatCode>
                <c:ptCount val="3"/>
                <c:pt idx="0">
                  <c:v>20875.774494353162</c:v>
                </c:pt>
                <c:pt idx="1">
                  <c:v>22039.384025601335</c:v>
                </c:pt>
                <c:pt idx="2">
                  <c:v>10009.419695859558</c:v>
                </c:pt>
              </c:numCache>
            </c:numRef>
          </c:val>
          <c:extLst>
            <c:ext xmlns:c16="http://schemas.microsoft.com/office/drawing/2014/chart" uri="{C3380CC4-5D6E-409C-BE32-E72D297353CC}">
              <c16:uniqueId val="{00000000-CE23-4EF4-BF71-28E193C24D49}"/>
            </c:ext>
          </c:extLst>
        </c:ser>
        <c:dLbls>
          <c:showLegendKey val="0"/>
          <c:showVal val="0"/>
          <c:showCatName val="0"/>
          <c:showSerName val="0"/>
          <c:showPercent val="0"/>
          <c:showBubbleSize val="0"/>
        </c:dLbls>
        <c:gapWidth val="100"/>
        <c:axId val="191486464"/>
        <c:axId val="191487712"/>
      </c:barChart>
      <c:catAx>
        <c:axId val="191486464"/>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50%"/>
                    <a:lumOff val="50%"/>
                  </a:schemeClr>
                </a:solidFill>
                <a:latin typeface="+mn-lt"/>
                <a:ea typeface="+mn-ea"/>
                <a:cs typeface="+mn-cs"/>
              </a:defRPr>
            </a:pPr>
            <a:endParaRPr lang="en-US"/>
          </a:p>
        </c:txPr>
        <c:crossAx val="191487712"/>
        <c:crosses val="autoZero"/>
        <c:auto val="1"/>
        <c:lblAlgn val="ctr"/>
        <c:lblOffset val="100"/>
        <c:noMultiLvlLbl val="0"/>
      </c:catAx>
      <c:valAx>
        <c:axId val="191487712"/>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
                    <a:lumOff val="50%"/>
                  </a:schemeClr>
                </a:solidFill>
                <a:latin typeface="+mn-lt"/>
                <a:ea typeface="+mn-ea"/>
                <a:cs typeface="+mn-cs"/>
              </a:defRPr>
            </a:pPr>
            <a:endParaRPr lang="en-US"/>
          </a:p>
        </c:txPr>
        <c:crossAx val="191486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
                  <a:lumOff val="5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6">
  <cs:axisTitle>
    <cs:lnRef idx="0"/>
    <cs:fillRef idx="0"/>
    <cs:effectRef idx="0"/>
    <cs:fontRef idx="minor">
      <a:schemeClr val="tx1">
        <a:lumMod val="50%"/>
        <a:lumOff val="50%"/>
      </a:schemeClr>
    </cs:fontRef>
    <cs:defRPr sz="900" kern="1200" cap="all"/>
  </cs:axisTitle>
  <cs:categoryAxis>
    <cs:lnRef idx="0"/>
    <cs:fillRef idx="0"/>
    <cs:effectRef idx="0"/>
    <cs:fontRef idx="minor">
      <a:schemeClr val="tx1">
        <a:lumMod val="50%"/>
        <a:lumOff val="50%"/>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50%"/>
        <a:lumOff val="50%"/>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
        <a:lumOff val="50%"/>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tx1">
            <a:lumMod val="50%"/>
            <a:lumOff val="50%"/>
          </a:schemeClr>
        </a:solidFill>
      </a:ln>
    </cs:spPr>
  </cs:downBar>
  <cs:dropLine>
    <cs:lnRef idx="0"/>
    <cs:fillRef idx="0"/>
    <cs:effectRef idx="0"/>
    <cs:fontRef idx="minor">
      <a:schemeClr val="dk1"/>
    </cs:fontRef>
    <cs:spPr>
      <a:ln w="9525">
        <a:solidFill>
          <a:schemeClr val="tx1">
            <a:lumMod val="35%"/>
            <a:lumOff val="65%"/>
          </a:schemeClr>
        </a:solidFill>
        <a:prstDash val="dash"/>
      </a:ln>
    </cs:spPr>
  </cs:dropLine>
  <cs:errorBar>
    <cs:lnRef idx="0"/>
    <cs:fillRef idx="0"/>
    <cs:effectRef idx="0"/>
    <cs:fontRef idx="minor">
      <a:schemeClr val="dk1"/>
    </cs:fontRef>
    <cs:spPr>
      <a:ln w="9525">
        <a:solidFill>
          <a:schemeClr val="tx1">
            <a:lumMod val="50%"/>
            <a:lumOff val="5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
            <a:lumOff val="85%"/>
          </a:schemeClr>
        </a:solidFill>
        <a:round/>
      </a:ln>
    </cs:spPr>
  </cs:gridlineMajor>
  <cs:gridlineMinor>
    <cs:lnRef idx="0"/>
    <cs:fillRef idx="0"/>
    <cs:effectRef idx="0"/>
    <cs:fontRef idx="minor">
      <a:schemeClr val="dk1"/>
    </cs:fontRef>
    <cs:spPr>
      <a:ln>
        <a:solidFill>
          <a:schemeClr val="tx1">
            <a:lumMod val="5%"/>
            <a:lumOff val="95%"/>
          </a:schemeClr>
        </a:solidFill>
      </a:ln>
    </cs:spPr>
  </cs:gridlineMinor>
  <cs:hiLoLine>
    <cs:lnRef idx="0"/>
    <cs:fillRef idx="0"/>
    <cs:effectRef idx="0"/>
    <cs:fontRef idx="minor">
      <a:schemeClr val="dk1"/>
    </cs:fontRef>
    <cs:spPr>
      <a:ln w="9525">
        <a:solidFill>
          <a:schemeClr val="tx1">
            <a:lumMod val="50%"/>
            <a:lumOff val="50%"/>
          </a:schemeClr>
        </a:solidFill>
        <a:prstDash val="dash"/>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50%"/>
        <a:lumOff val="5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
        <a:lumOff val="50%"/>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dk1"/>
    </cs:fontRef>
    <cs:spPr>
      <a:ln w="9525">
        <a:solidFill>
          <a:schemeClr val="tx1">
            <a:lumMod val="35%"/>
            <a:lumOff val="65%"/>
          </a:schemeClr>
        </a:solidFill>
        <a:prstDash val="dash"/>
      </a:ln>
    </cs:spPr>
  </cs:seriesLine>
  <cs:title>
    <cs:lnRef idx="0"/>
    <cs:fillRef idx="0"/>
    <cs:effectRef idx="0"/>
    <cs:fontRef idx="minor">
      <a:schemeClr val="tx1">
        <a:lumMod val="50%"/>
        <a:lumOff val="5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
        <a:lumOff val="50%"/>
      </a:schemeClr>
    </cs:fontRef>
    <cs:defRPr sz="900" kern="1200"/>
  </cs:trendlineLabel>
  <cs:upBar>
    <cs:lnRef idx="0"/>
    <cs:fillRef idx="0"/>
    <cs:effectRef idx="0"/>
    <cs:fontRef idx="minor">
      <a:schemeClr val="dk1"/>
    </cs:fontRef>
    <cs:spPr>
      <a:solidFill>
        <a:schemeClr val="lt1"/>
      </a:solidFill>
      <a:ln w="9525">
        <a:solidFill>
          <a:schemeClr val="tx1">
            <a:lumMod val="50%"/>
            <a:lumOff val="50%"/>
          </a:schemeClr>
        </a:solidFill>
      </a:ln>
    </cs:spPr>
  </cs:upBar>
  <cs:valueAxis>
    <cs:lnRef idx="0"/>
    <cs:fillRef idx="0"/>
    <cs:effectRef idx="0"/>
    <cs:fontRef idx="minor">
      <a:schemeClr val="tx1">
        <a:lumMod val="50%"/>
        <a:lumOff val="5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purl.oclc.org/ooxml/drawingml/main" id="254">
  <cs:axisTitle>
    <cs:lnRef idx="0"/>
    <cs:fillRef idx="0"/>
    <cs:effectRef idx="0"/>
    <cs:fontRef idx="minor">
      <a:schemeClr val="tx1">
        <a:lumMod val="50%"/>
        <a:lumOff val="50%"/>
      </a:schemeClr>
    </cs:fontRef>
    <cs:defRPr sz="900" kern="1200" cap="all"/>
  </cs:axisTitle>
  <cs:categoryAxis>
    <cs:lnRef idx="0"/>
    <cs:fillRef idx="0"/>
    <cs:effectRef idx="0"/>
    <cs:fontRef idx="minor">
      <a:schemeClr val="tx1">
        <a:lumMod val="50%"/>
        <a:lumOff val="50%"/>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65%"/>
        <a:lumOff val="3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
        <a:lumOff val="50%"/>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tx1">
            <a:lumMod val="50%"/>
            <a:lumOff val="50%"/>
          </a:schemeClr>
        </a:solidFill>
      </a:ln>
    </cs:spPr>
  </cs:downBar>
  <cs:dropLine>
    <cs:lnRef idx="0"/>
    <cs:fillRef idx="0"/>
    <cs:effectRef idx="0"/>
    <cs:fontRef idx="minor">
      <a:schemeClr val="dk1"/>
    </cs:fontRef>
    <cs:spPr>
      <a:ln w="9525">
        <a:solidFill>
          <a:schemeClr val="tx1">
            <a:lumMod val="35%"/>
            <a:lumOff val="65%"/>
          </a:schemeClr>
        </a:solidFill>
        <a:prstDash val="dash"/>
      </a:ln>
    </cs:spPr>
  </cs:dropLine>
  <cs:errorBar>
    <cs:lnRef idx="0"/>
    <cs:fillRef idx="0"/>
    <cs:effectRef idx="0"/>
    <cs:fontRef idx="minor">
      <a:schemeClr val="dk1"/>
    </cs:fontRef>
    <cs:spPr>
      <a:ln w="9525">
        <a:solidFill>
          <a:schemeClr val="tx1">
            <a:lumMod val="50%"/>
            <a:lumOff val="5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
            <a:lumOff val="85%"/>
          </a:schemeClr>
        </a:solidFill>
        <a:round/>
      </a:ln>
    </cs:spPr>
  </cs:gridlineMajor>
  <cs:gridlineMinor>
    <cs:lnRef idx="0"/>
    <cs:fillRef idx="0"/>
    <cs:effectRef idx="0"/>
    <cs:fontRef idx="minor">
      <a:schemeClr val="dk1"/>
    </cs:fontRef>
    <cs:spPr>
      <a:ln>
        <a:solidFill>
          <a:schemeClr val="tx1">
            <a:lumMod val="5%"/>
            <a:lumOff val="95%"/>
          </a:schemeClr>
        </a:solidFill>
      </a:ln>
    </cs:spPr>
  </cs:gridlineMinor>
  <cs:hiLoLine>
    <cs:lnRef idx="0"/>
    <cs:fillRef idx="0"/>
    <cs:effectRef idx="0"/>
    <cs:fontRef idx="minor">
      <a:schemeClr val="dk1"/>
    </cs:fontRef>
    <cs:spPr>
      <a:ln w="9525">
        <a:solidFill>
          <a:schemeClr val="tx1">
            <a:lumMod val="50%"/>
            <a:lumOff val="50%"/>
          </a:schemeClr>
        </a:solidFill>
        <a:prstDash val="dash"/>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50%"/>
        <a:lumOff val="5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
        <a:lumOff val="50%"/>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dk1"/>
    </cs:fontRef>
    <cs:spPr>
      <a:ln w="9525">
        <a:solidFill>
          <a:schemeClr val="tx1">
            <a:lumMod val="35%"/>
            <a:lumOff val="65%"/>
          </a:schemeClr>
        </a:solidFill>
        <a:prstDash val="dash"/>
      </a:ln>
    </cs:spPr>
  </cs:seriesLine>
  <cs:title>
    <cs:lnRef idx="0"/>
    <cs:fillRef idx="0"/>
    <cs:effectRef idx="0"/>
    <cs:fontRef idx="minor">
      <a:schemeClr val="tx1">
        <a:lumMod val="50%"/>
        <a:lumOff val="5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
        <a:lumOff val="50%"/>
      </a:schemeClr>
    </cs:fontRef>
    <cs:defRPr sz="900" kern="1200"/>
  </cs:trendlineLabel>
  <cs:upBar>
    <cs:lnRef idx="0"/>
    <cs:fillRef idx="0"/>
    <cs:effectRef idx="0"/>
    <cs:fontRef idx="minor">
      <a:schemeClr val="dk1"/>
    </cs:fontRef>
    <cs:spPr>
      <a:solidFill>
        <a:schemeClr val="lt1"/>
      </a:solidFill>
      <a:ln w="9525">
        <a:solidFill>
          <a:schemeClr val="tx1">
            <a:lumMod val="50%"/>
            <a:lumOff val="50%"/>
          </a:schemeClr>
        </a:solidFill>
      </a:ln>
    </cs:spPr>
  </cs:upBar>
  <cs:valueAxis>
    <cs:lnRef idx="0"/>
    <cs:fillRef idx="0"/>
    <cs:effectRef idx="0"/>
    <cs:fontRef idx="minor">
      <a:schemeClr val="tx1">
        <a:lumMod val="50%"/>
        <a:lumOff val="5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purl.oclc.org/ooxml/drawingml/main" id="230">
  <cs:axisTitle>
    <cs:lnRef idx="0"/>
    <cs:fillRef idx="0"/>
    <cs:effectRef idx="0"/>
    <cs:fontRef idx="minor">
      <a:schemeClr val="dk1">
        <a:lumMod val="65%"/>
        <a:lumOff val="35%"/>
      </a:schemeClr>
    </cs:fontRef>
    <cs:defRPr sz="900" kern="1200" cap="all"/>
  </cs:axisTitle>
  <cs:categoryAxis>
    <cs:lnRef idx="0"/>
    <cs:fillRef idx="0"/>
    <cs:effectRef idx="0"/>
    <cs:fontRef idx="minor">
      <a:schemeClr val="dk1">
        <a:lumMod val="65%"/>
        <a:lumOff val="35%"/>
      </a:schemeClr>
    </cs:fontRef>
    <cs:spPr>
      <a:ln w="9525" cap="flat" cmpd="sng" algn="ctr">
        <a:solidFill>
          <a:schemeClr val="dk1">
            <a:lumMod val="15%"/>
            <a:lumOff val="85%"/>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
            <a:lumOff val="85%"/>
          </a:schemeClr>
        </a:solidFill>
        <a:round/>
      </a:ln>
    </cs:spPr>
    <cs:defRPr sz="900" kern="1200"/>
  </cs:chartArea>
  <cs:dataLabel>
    <cs:lnRef idx="0"/>
    <cs:fillRef idx="0"/>
    <cs:effectRef idx="0"/>
    <cs:fontRef idx="minor">
      <a:schemeClr val="dk1">
        <a:lumMod val="65%"/>
        <a:lumOff val="3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
        <a:lumOff val="35%"/>
      </a:schemeClr>
    </cs:fontRef>
    <cs:spPr>
      <a:ln w="9525">
        <a:solidFill>
          <a:schemeClr val="dk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dk1">
            <a:lumMod val="65%"/>
            <a:lumOff val="35%"/>
          </a:schemeClr>
        </a:solidFill>
      </a:ln>
    </cs:spPr>
  </cs:downBar>
  <cs:dropLine>
    <cs:lnRef idx="0"/>
    <cs:fillRef idx="0"/>
    <cs:effectRef idx="0"/>
    <cs:fontRef idx="minor">
      <a:schemeClr val="dk1"/>
    </cs:fontRef>
    <cs:spPr>
      <a:ln w="9525" cap="flat" cmpd="sng" algn="ctr">
        <a:solidFill>
          <a:schemeClr val="dk1">
            <a:lumMod val="35%"/>
            <a:lumOff val="65%"/>
            <a:alpha val="33%"/>
          </a:schemeClr>
        </a:solidFill>
        <a:round/>
      </a:ln>
    </cs:spPr>
  </cs:dropLine>
  <cs:errorBar>
    <cs:lnRef idx="0"/>
    <cs:fillRef idx="0"/>
    <cs:effectRef idx="0"/>
    <cs:fontRef idx="minor">
      <a:schemeClr val="dk1"/>
    </cs:fontRef>
    <cs:spPr>
      <a:ln w="9525">
        <a:solidFill>
          <a:schemeClr val="dk1">
            <a:lumMod val="65%"/>
            <a:lumOff val="35%"/>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
            <a:lumOff val="85%"/>
          </a:schemeClr>
        </a:solidFill>
      </a:ln>
    </cs:spPr>
  </cs:gridlineMajor>
  <cs:gridlineMinor>
    <cs:lnRef idx="0"/>
    <cs:fillRef idx="0"/>
    <cs:effectRef idx="0"/>
    <cs:fontRef idx="minor">
      <a:schemeClr val="dk1"/>
    </cs:fontRef>
    <cs:spPr>
      <a:ln>
        <a:solidFill>
          <a:schemeClr val="dk1">
            <a:lumMod val="5%"/>
            <a:lumOff val="95%"/>
          </a:schemeClr>
        </a:solidFill>
      </a:ln>
    </cs:spPr>
  </cs:gridlineMinor>
  <cs:hiLoLine>
    <cs:lnRef idx="0"/>
    <cs:fillRef idx="0"/>
    <cs:effectRef idx="0"/>
    <cs:fontRef idx="minor">
      <a:schemeClr val="dk1"/>
    </cs:fontRef>
    <cs:spPr>
      <a:ln w="9525">
        <a:solidFill>
          <a:schemeClr val="dk1">
            <a:lumMod val="35%"/>
            <a:lumOff val="65%"/>
          </a:schemeClr>
        </a:solidFill>
      </a:ln>
    </cs:spPr>
  </cs:hiLoLine>
  <cs:leaderLine>
    <cs:lnRef idx="0"/>
    <cs:fillRef idx="0"/>
    <cs:effectRef idx="0"/>
    <cs:fontRef idx="minor">
      <a:schemeClr val="dk1"/>
    </cs:fontRef>
    <cs:spPr>
      <a:ln w="9525">
        <a:solidFill>
          <a:schemeClr val="dk1">
            <a:lumMod val="35%"/>
            <a:lumOff val="65%"/>
          </a:schemeClr>
        </a:solidFill>
      </a:ln>
    </cs:spPr>
  </cs:leaderLine>
  <cs:legend>
    <cs:lnRef idx="0"/>
    <cs:fillRef idx="0"/>
    <cs:effectRef idx="0"/>
    <cs:fontRef idx="minor">
      <a:schemeClr val="dk1">
        <a:lumMod val="65%"/>
        <a:lumOff val="35%"/>
      </a:schemeClr>
    </cs:fontRef>
    <cs:defRPr sz="900" kern="1200"/>
  </cs:legend>
  <cs:plotArea>
    <cs:lnRef idx="0"/>
    <cs:fillRef idx="0"/>
    <cs:effectRef idx="0"/>
    <cs:fontRef idx="minor">
      <a:schemeClr val="dk1"/>
    </cs:fontRef>
    <cs:spPr>
      <a:gradFill>
        <a:gsLst>
          <a:gs pos="100%">
            <a:schemeClr val="lt1">
              <a:lumMod val="95%"/>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
        <a:lumOff val="35%"/>
      </a:schemeClr>
    </cs:fontRef>
    <cs:spPr>
      <a:ln w="9525" cap="flat" cmpd="sng" algn="ctr">
        <a:solidFill>
          <a:schemeClr val="dk1">
            <a:lumMod val="15%"/>
            <a:lumOff val="85%"/>
          </a:schemeClr>
        </a:solidFill>
        <a:round/>
      </a:ln>
    </cs:spPr>
    <cs:defRPr sz="900" kern="1200"/>
  </cs:seriesAxis>
  <cs:seriesLine>
    <cs:lnRef idx="0"/>
    <cs:fillRef idx="0"/>
    <cs:effectRef idx="0"/>
    <cs:fontRef idx="minor">
      <a:schemeClr val="dk1"/>
    </cs:fontRef>
    <cs:spPr>
      <a:ln w="9525">
        <a:solidFill>
          <a:schemeClr val="dk1">
            <a:lumMod val="35%"/>
            <a:lumOff val="65%"/>
          </a:schemeClr>
        </a:solidFill>
        <a:prstDash val="dash"/>
      </a:ln>
    </cs:spPr>
  </cs:seriesLine>
  <cs:title>
    <cs:lnRef idx="0"/>
    <cs:fillRef idx="0"/>
    <cs:effectRef idx="0"/>
    <cs:fontRef idx="minor">
      <a:schemeClr val="dk1">
        <a:lumMod val="50%"/>
        <a:lumOff val="5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
        <a:lumOff val="35%"/>
      </a:schemeClr>
    </cs:fontRef>
    <cs:defRPr sz="900" kern="1200"/>
  </cs:trendlineLabel>
  <cs:upBar>
    <cs:lnRef idx="0"/>
    <cs:fillRef idx="0"/>
    <cs:effectRef idx="0"/>
    <cs:fontRef idx="minor">
      <a:schemeClr val="dk1"/>
    </cs:fontRef>
    <cs:spPr>
      <a:solidFill>
        <a:schemeClr val="lt1"/>
      </a:solidFill>
      <a:ln w="9525">
        <a:solidFill>
          <a:schemeClr val="dk1">
            <a:lumMod val="65%"/>
            <a:lumOff val="35%"/>
          </a:schemeClr>
        </a:solidFill>
      </a:ln>
    </cs:spPr>
  </cs:upBar>
  <cs:valueAxis>
    <cs:lnRef idx="0"/>
    <cs:fillRef idx="0"/>
    <cs:effectRef idx="0"/>
    <cs:fontRef idx="minor">
      <a:schemeClr val="dk1">
        <a:lumMod val="65%"/>
        <a:lumOff val="35%"/>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purl.oclc.org/ooxml/drawingml/main" id="206">
  <cs:axisTitle>
    <cs:lnRef idx="0"/>
    <cs:fillRef idx="0"/>
    <cs:effectRef idx="0"/>
    <cs:fontRef idx="minor">
      <a:schemeClr val="tx1">
        <a:lumMod val="50%"/>
        <a:lumOff val="50%"/>
      </a:schemeClr>
    </cs:fontRef>
    <cs:defRPr sz="900" kern="1200" cap="all"/>
  </cs:axisTitle>
  <cs:categoryAxis>
    <cs:lnRef idx="0"/>
    <cs:fillRef idx="0"/>
    <cs:effectRef idx="0"/>
    <cs:fontRef idx="minor">
      <a:schemeClr val="tx1">
        <a:lumMod val="50%"/>
        <a:lumOff val="50%"/>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50%"/>
        <a:lumOff val="50%"/>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
        <a:lumOff val="50%"/>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tx1">
            <a:lumMod val="50%"/>
            <a:lumOff val="50%"/>
          </a:schemeClr>
        </a:solidFill>
      </a:ln>
    </cs:spPr>
  </cs:downBar>
  <cs:dropLine>
    <cs:lnRef idx="0"/>
    <cs:fillRef idx="0"/>
    <cs:effectRef idx="0"/>
    <cs:fontRef idx="minor">
      <a:schemeClr val="dk1"/>
    </cs:fontRef>
    <cs:spPr>
      <a:ln w="9525">
        <a:solidFill>
          <a:schemeClr val="tx1">
            <a:lumMod val="35%"/>
            <a:lumOff val="65%"/>
          </a:schemeClr>
        </a:solidFill>
        <a:prstDash val="dash"/>
      </a:ln>
    </cs:spPr>
  </cs:dropLine>
  <cs:errorBar>
    <cs:lnRef idx="0"/>
    <cs:fillRef idx="0"/>
    <cs:effectRef idx="0"/>
    <cs:fontRef idx="minor">
      <a:schemeClr val="dk1"/>
    </cs:fontRef>
    <cs:spPr>
      <a:ln w="9525">
        <a:solidFill>
          <a:schemeClr val="tx1">
            <a:lumMod val="50%"/>
            <a:lumOff val="5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
            <a:lumOff val="85%"/>
          </a:schemeClr>
        </a:solidFill>
        <a:round/>
      </a:ln>
    </cs:spPr>
  </cs:gridlineMajor>
  <cs:gridlineMinor>
    <cs:lnRef idx="0"/>
    <cs:fillRef idx="0"/>
    <cs:effectRef idx="0"/>
    <cs:fontRef idx="minor">
      <a:schemeClr val="dk1"/>
    </cs:fontRef>
    <cs:spPr>
      <a:ln>
        <a:solidFill>
          <a:schemeClr val="tx1">
            <a:lumMod val="5%"/>
            <a:lumOff val="95%"/>
          </a:schemeClr>
        </a:solidFill>
      </a:ln>
    </cs:spPr>
  </cs:gridlineMinor>
  <cs:hiLoLine>
    <cs:lnRef idx="0"/>
    <cs:fillRef idx="0"/>
    <cs:effectRef idx="0"/>
    <cs:fontRef idx="minor">
      <a:schemeClr val="dk1"/>
    </cs:fontRef>
    <cs:spPr>
      <a:ln w="9525">
        <a:solidFill>
          <a:schemeClr val="tx1">
            <a:lumMod val="50%"/>
            <a:lumOff val="50%"/>
          </a:schemeClr>
        </a:solidFill>
        <a:prstDash val="dash"/>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50%"/>
        <a:lumOff val="5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
        <a:lumOff val="50%"/>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dk1"/>
    </cs:fontRef>
    <cs:spPr>
      <a:ln w="9525">
        <a:solidFill>
          <a:schemeClr val="tx1">
            <a:lumMod val="35%"/>
            <a:lumOff val="65%"/>
          </a:schemeClr>
        </a:solidFill>
        <a:prstDash val="dash"/>
      </a:ln>
    </cs:spPr>
  </cs:seriesLine>
  <cs:title>
    <cs:lnRef idx="0"/>
    <cs:fillRef idx="0"/>
    <cs:effectRef idx="0"/>
    <cs:fontRef idx="minor">
      <a:schemeClr val="tx1">
        <a:lumMod val="50%"/>
        <a:lumOff val="5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
        <a:lumOff val="50%"/>
      </a:schemeClr>
    </cs:fontRef>
    <cs:defRPr sz="900" kern="1200"/>
  </cs:trendlineLabel>
  <cs:upBar>
    <cs:lnRef idx="0"/>
    <cs:fillRef idx="0"/>
    <cs:effectRef idx="0"/>
    <cs:fontRef idx="minor">
      <a:schemeClr val="dk1"/>
    </cs:fontRef>
    <cs:spPr>
      <a:solidFill>
        <a:schemeClr val="lt1"/>
      </a:solidFill>
      <a:ln w="9525">
        <a:solidFill>
          <a:schemeClr val="tx1">
            <a:lumMod val="50%"/>
            <a:lumOff val="50%"/>
          </a:schemeClr>
        </a:solidFill>
      </a:ln>
    </cs:spPr>
  </cs:upBar>
  <cs:valueAxis>
    <cs:lnRef idx="0"/>
    <cs:fillRef idx="0"/>
    <cs:effectRef idx="0"/>
    <cs:fontRef idx="minor">
      <a:schemeClr val="tx1">
        <a:lumMod val="50%"/>
        <a:lumOff val="5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purl.oclc.org/ooxml/drawingml/main" id="219">
  <cs:axisTitle>
    <cs:lnRef idx="0"/>
    <cs:fillRef idx="0"/>
    <cs:effectRef idx="0"/>
    <cs:fontRef idx="minor">
      <a:schemeClr val="tx1">
        <a:lumMod val="50%"/>
        <a:lumOff val="50%"/>
      </a:schemeClr>
    </cs:fontRef>
    <cs:defRPr sz="900" kern="1200" cap="all"/>
  </cs:axisTitle>
  <cs:categoryAxis>
    <cs:lnRef idx="0"/>
    <cs:fillRef idx="0"/>
    <cs:effectRef idx="0"/>
    <cs:fontRef idx="minor">
      <a:schemeClr val="tx1">
        <a:lumMod val="50%"/>
        <a:lumOff val="50%"/>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50%"/>
        <a:lumOff val="50%"/>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
        <a:lumOff val="50%"/>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tx1">
            <a:lumMod val="50%"/>
            <a:lumOff val="50%"/>
          </a:schemeClr>
        </a:solidFill>
      </a:ln>
    </cs:spPr>
  </cs:downBar>
  <cs:dropLine>
    <cs:lnRef idx="0"/>
    <cs:fillRef idx="0"/>
    <cs:effectRef idx="0"/>
    <cs:fontRef idx="minor">
      <a:schemeClr val="dk1"/>
    </cs:fontRef>
    <cs:spPr>
      <a:ln w="9525">
        <a:solidFill>
          <a:schemeClr val="tx1">
            <a:lumMod val="35%"/>
            <a:lumOff val="65%"/>
          </a:schemeClr>
        </a:solidFill>
        <a:prstDash val="dash"/>
      </a:ln>
    </cs:spPr>
  </cs:dropLine>
  <cs:errorBar>
    <cs:lnRef idx="0"/>
    <cs:fillRef idx="0"/>
    <cs:effectRef idx="0"/>
    <cs:fontRef idx="minor">
      <a:schemeClr val="dk1"/>
    </cs:fontRef>
    <cs:spPr>
      <a:ln w="9525">
        <a:solidFill>
          <a:schemeClr val="tx1">
            <a:lumMod val="50%"/>
            <a:lumOff val="5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
            <a:lumOff val="85%"/>
          </a:schemeClr>
        </a:solidFill>
        <a:round/>
      </a:ln>
    </cs:spPr>
  </cs:gridlineMajor>
  <cs:gridlineMinor>
    <cs:lnRef idx="0"/>
    <cs:fillRef idx="0"/>
    <cs:effectRef idx="0"/>
    <cs:fontRef idx="minor">
      <a:schemeClr val="dk1"/>
    </cs:fontRef>
    <cs:spPr>
      <a:ln>
        <a:solidFill>
          <a:schemeClr val="tx1">
            <a:lumMod val="5%"/>
            <a:lumOff val="95%"/>
          </a:schemeClr>
        </a:solidFill>
      </a:ln>
    </cs:spPr>
  </cs:gridlineMinor>
  <cs:hiLoLine>
    <cs:lnRef idx="0"/>
    <cs:fillRef idx="0"/>
    <cs:effectRef idx="0"/>
    <cs:fontRef idx="minor">
      <a:schemeClr val="dk1"/>
    </cs:fontRef>
    <cs:spPr>
      <a:ln w="9525">
        <a:solidFill>
          <a:schemeClr val="tx1">
            <a:lumMod val="50%"/>
            <a:lumOff val="50%"/>
          </a:schemeClr>
        </a:solidFill>
        <a:prstDash val="dash"/>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50%"/>
        <a:lumOff val="5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
        <a:lumOff val="50%"/>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dk1"/>
    </cs:fontRef>
    <cs:spPr>
      <a:ln w="9525">
        <a:solidFill>
          <a:schemeClr val="tx1">
            <a:lumMod val="35%"/>
            <a:lumOff val="65%"/>
          </a:schemeClr>
        </a:solidFill>
        <a:prstDash val="dash"/>
      </a:ln>
    </cs:spPr>
  </cs:seriesLine>
  <cs:title>
    <cs:lnRef idx="0"/>
    <cs:fillRef idx="0"/>
    <cs:effectRef idx="0"/>
    <cs:fontRef idx="minor">
      <a:schemeClr val="tx1">
        <a:lumMod val="50%"/>
        <a:lumOff val="5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
        <a:lumOff val="50%"/>
      </a:schemeClr>
    </cs:fontRef>
    <cs:defRPr sz="900" kern="1200"/>
  </cs:trendlineLabel>
  <cs:upBar>
    <cs:lnRef idx="0"/>
    <cs:fillRef idx="0"/>
    <cs:effectRef idx="0"/>
    <cs:fontRef idx="minor">
      <a:schemeClr val="dk1"/>
    </cs:fontRef>
    <cs:spPr>
      <a:solidFill>
        <a:schemeClr val="lt1"/>
      </a:solidFill>
      <a:ln w="9525">
        <a:solidFill>
          <a:schemeClr val="tx1">
            <a:lumMod val="50%"/>
            <a:lumOff val="50%"/>
          </a:schemeClr>
        </a:solidFill>
      </a:ln>
    </cs:spPr>
  </cs:upBar>
  <cs:valueAxis>
    <cs:lnRef idx="0"/>
    <cs:fillRef idx="0"/>
    <cs:effectRef idx="0"/>
    <cs:fontRef idx="minor">
      <a:schemeClr val="tx1">
        <a:lumMod val="50%"/>
        <a:lumOff val="5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 Id="rId5" Type="http://purl.oclc.org/ooxml/officeDocument/relationships/chart" Target="../charts/chart5.xml"/><Relationship Id="rId4" Type="http://purl.oclc.org/ooxml/officeDocument/relationships/chart" Target="../charts/chart4.xml"/></Relationships>
</file>

<file path=xl/drawings/drawing1.xml><?xml version="1.0" encoding="utf-8"?>
<xdr:wsDr xmlns:xdr="http://purl.oclc.org/ooxml/drawingml/spreadsheetDrawing" xmlns:a="http://purl.oclc.org/ooxml/drawingml/main">
  <xdr:twoCellAnchor>
    <xdr:from>
      <xdr:col>0</xdr:col>
      <xdr:colOff>1857373</xdr:colOff>
      <xdr:row>3</xdr:row>
      <xdr:rowOff>90487</xdr:rowOff>
    </xdr:from>
    <xdr:to>
      <xdr:col>2</xdr:col>
      <xdr:colOff>1750217</xdr:colOff>
      <xdr:row>17</xdr:row>
      <xdr:rowOff>80962</xdr:rowOff>
    </xdr:to>
    <xdr:graphicFrame macro="">
      <xdr:nvGraphicFramePr>
        <xdr:cNvPr id="2" name="Chart 1">
          <a:extLst>
            <a:ext uri="{FF2B5EF4-FFF2-40B4-BE49-F238E27FC236}">
              <a16:creationId xmlns:a16="http://schemas.microsoft.com/office/drawing/2014/main" id="{7267B219-4EAB-4D3D-82E8-B54B87A5A12C}"/>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2</xdr:col>
      <xdr:colOff>2042773</xdr:colOff>
      <xdr:row>3</xdr:row>
      <xdr:rowOff>95930</xdr:rowOff>
    </xdr:from>
    <xdr:to>
      <xdr:col>4</xdr:col>
      <xdr:colOff>37419</xdr:colOff>
      <xdr:row>17</xdr:row>
      <xdr:rowOff>57830</xdr:rowOff>
    </xdr:to>
    <xdr:graphicFrame macro="">
      <xdr:nvGraphicFramePr>
        <xdr:cNvPr id="3" name="Chart 2">
          <a:extLst>
            <a:ext uri="{FF2B5EF4-FFF2-40B4-BE49-F238E27FC236}">
              <a16:creationId xmlns:a16="http://schemas.microsoft.com/office/drawing/2014/main" id="{C04C651E-B794-4FAF-8716-CDE9742801D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0</xdr:col>
      <xdr:colOff>0</xdr:colOff>
      <xdr:row>18</xdr:row>
      <xdr:rowOff>41500</xdr:rowOff>
    </xdr:from>
    <xdr:to>
      <xdr:col>4</xdr:col>
      <xdr:colOff>59531</xdr:colOff>
      <xdr:row>40</xdr:row>
      <xdr:rowOff>186758</xdr:rowOff>
    </xdr:to>
    <xdr:graphicFrame macro="">
      <xdr:nvGraphicFramePr>
        <xdr:cNvPr id="4" name="Chart 3">
          <a:extLst>
            <a:ext uri="{FF2B5EF4-FFF2-40B4-BE49-F238E27FC236}">
              <a16:creationId xmlns:a16="http://schemas.microsoft.com/office/drawing/2014/main" id="{C4C16F72-E371-4C1A-87F5-944111DA245C}"/>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4</xdr:col>
      <xdr:colOff>165666</xdr:colOff>
      <xdr:row>24</xdr:row>
      <xdr:rowOff>22792</xdr:rowOff>
    </xdr:from>
    <xdr:to>
      <xdr:col>11</xdr:col>
      <xdr:colOff>304800</xdr:colOff>
      <xdr:row>41</xdr:row>
      <xdr:rowOff>0</xdr:rowOff>
    </xdr:to>
    <xdr:graphicFrame macro="">
      <xdr:nvGraphicFramePr>
        <xdr:cNvPr id="5" name="Chart 4">
          <a:extLst>
            <a:ext uri="{FF2B5EF4-FFF2-40B4-BE49-F238E27FC236}">
              <a16:creationId xmlns:a16="http://schemas.microsoft.com/office/drawing/2014/main" id="{DFFB582D-951A-4038-978A-389B18D7E28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4</xdr:col>
      <xdr:colOff>129268</xdr:colOff>
      <xdr:row>9</xdr:row>
      <xdr:rowOff>145256</xdr:rowOff>
    </xdr:from>
    <xdr:to>
      <xdr:col>11</xdr:col>
      <xdr:colOff>285750</xdr:colOff>
      <xdr:row>23</xdr:row>
      <xdr:rowOff>-1</xdr:rowOff>
    </xdr:to>
    <xdr:graphicFrame macro="">
      <xdr:nvGraphicFramePr>
        <xdr:cNvPr id="6" name="Chart 5">
          <a:extLst>
            <a:ext uri="{FF2B5EF4-FFF2-40B4-BE49-F238E27FC236}">
              <a16:creationId xmlns:a16="http://schemas.microsoft.com/office/drawing/2014/main" id="{BB3D8432-E9B3-4C96-8083-B4E363FDD44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editAs="oneCell">
    <xdr:from>
      <xdr:col>0</xdr:col>
      <xdr:colOff>0</xdr:colOff>
      <xdr:row>3</xdr:row>
      <xdr:rowOff>119064</xdr:rowOff>
    </xdr:from>
    <xdr:to>
      <xdr:col>0</xdr:col>
      <xdr:colOff>1828800</xdr:colOff>
      <xdr:row>17</xdr:row>
      <xdr:rowOff>38100</xdr:rowOff>
    </xdr:to>
    <mc:AlternateContent xmlns:mc="http://schemas.openxmlformats.org/markup-compatibility/2006">
      <mc:Choice xmlns:a14="http://schemas.microsoft.com/office/drawing/2010/main" Requires="a14">
        <xdr:graphicFrame macro="">
          <xdr:nvGraphicFramePr>
            <xdr:cNvPr id="7" name="Location">
              <a:extLst>
                <a:ext uri="{FF2B5EF4-FFF2-40B4-BE49-F238E27FC236}">
                  <a16:creationId xmlns:a16="http://schemas.microsoft.com/office/drawing/2014/main" id="{61D6115B-19AF-479F-901D-3D9F10749A55}"/>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0" y="1017135"/>
              <a:ext cx="1828800" cy="25860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342900</xdr:colOff>
      <xdr:row>0</xdr:row>
      <xdr:rowOff>142876</xdr:rowOff>
    </xdr:from>
    <xdr:to>
      <xdr:col>11</xdr:col>
      <xdr:colOff>266700</xdr:colOff>
      <xdr:row>9</xdr:row>
      <xdr:rowOff>57149</xdr:rowOff>
    </xdr:to>
    <mc:AlternateContent xmlns:mc="http://schemas.openxmlformats.org/markup-compatibility/2006">
      <mc:Choice xmlns:a14="http://schemas.microsoft.com/office/drawing/2010/main" Requires="a14">
        <xdr:graphicFrame macro="">
          <xdr:nvGraphicFramePr>
            <xdr:cNvPr id="8" name="Supplier name">
              <a:extLst>
                <a:ext uri="{FF2B5EF4-FFF2-40B4-BE49-F238E27FC236}">
                  <a16:creationId xmlns:a16="http://schemas.microsoft.com/office/drawing/2014/main" id="{85E06CD1-C671-4D1B-B9DD-960E649D7D29}"/>
                </a:ext>
              </a:extLst>
            </xdr:cNvPr>
            <xdr:cNvGraphicFramePr/>
          </xdr:nvGraphicFramePr>
          <xdr:xfrm>
            <a:off x="0" y="0"/>
            <a:ext cx="0" cy="0"/>
          </xdr:xfrm>
          <a:graphic>
            <a:graphicData uri="http://schemas.microsoft.com/office/drawing/2010/slicer">
              <sle:slicer xmlns:sle="http://schemas.microsoft.com/office/drawing/2010/slicer" name="Supplier name"/>
            </a:graphicData>
          </a:graphic>
        </xdr:graphicFrame>
      </mc:Choice>
      <mc:Fallback>
        <xdr:sp macro="" textlink="">
          <xdr:nvSpPr>
            <xdr:cNvPr id="0" name=""/>
            <xdr:cNvSpPr>
              <a:spLocks noTextEdit="1"/>
            </xdr:cNvSpPr>
          </xdr:nvSpPr>
          <xdr:spPr>
            <a:xfrm>
              <a:off x="13310507" y="142876"/>
              <a:ext cx="2373086" cy="19553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114299</xdr:colOff>
      <xdr:row>0</xdr:row>
      <xdr:rowOff>121104</xdr:rowOff>
    </xdr:from>
    <xdr:to>
      <xdr:col>7</xdr:col>
      <xdr:colOff>190500</xdr:colOff>
      <xdr:row>9</xdr:row>
      <xdr:rowOff>57150</xdr:rowOff>
    </xdr:to>
    <mc:AlternateContent xmlns:mc="http://schemas.openxmlformats.org/markup-compatibility/2006">
      <mc:Choice xmlns:a14="http://schemas.microsoft.com/office/drawing/2010/main" Requires="a14">
        <xdr:graphicFrame macro="">
          <xdr:nvGraphicFramePr>
            <xdr:cNvPr id="9" name="Product type">
              <a:extLst>
                <a:ext uri="{FF2B5EF4-FFF2-40B4-BE49-F238E27FC236}">
                  <a16:creationId xmlns:a16="http://schemas.microsoft.com/office/drawing/2014/main" id="{89A76846-BC08-4B6F-9ADD-0E01189304B6}"/>
                </a:ext>
              </a:extLst>
            </xdr:cNvPr>
            <xdr:cNvGraphicFramePr/>
          </xdr:nvGraphicFramePr>
          <xdr:xfrm>
            <a:off x="0" y="0"/>
            <a:ext cx="0" cy="0"/>
          </xdr:xfrm>
          <a:graphic>
            <a:graphicData uri="http://schemas.microsoft.com/office/drawing/2010/slicer">
              <sle:slicer xmlns:sle="http://schemas.microsoft.com/office/drawing/2010/slicer" name="Product type"/>
            </a:graphicData>
          </a:graphic>
        </xdr:graphicFrame>
      </mc:Choice>
      <mc:Fallback>
        <xdr:sp macro="" textlink="">
          <xdr:nvSpPr>
            <xdr:cNvPr id="0" name=""/>
            <xdr:cNvSpPr>
              <a:spLocks noTextEdit="1"/>
            </xdr:cNvSpPr>
          </xdr:nvSpPr>
          <xdr:spPr>
            <a:xfrm>
              <a:off x="11244942" y="121104"/>
              <a:ext cx="1913165" cy="19771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r:id="rId1" refreshedBy="Tejas Vishwakarma" refreshedDateIso="2025-07-05T15:30:57.98000029753893825" createdVersion="7" refreshedVersion="7" minRefreshableVersion="3" recordCount="100">
  <cacheSource type="worksheet">
    <worksheetSource name="Table1"/>
  </cacheSource>
  <cacheFields count="27">
    <cacheField name="Product type" numFmtId="0">
      <sharedItems count="3">
        <s v="haircare"/>
        <s v="skincare"/>
        <s v="cosmetics"/>
      </sharedItems>
    </cacheField>
    <cacheField name="SKU" numFmtId="0">
      <sharedItems count="100">
        <s v="SKU0"/>
        <s v="SKU1"/>
        <s v="SKU2"/>
        <s v="SKU3"/>
        <s v="SKU4"/>
        <s v="SKU5"/>
        <s v="SKU6"/>
        <s v="SKU7"/>
        <s v="SKU8"/>
        <s v="SKU9"/>
        <s v="SKU10"/>
        <s v="SKU11"/>
        <s v="SKU12"/>
        <s v="SKU13"/>
        <s v="SKU14"/>
        <s v="SKU15"/>
        <s v="SKU16"/>
        <s v="SKU17"/>
        <s v="SKU18"/>
        <s v="SKU19"/>
        <s v="SKU20"/>
        <s v="SKU21"/>
        <s v="SKU22"/>
        <s v="SKU23"/>
        <s v="SKU24"/>
        <s v="SKU25"/>
        <s v="SKU26"/>
        <s v="SKU27"/>
        <s v="SKU28"/>
        <s v="SKU29"/>
        <s v="SKU30"/>
        <s v="SKU31"/>
        <s v="SKU32"/>
        <s v="SKU33"/>
        <s v="SKU34"/>
        <s v="SKU35"/>
        <s v="SKU36"/>
        <s v="SKU37"/>
        <s v="SKU38"/>
        <s v="SKU39"/>
        <s v="SKU40"/>
        <s v="SKU41"/>
        <s v="SKU42"/>
        <s v="SKU43"/>
        <s v="SKU44"/>
        <s v="SKU45"/>
        <s v="SKU46"/>
        <s v="SKU47"/>
        <s v="SKU48"/>
        <s v="SKU49"/>
        <s v="SKU50"/>
        <s v="SKU51"/>
        <s v="SKU52"/>
        <s v="SKU53"/>
        <s v="SKU54"/>
        <s v="SKU55"/>
        <s v="SKU56"/>
        <s v="SKU57"/>
        <s v="SKU58"/>
        <s v="SKU59"/>
        <s v="SKU60"/>
        <s v="SKU61"/>
        <s v="SKU62"/>
        <s v="SKU63"/>
        <s v="SKU64"/>
        <s v="SKU65"/>
        <s v="SKU66"/>
        <s v="SKU67"/>
        <s v="SKU68"/>
        <s v="SKU69"/>
        <s v="SKU70"/>
        <s v="SKU71"/>
        <s v="SKU72"/>
        <s v="SKU73"/>
        <s v="SKU74"/>
        <s v="SKU75"/>
        <s v="SKU76"/>
        <s v="SKU77"/>
        <s v="SKU78"/>
        <s v="SKU79"/>
        <s v="SKU80"/>
        <s v="SKU81"/>
        <s v="SKU82"/>
        <s v="SKU83"/>
        <s v="SKU84"/>
        <s v="SKU85"/>
        <s v="SKU86"/>
        <s v="SKU87"/>
        <s v="SKU88"/>
        <s v="SKU89"/>
        <s v="SKU90"/>
        <s v="SKU91"/>
        <s v="SKU92"/>
        <s v="SKU93"/>
        <s v="SKU94"/>
        <s v="SKU95"/>
        <s v="SKU96"/>
        <s v="SKU97"/>
        <s v="SKU98"/>
        <s v="SKU99"/>
      </sharedItems>
    </cacheField>
    <cacheField name="Price" numFmtId="164">
      <sharedItems containsSemiMixedTypes="0" containsString="0" containsNumber="1" minValue="1.6999760138659299" maxValue="99.171328638624104" count="100">
        <n v="69.808005542115694"/>
        <n v="14.8435232750843"/>
        <n v="11.319683293090501"/>
        <n v="61.1633430164377"/>
        <n v="4.8054960363458896"/>
        <n v="1.6999760138659299"/>
        <n v="4.0783328631079403"/>
        <n v="42.958384382459997"/>
        <n v="68.717596748527299"/>
        <n v="64.0157329412785"/>
        <n v="15.707795681912099"/>
        <n v="90.635459982288594"/>
        <n v="71.213389075359999"/>
        <n v="16.160393317379899"/>
        <n v="99.171328638624104"/>
        <n v="36.989244928626903"/>
        <n v="7.5471721097912701"/>
        <n v="81.462534369237005"/>
        <n v="36.4436277704609"/>
        <n v="51.123870087964697"/>
        <n v="96.341072439963298"/>
        <n v="84.893868984950799"/>
        <n v="27.679780886501899"/>
        <n v="4.3243411858641601"/>
        <n v="4.1563083593111001"/>
        <n v="39.629343985092603"/>
        <n v="97.446946617892806"/>
        <n v="92.557360812401996"/>
        <n v="2.3972747055971402"/>
        <n v="63.447559185207297"/>
        <n v="8.0228592105263896"/>
        <n v="50.847393051718697"/>
        <n v="79.209936015656695"/>
        <n v="64.795435000155607"/>
        <n v="37.467592329842397"/>
        <n v="84.957786816350406"/>
        <n v="9.81300257875405"/>
        <n v="23.3998447526143"/>
        <n v="52.075930682707799"/>
        <n v="19.127477265823199"/>
        <n v="80.541424170940303"/>
        <n v="99.113291615317095"/>
        <n v="46.529167614516702"/>
        <n v="11.7432717763092"/>
        <n v="51.355790913110297"/>
        <n v="33.784138033065503"/>
        <n v="27.082207199888899"/>
        <n v="95.712135880936003"/>
        <n v="76.035544426891704"/>
        <n v="78.897913205639995"/>
        <n v="14.203484264803"/>
        <n v="26.700760972461701"/>
        <n v="98.031829656465007"/>
        <n v="30.3414707112142"/>
        <n v="31.1462431602408"/>
        <n v="79.855058340789398"/>
        <n v="20.9863860370433"/>
        <n v="49.263205350734097"/>
        <n v="59.841561377289302"/>
        <n v="63.828398347710902"/>
        <n v="17.028027920188698"/>
        <n v="52.028749903294901"/>
        <n v="72.796353955587307"/>
        <n v="13.0173767852878"/>
        <n v="89.634095608135297"/>
        <n v="33.697717206643098"/>
        <n v="26.034869773962001"/>
        <n v="87.755432354001002"/>
        <n v="37.931812382790298"/>
        <n v="54.865528517069698"/>
        <n v="47.914541824058702"/>
        <n v="6.3815331627479601"/>
        <n v="90.204427520528"/>
        <n v="83.851017681304597"/>
        <n v="3.1700114135661499"/>
        <n v="92.996884233970604"/>
        <n v="69.108799547430294"/>
        <n v="57.449742958971399"/>
        <n v="6.30688317611191"/>
        <n v="57.057031221103202"/>
        <n v="91.128318350444303"/>
        <n v="72.819206930318202"/>
        <n v="17.034930739467899"/>
        <n v="68.911246211606297"/>
        <n v="89.104367292102197"/>
        <n v="76.962994415193805"/>
        <n v="19.9981769404042"/>
        <n v="80.414036650355698"/>
        <n v="75.270406975724995"/>
        <n v="97.760085581938597"/>
        <n v="13.881913501359101"/>
        <n v="62.111965463961702"/>
        <n v="47.714233075820196"/>
        <n v="69.290831002905406"/>
        <n v="3.0376887246314102"/>
        <n v="77.903927219447695"/>
        <n v="24.423131420373299"/>
        <n v="3.5261112591434101"/>
        <n v="19.754604866878601"/>
        <n v="68.517832699276596"/>
      </sharedItems>
    </cacheField>
    <cacheField name="Availability" numFmtId="0">
      <sharedItems containsSemiMixedTypes="0" containsString="0" containsNumber="1" containsInteger="1" minValue="1" maxValue="100" count="63">
        <n v="55"/>
        <n v="95"/>
        <n v="34"/>
        <n v="68"/>
        <n v="26"/>
        <n v="87"/>
        <n v="48"/>
        <n v="59"/>
        <n v="78"/>
        <n v="35"/>
        <n v="11"/>
        <n v="41"/>
        <n v="5"/>
        <n v="94"/>
        <n v="74"/>
        <n v="82"/>
        <n v="23"/>
        <n v="100"/>
        <n v="22"/>
        <n v="60"/>
        <n v="30"/>
        <n v="32"/>
        <n v="73"/>
        <n v="9"/>
        <n v="42"/>
        <n v="12"/>
        <n v="3"/>
        <n v="10"/>
        <n v="28"/>
        <n v="43"/>
        <n v="63"/>
        <n v="96"/>
        <n v="75"/>
        <n v="97"/>
        <n v="98"/>
        <n v="6"/>
        <n v="1"/>
        <n v="93"/>
        <n v="19"/>
        <n v="91"/>
        <n v="61"/>
        <n v="16"/>
        <n v="90"/>
        <n v="65"/>
        <n v="81"/>
        <n v="89"/>
        <n v="72"/>
        <n v="52"/>
        <n v="29"/>
        <n v="62"/>
        <n v="14"/>
        <n v="88"/>
        <n v="64"/>
        <n v="50"/>
        <n v="56"/>
        <n v="13"/>
        <n v="99"/>
        <n v="83"/>
        <n v="18"/>
        <n v="24"/>
        <n v="58"/>
        <n v="44"/>
        <n v="17"/>
      </sharedItems>
    </cacheField>
    <cacheField name="Number of products sold" numFmtId="0">
      <sharedItems containsSemiMixedTypes="0" containsString="0" containsNumber="1" containsInteger="1" minValue="8" maxValue="996" count="96">
        <n v="802"/>
        <n v="736"/>
        <n v="8"/>
        <n v="83"/>
        <n v="871"/>
        <n v="147"/>
        <n v="65"/>
        <n v="426"/>
        <n v="150"/>
        <n v="980"/>
        <n v="996"/>
        <n v="960"/>
        <n v="336"/>
        <n v="249"/>
        <n v="562"/>
        <n v="469"/>
        <n v="280"/>
        <n v="126"/>
        <n v="620"/>
        <n v="187"/>
        <n v="320"/>
        <n v="601"/>
        <n v="884"/>
        <n v="391"/>
        <n v="209"/>
        <n v="142"/>
        <n v="353"/>
        <n v="352"/>
        <n v="394"/>
        <n v="253"/>
        <n v="327"/>
        <n v="168"/>
        <n v="781"/>
        <n v="616"/>
        <n v="602"/>
        <n v="449"/>
        <n v="963"/>
        <n v="705"/>
        <n v="176"/>
        <n v="933"/>
        <n v="556"/>
        <n v="155"/>
        <n v="598"/>
        <n v="919"/>
        <n v="24"/>
        <n v="859"/>
        <n v="910"/>
        <n v="29"/>
        <n v="99"/>
        <n v="633"/>
        <n v="154"/>
        <n v="820"/>
        <n v="242"/>
        <n v="622"/>
        <n v="701"/>
        <n v="93"/>
        <n v="227"/>
        <n v="896"/>
        <n v="484"/>
        <n v="380"/>
        <n v="117"/>
        <n v="270"/>
        <n v="246"/>
        <n v="134"/>
        <n v="457"/>
        <n v="704"/>
        <n v="513"/>
        <n v="163"/>
        <n v="511"/>
        <n v="32"/>
        <n v="637"/>
        <n v="478"/>
        <n v="375"/>
        <n v="904"/>
        <n v="106"/>
        <n v="241"/>
        <n v="359"/>
        <n v="946"/>
        <n v="198"/>
        <n v="872"/>
        <n v="774"/>
        <n v="663"/>
        <n v="618"/>
        <n v="25"/>
        <n v="223"/>
        <n v="79"/>
        <n v="737"/>
        <n v="916"/>
        <n v="276"/>
        <n v="114"/>
        <n v="987"/>
        <n v="672"/>
        <n v="324"/>
        <n v="62"/>
        <n v="913"/>
        <n v="627"/>
      </sharedItems>
    </cacheField>
    <cacheField name="Revenue generated" numFmtId="164">
      <sharedItems containsSemiMixedTypes="0" containsString="0" containsNumber="1" minValue="1061.6185230132801" maxValue="9866.4654579796897" count="100">
        <n v="8661.9967923923796"/>
        <n v="7460.9000654458396"/>
        <n v="9577.7496258687297"/>
        <n v="7766.8364256852301"/>
        <n v="2686.50515156744"/>
        <n v="2828.3487459757498"/>
        <n v="7823.4765595317303"/>
        <n v="8496.1038130898305"/>
        <n v="7517.3632106311197"/>
        <n v="4971.1459875855498"/>
        <n v="2330.9658020919401"/>
        <n v="6099.9441155814502"/>
        <n v="2873.74144602144"/>
        <n v="4052.7384162378598"/>
        <n v="8653.5709264697998"/>
        <n v="5442.0867853976697"/>
        <n v="6453.7979681762799"/>
        <n v="2629.39643484526"/>
        <n v="9364.6735050761708"/>
        <n v="2553.4955849912099"/>
        <n v="8128.0276968511898"/>
        <n v="7087.0526963574302"/>
        <n v="2390.8078665561702"/>
        <n v="8858.3675710114803"/>
        <n v="9049.0778609398894"/>
        <n v="2174.7770543506499"/>
        <n v="3716.49332589403"/>
        <n v="2686.4572235759802"/>
        <n v="6117.3246150839896"/>
        <n v="8318.9031946171708"/>
        <n v="2766.3423668660798"/>
        <n v="9655.1351027193905"/>
        <n v="9571.5504873278096"/>
        <n v="5149.9983504080301"/>
        <n v="9061.7108955077201"/>
        <n v="6541.3293448024597"/>
        <n v="7573.4024578487297"/>
        <n v="2438.3399304700201"/>
        <n v="9692.3180402184298"/>
        <n v="1912.4656631007599"/>
        <n v="5724.9593504562599"/>
        <n v="5521.2052590109697"/>
        <n v="1839.60942585676"/>
        <n v="5737.4255991190203"/>
        <n v="7152.28604943551"/>
        <n v="5267.9568075105199"/>
        <n v="2556.7673606335902"/>
        <n v="7089.4742499341801"/>
        <n v="7397.0710045871801"/>
        <n v="8001.6132065190004"/>
        <n v="5910.8853896688897"/>
        <n v="9866.4654579796897"/>
        <n v="9435.7626089121295"/>
        <n v="8232.3348294258194"/>
        <n v="6088.0214799408504"/>
        <n v="2925.6751703038099"/>
        <n v="4767.0204843441297"/>
        <n v="1605.8669003924001"/>
        <n v="2021.1498103371"/>
        <n v="1061.6185230132801"/>
        <n v="8864.0843495864301"/>
        <n v="6885.5893508962499"/>
        <n v="3899.7468337292198"/>
        <n v="4256.9491408502199"/>
        <n v="8458.7308783671706"/>
        <n v="8354.5796864819895"/>
        <n v="8367.7216180201503"/>
        <n v="9473.7980325083299"/>
        <n v="3550.21843278099"/>
        <n v="1752.3810874841199"/>
        <n v="7014.8879872033804"/>
        <n v="8180.3370854254399"/>
        <n v="2633.1219813122498"/>
        <n v="7910.8869161406801"/>
        <n v="5709.9452959692799"/>
        <n v="1889.07358977933"/>
        <n v="5328.3759842977497"/>
        <n v="2483.7601775427902"/>
        <n v="1292.45841793775"/>
        <n v="7888.7232684270803"/>
        <n v="8651.67268298206"/>
        <n v="4384.4134000458598"/>
        <n v="2943.3818676094502"/>
        <n v="2411.7546321104901"/>
        <n v="2048.2900998487098"/>
        <n v="8684.6130592538502"/>
        <n v="1229.59102856498"/>
        <n v="5133.8467010866898"/>
        <n v="9444.7420330629793"/>
        <n v="5924.6825668532301"/>
        <n v="9592.6335702803099"/>
        <n v="1935.20679350759"/>
        <n v="2100.1297546259302"/>
        <n v="4531.4021336919004"/>
        <n v="7888.3565466618702"/>
        <n v="7386.3639440486604"/>
        <n v="7698.4247656321104"/>
        <n v="4370.9165799845296"/>
        <n v="8525.9525596835192"/>
        <n v="9185.1858291817007"/>
      </sharedItems>
    </cacheField>
    <cacheField name="Customer demographics" numFmtId="0">
      <sharedItems count="4">
        <s v="Non-binary"/>
        <s v="Female"/>
        <s v="Unknown"/>
        <s v="Male"/>
      </sharedItems>
    </cacheField>
    <cacheField name="Stock levels" numFmtId="0">
      <sharedItems containsSemiMixedTypes="0" containsString="0" containsNumber="1" containsInteger="1" minValue="0" maxValue="100" count="65">
        <n v="58"/>
        <n v="53"/>
        <n v="1"/>
        <n v="23"/>
        <n v="5"/>
        <n v="90"/>
        <n v="11"/>
        <n v="93"/>
        <n v="14"/>
        <n v="51"/>
        <n v="46"/>
        <n v="100"/>
        <n v="80"/>
        <n v="54"/>
        <n v="9"/>
        <n v="2"/>
        <n v="45"/>
        <n v="10"/>
        <n v="48"/>
        <n v="27"/>
        <n v="69"/>
        <n v="71"/>
        <n v="84"/>
        <n v="4"/>
        <n v="82"/>
        <n v="59"/>
        <n v="47"/>
        <n v="60"/>
        <n v="6"/>
        <n v="89"/>
        <n v="42"/>
        <n v="18"/>
        <n v="25"/>
        <n v="78"/>
        <n v="64"/>
        <n v="22"/>
        <n v="36"/>
        <n v="13"/>
        <n v="92"/>
        <n v="30"/>
        <n v="97"/>
        <n v="31"/>
        <n v="96"/>
        <n v="33"/>
        <n v="41"/>
        <n v="32"/>
        <n v="86"/>
        <n v="73"/>
        <n v="57"/>
        <n v="12"/>
        <n v="0"/>
        <n v="95"/>
        <n v="76"/>
        <n v="17"/>
        <n v="16"/>
        <n v="38"/>
        <n v="39"/>
        <n v="65"/>
        <n v="15"/>
        <n v="66"/>
        <n v="98"/>
        <n v="63"/>
        <n v="77"/>
        <n v="67"/>
        <n v="55"/>
      </sharedItems>
    </cacheField>
    <cacheField name="Lead times" numFmtId="0">
      <sharedItems containsSemiMixedTypes="0" containsString="0" containsNumber="1" containsInteger="1" minValue="1" maxValue="30" count="29">
        <n v="7"/>
        <n v="30"/>
        <n v="10"/>
        <n v="13"/>
        <n v="3"/>
        <n v="27"/>
        <n v="15"/>
        <n v="17"/>
        <n v="23"/>
        <n v="8"/>
        <n v="29"/>
        <n v="5"/>
        <n v="11"/>
        <n v="12"/>
        <n v="25"/>
        <n v="1"/>
        <n v="26"/>
        <n v="16"/>
        <n v="9"/>
        <n v="20"/>
        <n v="19"/>
        <n v="24"/>
        <n v="4"/>
        <n v="22"/>
        <n v="18"/>
        <n v="2"/>
        <n v="6"/>
        <n v="28"/>
        <n v="14"/>
      </sharedItems>
    </cacheField>
    <cacheField name="Order quantities" numFmtId="0">
      <sharedItems containsSemiMixedTypes="0" containsString="0" containsNumber="1" containsInteger="1" minValue="1" maxValue="96" count="61">
        <n v="96"/>
        <n v="37"/>
        <n v="88"/>
        <n v="59"/>
        <n v="56"/>
        <n v="66"/>
        <n v="58"/>
        <n v="11"/>
        <n v="15"/>
        <n v="83"/>
        <n v="80"/>
        <n v="60"/>
        <n v="85"/>
        <n v="48"/>
        <n v="78"/>
        <n v="69"/>
        <n v="46"/>
        <n v="94"/>
        <n v="68"/>
        <n v="7"/>
        <n v="63"/>
        <n v="29"/>
        <n v="2"/>
        <n v="52"/>
        <n v="62"/>
        <n v="24"/>
        <n v="67"/>
        <n v="35"/>
        <n v="44"/>
        <n v="64"/>
        <n v="95"/>
        <n v="21"/>
        <n v="28"/>
        <n v="34"/>
        <n v="39"/>
        <n v="38"/>
        <n v="57"/>
        <n v="72"/>
        <n v="6"/>
        <n v="51"/>
        <n v="9"/>
        <n v="82"/>
        <n v="54"/>
        <n v="61"/>
        <n v="26"/>
        <n v="36"/>
        <n v="40"/>
        <n v="10"/>
        <n v="75"/>
        <n v="19"/>
        <n v="71"/>
        <n v="27"/>
        <n v="22"/>
        <n v="77"/>
        <n v="1"/>
        <n v="20"/>
        <n v="41"/>
        <n v="8"/>
        <n v="55"/>
        <n v="32"/>
        <n v="4"/>
      </sharedItems>
    </cacheField>
    <cacheField name="Shipping times" numFmtId="0">
      <sharedItems containsSemiMixedTypes="0" containsString="0" containsNumber="1" containsInteger="1" minValue="1" maxValue="10" count="10">
        <n v="4"/>
        <n v="2"/>
        <n v="6"/>
        <n v="8"/>
        <n v="3"/>
        <n v="1"/>
        <n v="7"/>
        <n v="9"/>
        <n v="5"/>
        <n v="10"/>
      </sharedItems>
    </cacheField>
    <cacheField name="Shipping carriers" numFmtId="0">
      <sharedItems count="3">
        <s v="Carrier B"/>
        <s v="Carrier A"/>
        <s v="Carrier C"/>
      </sharedItems>
    </cacheField>
    <cacheField name="Shipping costs" numFmtId="164">
      <sharedItems containsSemiMixedTypes="0" containsString="0" containsNumber="1" minValue="1.0134865660958901" maxValue="9.9298162452772498" count="100">
        <n v="2.9565721394308002"/>
        <n v="9.7165747714313095"/>
        <n v="8.0544792617321495"/>
        <n v="1.7295685635434199"/>
        <n v="3.8905479158706702"/>
        <n v="4.4440988643822896"/>
        <n v="3.8807633029519999"/>
        <n v="2.3483387844177801"/>
        <n v="3.4047338570830199"/>
        <n v="7.1666452910482104"/>
        <n v="8.6732112112786108"/>
        <n v="4.5239431243166601"/>
        <n v="1.32527401018452"/>
        <n v="9.5372830611083295"/>
        <n v="2.0397701894493299"/>
        <n v="2.4220397232752"/>
        <n v="4.1913245857054999"/>
        <n v="3.5854189582323399"/>
        <n v="4.3392247141107001"/>
        <n v="4.7426358828418698"/>
        <n v="8.8783346509268402"/>
        <n v="6.0378837692182898"/>
        <n v="9.5676489209230393"/>
        <n v="2.92485760114555"/>
        <n v="9.7412916892843597"/>
        <n v="2.2310736812817198"/>
        <n v="6.5075486210785503"/>
        <n v="7.4067509529980704"/>
        <n v="9.8981405080692202"/>
        <n v="8.1009731453970293"/>
        <n v="8.9545283153180097"/>
        <n v="2.6796609649813998"/>
        <n v="6.5991049012385803"/>
        <n v="4.85827050343664"/>
        <n v="1.0194875708221101"/>
        <n v="5.2881899903273997"/>
        <n v="2.1079512671590801"/>
        <n v="1.53265527359043"/>
        <n v="9.2359314372492207"/>
        <n v="5.5625037788303802"/>
        <n v="7.2295951397364702"/>
        <n v="5.7732637437666501"/>
        <n v="7.5262483268515004"/>
        <n v="3.6940212683884499"/>
        <n v="7.5774496573766896"/>
        <n v="5.2151550087119096"/>
        <n v="4.0709558370840799"/>
        <n v="8.9787507559499709"/>
        <n v="7.0958331565551296"/>
        <n v="2.5056210329009101"/>
        <n v="6.2478609149759903"/>
        <n v="4.78300055794766"/>
        <n v="8.6310521797689397"/>
        <n v="1.0134865660958901"/>
        <n v="4.3051034712876302"/>
        <n v="5.0143649550309002"/>
        <n v="1.77442971407173"/>
        <n v="9.1605585353818704"/>
        <n v="4.9384385647120901"/>
        <n v="7.2937225968677204"/>
        <n v="4.3813681581023101"/>
        <n v="9.0303404225219399"/>
        <n v="7.2917013887767697"/>
        <n v="2.45793352798733"/>
        <n v="4.5853534681946497"/>
        <n v="6.5805413478845898"/>
        <n v="2.2161427287713602"/>
        <n v="9.1478115447106294"/>
        <n v="1.19425186488499"/>
        <n v="9.7052867901203399"/>
        <n v="6.3157177546007199"/>
        <n v="9.2281903170525101"/>
        <n v="6.5996141596895397"/>
        <n v="1.5129368369160701"/>
        <n v="5.2376546500374399"/>
        <n v="2.47389776104546"/>
        <n v="7.0545383368369201"/>
        <n v="6.7809466256178901"/>
        <n v="8.4670497708619905"/>
        <n v="6.49632536429504"/>
        <n v="2.8331846794189701"/>
        <n v="4.0662775015120403"/>
        <n v="4.7081818735419301"/>
        <n v="4.94983957799694"/>
        <n v="8.3816156249226292"/>
        <n v="8.2491687048717193"/>
        <n v="1.4543053101535499"/>
        <n v="6.5758037975485299"/>
        <n v="3.8012531329310701"/>
        <n v="9.9298162452772498"/>
        <n v="7.6744307081126903"/>
        <n v="7.4715140844011403"/>
        <n v="4.4695000261236002"/>
        <n v="7.00643205900439"/>
        <n v="6.9429459420325799"/>
        <n v="8.6303388696027508"/>
        <n v="5.3528780439967996"/>
        <n v="7.9048456112096703"/>
        <n v="1.4098010951380699"/>
        <n v="1.3110237561206199"/>
      </sharedItems>
    </cacheField>
    <cacheField name="Supplier name" numFmtId="0">
      <sharedItems count="5">
        <s v="Supplier 3"/>
        <s v="Supplier 1"/>
        <s v="Supplier 5"/>
        <s v="Supplier 4"/>
        <s v="Supplier 2"/>
      </sharedItems>
    </cacheField>
    <cacheField name="Location" numFmtId="0">
      <sharedItems count="5">
        <s v="Mumbai"/>
        <s v="Kolkata"/>
        <s v="Delhi"/>
        <s v="Bangalore"/>
        <s v="Chennai"/>
      </sharedItems>
    </cacheField>
    <cacheField name="Lead time" numFmtId="0">
      <sharedItems containsSemiMixedTypes="0" containsString="0" containsNumber="1" containsInteger="1" minValue="1" maxValue="30" count="29">
        <n v="29"/>
        <n v="23"/>
        <n v="12"/>
        <n v="24"/>
        <n v="5"/>
        <n v="10"/>
        <n v="14"/>
        <n v="22"/>
        <n v="13"/>
        <n v="18"/>
        <n v="28"/>
        <n v="3"/>
        <n v="25"/>
        <n v="7"/>
        <n v="20"/>
        <n v="19"/>
        <n v="11"/>
        <n v="26"/>
        <n v="16"/>
        <n v="27"/>
        <n v="30"/>
        <n v="1"/>
        <n v="4"/>
        <n v="9"/>
        <n v="21"/>
        <n v="17"/>
        <n v="2"/>
        <n v="8"/>
        <n v="6"/>
      </sharedItems>
    </cacheField>
    <cacheField name="Production volumes" numFmtId="0">
      <sharedItems containsSemiMixedTypes="0" containsString="0" containsNumber="1" containsInteger="1" minValue="104" maxValue="985" count="96">
        <n v="215"/>
        <n v="517"/>
        <n v="971"/>
        <n v="937"/>
        <n v="414"/>
        <n v="104"/>
        <n v="314"/>
        <n v="564"/>
        <n v="769"/>
        <n v="963"/>
        <n v="830"/>
        <n v="362"/>
        <n v="563"/>
        <n v="173"/>
        <n v="558"/>
        <n v="580"/>
        <n v="399"/>
        <n v="453"/>
        <n v="374"/>
        <n v="694"/>
        <n v="309"/>
        <n v="791"/>
        <n v="780"/>
        <n v="568"/>
        <n v="447"/>
        <n v="934"/>
        <n v="171"/>
        <n v="291"/>
        <n v="329"/>
        <n v="806"/>
        <n v="461"/>
        <n v="737"/>
        <n v="251"/>
        <n v="452"/>
        <n v="367"/>
        <n v="671"/>
        <n v="867"/>
        <n v="841"/>
        <n v="793"/>
        <n v="892"/>
        <n v="179"/>
        <n v="206"/>
        <n v="834"/>
        <n v="794"/>
        <n v="870"/>
        <n v="964"/>
        <n v="109"/>
        <n v="177"/>
        <n v="306"/>
        <n v="673"/>
        <n v="727"/>
        <n v="631"/>
        <n v="497"/>
        <n v="918"/>
        <n v="826"/>
        <n v="588"/>
        <n v="396"/>
        <n v="176"/>
        <n v="929"/>
        <n v="480"/>
        <n v="751"/>
        <n v="736"/>
        <n v="328"/>
        <n v="358"/>
        <n v="198"/>
        <n v="375"/>
        <n v="862"/>
        <n v="775"/>
        <n v="258"/>
        <n v="152"/>
        <n v="444"/>
        <n v="919"/>
        <n v="759"/>
        <n v="985"/>
        <n v="334"/>
        <n v="858"/>
        <n v="228"/>
        <n v="202"/>
        <n v="698"/>
        <n v="955"/>
        <n v="443"/>
        <n v="589"/>
        <n v="211"/>
        <n v="569"/>
        <n v="523"/>
        <n v="953"/>
        <n v="370"/>
        <n v="585"/>
        <n v="207"/>
        <n v="824"/>
        <n v="908"/>
        <n v="450"/>
        <n v="648"/>
        <n v="535"/>
        <n v="581"/>
        <n v="921"/>
      </sharedItems>
    </cacheField>
    <cacheField name="Manufacturing lead time" numFmtId="0">
      <sharedItems containsSemiMixedTypes="0" containsString="0" containsNumber="1" containsInteger="1" minValue="1" maxValue="30" count="30">
        <n v="29"/>
        <n v="30"/>
        <n v="27"/>
        <n v="18"/>
        <n v="3"/>
        <n v="17"/>
        <n v="24"/>
        <n v="1"/>
        <n v="8"/>
        <n v="23"/>
        <n v="5"/>
        <n v="11"/>
        <n v="10"/>
        <n v="14"/>
        <n v="7"/>
        <n v="21"/>
        <n v="16"/>
        <n v="6"/>
        <n v="4"/>
        <n v="28"/>
        <n v="2"/>
        <n v="19"/>
        <n v="15"/>
        <n v="12"/>
        <n v="25"/>
        <n v="20"/>
        <n v="9"/>
        <n v="26"/>
        <n v="22"/>
        <n v="13"/>
      </sharedItems>
    </cacheField>
    <cacheField name="Manufacturing costs" numFmtId="0">
      <sharedItems containsSemiMixedTypes="0" containsString="0" containsNumber="1" minValue="1.0850685695870601" maxValue="99.466108603599096" count="100">
        <n v="46.279879240508301"/>
        <n v="33.616768953730002"/>
        <n v="30.6880193482842"/>
        <n v="35.624741397125"/>
        <n v="92.065160598712794"/>
        <n v="56.766475557431797"/>
        <n v="1.0850685695870601"/>
        <n v="99.466108603599096"/>
        <n v="11.423027139565599"/>
        <n v="47.957601634951502"/>
        <n v="96.527352785310896"/>
        <n v="27.5923630866636"/>
        <n v="32.321286213424003"/>
        <n v="97.829050110173199"/>
        <n v="5.7914366298629796"/>
        <n v="97.121281751474299"/>
        <n v="77.106342497849994"/>
        <n v="47.679680368355299"/>
        <n v="27.107980854843898"/>
        <n v="82.373320587990193"/>
        <n v="65.686259608488598"/>
        <n v="61.735728954160898"/>
        <n v="50.120839612977299"/>
        <n v="98.6099572427038"/>
        <n v="40.382359702924802"/>
        <n v="78.280383118415301"/>
        <n v="15.972229757181699"/>
        <n v="10.5282450700421"/>
        <n v="59.429381810691503"/>
        <n v="39.292875586065698"/>
        <n v="51.634893400109299"/>
        <n v="60.251145661598002"/>
        <n v="29.6924671537497"/>
        <n v="23.853427512896101"/>
        <n v="10.754272815029299"/>
        <n v="58.004787044743701"/>
        <n v="45.531364237162101"/>
        <n v="34.343277465075303"/>
        <n v="5.9306936455283097"/>
        <n v="9.0058074287816403"/>
        <n v="88.179407104217404"/>
        <n v="95.332064548772493"/>
        <n v="96.422820639571796"/>
        <n v="26.2773659573324"/>
        <n v="22.554106620887701"/>
        <n v="66.312544439991598"/>
        <n v="77.322353211051606"/>
        <n v="19.7129929112936"/>
        <n v="23.126363582464698"/>
        <n v="14.1478154439792"/>
        <n v="45.178757924634503"/>
        <n v="14.190328344569901"/>
        <n v="9.1668491485971497"/>
        <n v="83.344058991677898"/>
        <n v="30.186023375822501"/>
        <n v="30.323545256616502"/>
        <n v="12.8362845728327"/>
        <n v="67.779622987078099"/>
        <n v="65.047415094691402"/>
        <n v="1.90076224351945"/>
        <n v="87.213057815135599"/>
        <n v="78.702393968878894"/>
        <n v="21.048642725168602"/>
        <n v="20.075003975630398"/>
        <n v="8.6930424258772803"/>
        <n v="1.59722274305067"/>
        <n v="42.084436738309897"/>
        <n v="7.0578761469782298"/>
        <n v="97.113581563462205"/>
        <n v="77.627765812748095"/>
        <n v="11.440781823761199"/>
        <n v="30.661677477859499"/>
        <n v="55.760492895244198"/>
        <n v="46.870238797617098"/>
        <n v="80.580852156447804"/>
        <n v="48.064782640006499"/>
        <n v="64.323597795600193"/>
        <n v="42.952444748991802"/>
        <n v="71.126514720403307"/>
        <n v="57.870902924036201"/>
        <n v="76.961228023819999"/>
        <n v="19.789592941903599"/>
        <n v="4.4652784349432402"/>
        <n v="97.730593800533001"/>
        <n v="33.808636513209002"/>
        <n v="69.929345518672307"/>
        <n v="74.608969995194599"/>
        <n v="28.696996824143099"/>
        <n v="68.1849190570411"/>
        <n v="46.603873381644398"/>
        <n v="85.675963335797903"/>
        <n v="39.772882502339897"/>
        <n v="62.612690395614301"/>
        <n v="35.633652343343797"/>
        <n v="60.387378614862101"/>
        <n v="58.890685768589897"/>
        <n v="17.803756331391199"/>
        <n v="65.765155926367399"/>
        <n v="5.6046908643717801"/>
        <n v="38.072898520625998"/>
      </sharedItems>
    </cacheField>
    <cacheField name="Inspection results" numFmtId="0">
      <sharedItems count="3">
        <s v="Pending"/>
        <s v="Fail"/>
        <s v="Pass"/>
      </sharedItems>
    </cacheField>
    <cacheField name="Defect rates" numFmtId="0">
      <sharedItems containsSemiMixedTypes="0" containsString="0" containsNumber="1" minValue="1.8607567631014899E-2" maxValue="4.9392552886209398" count="100">
        <n v="0.226410360849925"/>
        <n v="4.8540680263886999"/>
        <n v="4.5805926191992201"/>
        <n v="4.7466486206477496"/>
        <n v="3.1455795228330001"/>
        <n v="2.7791935115711599"/>
        <n v="1.0009106193041299"/>
        <n v="0.39817718685065001"/>
        <n v="2.7098626911099601"/>
        <n v="3.8446144787675798"/>
        <n v="1.72731392835594"/>
        <n v="2.1169821372994301E-2"/>
        <n v="2.1612537475559099"/>
        <n v="1.63107423007153"/>
        <n v="0.100682851565093"/>
        <n v="2.2644057611985402"/>
        <n v="1.01256308925804"/>
        <n v="0.102020754918176"/>
        <n v="2.2319391107292601"/>
        <n v="3.64645086541702"/>
        <n v="4.2314165735345304"/>
        <n v="1.8607567631014899E-2"/>
        <n v="2.5912754732111098"/>
        <n v="1.3422915627227301"/>
        <n v="3.69131029262872"/>
        <n v="3.79723121711418"/>
        <n v="2.1193197367249201"/>
        <n v="2.8646678378833701"/>
        <n v="0.81575707929567198"/>
        <n v="3.8780989365884802"/>
        <n v="0.96539470535239302"/>
        <n v="2.9890000066550702"/>
        <n v="1.94603611938611"/>
        <n v="3.54104601225092"/>
        <n v="0.64660455937205397"/>
        <n v="0.54115409806058101"/>
        <n v="3.8055333792433501"/>
        <n v="2.61028808484811"/>
        <n v="0.613326899164507"/>
        <n v="1.4519722039968099"/>
        <n v="4.2132694305865597"/>
        <n v="4.5302262398259602E-2"/>
        <n v="4.9392552886209398"/>
        <n v="0.37230476798509698"/>
        <n v="2.9626263204548802"/>
        <n v="3.2196046120841002"/>
        <n v="3.6486105925361998"/>
        <n v="0.38057358671321301"/>
        <n v="1.6981125407144"/>
        <n v="2.8258139854001301"/>
        <n v="4.7548008046711798"/>
        <n v="1.77295117208355"/>
        <n v="2.1224716191438202"/>
        <n v="1.41034757607602"/>
        <n v="2.4787719755397402"/>
        <n v="4.5489196593963799"/>
        <n v="1.1737554953874501"/>
        <n v="2.5111748302126999"/>
        <n v="1.7303747198591899"/>
        <n v="0.44719401546382298"/>
        <n v="2.8530906166490499"/>
        <n v="4.3674705382050503"/>
        <n v="1.87400140404437"/>
        <n v="3.6328432903821302"/>
        <n v="0.15948631471751401"/>
        <n v="4.9110959548423301"/>
        <n v="3.44806328834026"/>
        <n v="0.131955444311814"/>
        <n v="1.9834678721741801"/>
        <n v="1.3623879886490999"/>
        <n v="1.8305755986122301"/>
        <n v="2.07875060787496"/>
        <n v="3.2133296074383"/>
        <n v="4.6205460645137002"/>
        <n v="0.39661272410993498"/>
        <n v="2.0300690886687498"/>
        <n v="2.1800374515822099"/>
        <n v="3.0551418183075398"/>
        <n v="4.0968813324704501"/>
        <n v="0.16587162748060799"/>
        <n v="2.8496621985053299"/>
        <n v="2.54754712154871"/>
        <n v="4.1378770486223502"/>
        <n v="0.77300613406724705"/>
        <n v="4.8434565771180402"/>
        <n v="1.3744289997457499"/>
        <n v="2.0515129307662399"/>
        <n v="3.6937377878392699"/>
        <n v="0.722204401882931"/>
        <n v="1.9076657339590699"/>
        <n v="1.2193822244013801"/>
        <n v="0.62600185820939402"/>
        <n v="0.33343182522473902"/>
        <n v="4.1657817954241398"/>
        <n v="1.4636074984727701"/>
        <n v="1.21088212958506"/>
        <n v="3.8720476814821301"/>
        <n v="3.3762378347179798"/>
        <n v="2.9081221693512598"/>
        <n v="0.34602729070550298"/>
      </sharedItems>
    </cacheField>
    <cacheField name="Transportation modes" numFmtId="0">
      <sharedItems count="4">
        <s v="Road"/>
        <s v="Air"/>
        <s v="Rail"/>
        <s v="Sea"/>
      </sharedItems>
    </cacheField>
    <cacheField name="Routes" numFmtId="0">
      <sharedItems count="3">
        <s v="Route B"/>
        <s v="Route C"/>
        <s v="Route A"/>
      </sharedItems>
    </cacheField>
    <cacheField name="Costs" numFmtId="164">
      <sharedItems containsSemiMixedTypes="0" containsString="0" containsNumber="1" minValue="103.916247960704" maxValue="997.41345013319403" count="100">
        <n v="187.75207545920301"/>
        <n v="503.06557914966902"/>
        <n v="141.920281771519"/>
        <n v="254.776159219286"/>
        <n v="923.44063171192204"/>
        <n v="235.461236735537"/>
        <n v="134.36909686103101"/>
        <n v="802.05631181755803"/>
        <n v="505.55713422546398"/>
        <n v="995.92946149864099"/>
        <n v="806.10317770292295"/>
        <n v="126.72303340940699"/>
        <n v="402.96878907376998"/>
        <n v="547.24100516096803"/>
        <n v="929.23528996088896"/>
        <n v="127.861800001625"/>
        <n v="865.52577977123997"/>
        <n v="670.93439079241"/>
        <n v="593.48025872065102"/>
        <n v="477.30763109090299"/>
        <n v="493.871215316205"/>
        <n v="523.36091472015801"/>
        <n v="205.57199582694699"/>
        <n v="196.329446112412"/>
        <n v="758.72477260293795"/>
        <n v="458.53594573920901"/>
        <n v="617.86691645837698"/>
        <n v="762.45918215568304"/>
        <n v="123.437027511827"/>
        <n v="764.93537594070801"/>
        <n v="880.08098824716103"/>
        <n v="609.379206618426"/>
        <n v="761.17390951487698"/>
        <n v="371.25529551987103"/>
        <n v="510.35800043352299"/>
        <n v="553.42047123035502"/>
        <n v="403.80897424817999"/>
        <n v="183.932968043594"/>
        <n v="339.67286994860598"/>
        <n v="653.67299455203295"/>
        <n v="529.80872398069096"/>
        <n v="275.52437113130901"/>
        <n v="635.65712050199102"/>
        <n v="716.04411975933999"/>
        <n v="610.45326961922694"/>
        <n v="495.30569702847299"/>
        <n v="380.43593711196399"/>
        <n v="581.60235505058597"/>
        <n v="768.65191395437"/>
        <n v="336.89016851997701"/>
        <n v="496.24865029194001"/>
        <n v="694.98231757944495"/>
        <n v="602.89849883838303"/>
        <n v="750.73784066827"/>
        <n v="814.06999658218695"/>
        <n v="323.01292795247798"/>
        <n v="832.210808706021"/>
        <n v="482.19123860252802"/>
        <n v="110.364335231364"/>
        <n v="312.57427361009297"/>
        <n v="430.16909697513597"/>
        <n v="164.366528243419"/>
        <n v="320.84651575911101"/>
        <n v="687.28617786641701"/>
        <n v="771.225084681157"/>
        <n v="555.85910367174301"/>
        <n v="393.84334857842703"/>
        <n v="169.27180138478599"/>
        <n v="299.70630311810299"/>
        <n v="207.66320620857499"/>
        <n v="183.27289874871099"/>
        <n v="405.167067888855"/>
        <n v="677.94456984618296"/>
        <n v="866.472800129657"/>
        <n v="341.55265678322297"/>
        <n v="873.12964801765099"/>
        <n v="997.41345013319403"/>
        <n v="852.56809891984994"/>
        <n v="323.59220343132199"/>
        <n v="351.50421933503799"/>
        <n v="787.77985049434403"/>
        <n v="276.77833594679799"/>
        <n v="589.97855562804"/>
        <n v="682.97101822609295"/>
        <n v="465.45700596368698"/>
        <n v="842.68683000464102"/>
        <n v="264.25488983586598"/>
        <n v="879.35921773492396"/>
        <n v="103.916247960704"/>
        <n v="517.49997392906005"/>
        <n v="990.07847250581096"/>
        <n v="996.77831495062298"/>
        <n v="230.092782536762"/>
        <n v="823.52384588815505"/>
        <n v="846.66525698669398"/>
        <n v="778.86424137664699"/>
        <n v="188.74214114905601"/>
        <n v="540.13242286796697"/>
        <n v="882.19886354704101"/>
        <n v="210.743008964246"/>
      </sharedItems>
    </cacheField>
    <cacheField name="profit" numFmtId="164">
      <sharedItems containsSemiMixedTypes="0" containsString="0" containsNumber="1" minValue="1052.424038172893" maxValue="9847.4921290771726" count="100">
        <n v="8612.7603410124411"/>
        <n v="7417.5667217206783"/>
        <n v="9539.0071272587138"/>
        <n v="7729.4821157245615"/>
        <n v="2590.5494430528565"/>
        <n v="2767.1381715539355"/>
        <n v="7818.5107276591916"/>
        <n v="8394.2893657018139"/>
        <n v="7502.5354496344708"/>
        <n v="4916.0217406595502"/>
        <n v="2225.7652380953505"/>
        <n v="6067.8278093704703"/>
        <n v="2840.0948857978315"/>
        <n v="3945.3720830665784"/>
        <n v="8645.739719650488"/>
        <n v="5342.5434639229206"/>
        <n v="6372.5003010927248"/>
        <n v="2578.1313355186726"/>
        <n v="9333.226299507216"/>
        <n v="2466.379628520378"/>
        <n v="8053.4631025917743"/>
        <n v="7019.2790836340509"/>
        <n v="2331.1193780222698"/>
        <n v="8756.8327561676306"/>
        <n v="8998.9542095476809"/>
        <n v="2094.2655975509529"/>
        <n v="3694.0135475157699"/>
        <n v="2668.52222755294"/>
        <n v="6047.9970927652284"/>
        <n v="8271.5093458857082"/>
        <n v="2705.7529451506525"/>
        <n v="9592.2042960928102"/>
        <n v="9535.2589152728215"/>
        <n v="5121.2866523916973"/>
        <n v="9049.9371351218688"/>
        <n v="6478.0363677673886"/>
        <n v="7525.7631423444082"/>
        <n v="2402.4639977313545"/>
        <n v="9677.1514151356514"/>
        <n v="1897.897351893148"/>
        <n v="5629.5503482123058"/>
        <n v="5420.0999307184302"/>
        <n v="1735.6603568903367"/>
        <n v="5707.4542118932995"/>
        <n v="7122.1544931572453"/>
        <n v="5196.4291080618168"/>
        <n v="2475.3740515854547"/>
        <n v="7060.7825062669363"/>
        <n v="7366.8488078481605"/>
        <n v="7984.95977004212"/>
        <n v="5859.4587708292793"/>
        <n v="9847.4921290771726"/>
        <n v="9417.9647075837638"/>
        <n v="8147.9772838680456"/>
        <n v="6053.5303530937399"/>
        <n v="2890.3372600921625"/>
        <n v="4752.4097700572256"/>
        <n v="1528.92671886994"/>
        <n v="1951.1639566776964"/>
        <n v="1052.424038172893"/>
        <n v="8772.4899236131914"/>
        <n v="6797.8566165048487"/>
        <n v="3871.4064896152745"/>
        <n v="4234.4162033466018"/>
        <n v="8445.4524824730979"/>
        <n v="8346.4019223910545"/>
        <n v="8323.4210385530696"/>
        <n v="9457.5923448166413"/>
        <n v="3451.9105993526427"/>
        <n v="1665.0480348812514"/>
        <n v="6997.1314876250181"/>
        <n v="8140.447217630528"/>
        <n v="2570.7618742573159"/>
        <n v="7862.5037405061466"/>
        <n v="5624.1267891627949"/>
        <n v="1838.5349093782779"/>
        <n v="5256.9978481653125"/>
        <n v="2434.0267861681805"/>
        <n v="1212.8648534464846"/>
        <n v="7824.3560401387494"/>
        <n v="8571.8782702788212"/>
        <n v="4360.5575296024444"/>
        <n v="2934.2084073009651"/>
        <n v="2309.0741987319602"/>
        <n v="2006.0998477105782"/>
        <n v="8606.4345450303063"/>
        <n v="1153.5277532596319"/>
        <n v="5098.5739004649986"/>
        <n v="9372.7558608730069"/>
        <n v="5868.1488772263083"/>
        <n v="9499.2831762363985"/>
        <n v="1887.962396920849"/>
        <n v="2033.0475642041922"/>
        <n v="4488.7620492895521"/>
        <n v="7821.0262221049752"/>
        <n v="7318.8429194104674"/>
        <n v="7675.268131256722"/>
        <n v="4297.2465784469523"/>
        <n v="8518.9380677240097"/>
        <n v="9145.8019069049533"/>
      </sharedItems>
    </cacheField>
    <cacheField name="Availability%" numFmtId="0">
      <sharedItems containsSemiMixedTypes="0" containsString="0" containsNumber="1" minValue="1.0638297872340425E-2" maxValue="1" count="97">
        <n v="0.48672566371681414"/>
        <n v="0.64189189189189189"/>
        <n v="0.97142857142857142"/>
        <n v="0.74725274725274726"/>
        <n v="0.83870967741935487"/>
        <n v="0.49152542372881358"/>
        <n v="0.81355932203389836"/>
        <n v="0.38815789473684209"/>
        <n v="0.93975903614457834"/>
        <n v="0.7142857142857143"/>
        <n v="0.17741935483870969"/>
        <n v="0.67375886524822692"/>
        <n v="0.29078014184397161"/>
        <n v="5.8823529411764705E-2"/>
        <n v="0.32500000000000001"/>
        <n v="0.91262135922330101"/>
        <n v="0.97368421052631582"/>
        <n v="0.64566929133858264"/>
        <n v="0.69696969696969702"/>
        <n v="0.67567567567567566"/>
        <n v="0.44897959183673469"/>
        <n v="0.46511627906976744"/>
        <n v="0.43650793650793651"/>
        <n v="0.26315789473684209"/>
        <n v="0.88888888888888884"/>
        <n v="0.47096774193548385"/>
        <n v="0.13235294117647059"/>
        <n v="0.47191011235955055"/>
        <n v="0.2"/>
        <n v="6.25E-2"/>
        <n v="0.14285714285714285"/>
        <n v="0.82352941176470584"/>
        <n v="0.32575757575757575"/>
        <n v="0.94029850746268662"/>
        <n v="0.98969072164948457"/>
        <n v="0.20754716981132076"/>
        <n v="0.65384615384615385"/>
        <n v="0.16666666666666666"/>
        <n v="0.52083333333333337"/>
        <n v="0.25"/>
        <n v="0.51871657754010692"/>
        <n v="0.35353535353535354"/>
        <n v="0.81666666666666665"/>
        <n v="0.72340425531914898"/>
        <n v="1.0638297872340425E-2"/>
        <n v="0.44910179640718562"/>
        <n v="0.95876288659793818"/>
        <n v="0.48275862068965519"/>
        <n v="0.16379310344827586"/>
        <n v="0.74590163934426235"/>
        <n v="0.37888198757763975"/>
        <n v="1.5384615384615385E-2"/>
        <n v="0.49206349206349204"/>
        <n v="0.1415929203539823"/>
        <n v="0.78260869565217395"/>
        <n v="0.9285714285714286"/>
        <n v="0.89010989010989006"/>
        <n v="0.23076923076923078"/>
        <n v="0.2807017543859649"/>
        <n v="0.41818181818181815"/>
        <n v="0.50857142857142856"/>
        <n v="0.50458715596330272"/>
        <n v="0.13095238095238096"/>
        <n v="0.55813953488372092"/>
        <n v="0.8"/>
        <n v="0.5714285714285714"/>
        <n v="1"/>
        <n v="0.39490445859872614"/>
        <n v="0.9"/>
        <n v="0.15555555555555556"/>
        <n v="0.60689655172413792"/>
        <n v="0.7068965517241379"/>
        <n v="0.60952380952380958"/>
        <n v="0.64444444444444449"/>
        <n v="0.37704918032786883"/>
        <n v="0.12727272727272726"/>
        <n v="0.90909090909090906"/>
        <n v="0.64367816091954022"/>
        <n v="0.65789473684210531"/>
        <n v="0.15789473684210525"/>
        <n v="0.23636363636363636"/>
        <n v="0.55782312925170063"/>
        <n v="0.57558139534883723"/>
        <n v="0.84693877551020413"/>
        <n v="0.36"/>
        <n v="0.82758620689655171"/>
        <n v="0.1"/>
        <n v="0.45901639344262296"/>
        <n v="0.47872340425531917"/>
        <n v="0.32835820895522388"/>
        <n v="0.58278145695364236"/>
        <n v="0.55747126436781613"/>
        <n v="0.8125"/>
        <n v="0.30208333333333331"/>
        <n v="0.5490196078431373"/>
        <n v="0.44791666666666669"/>
        <n v="0.2361111111111111"/>
      </sharedItems>
    </cacheField>
    <cacheField name="REORDER_ALERT" numFmtId="0">
      <sharedItems count="2">
        <s v="OK"/>
        <s v="Reorder"/>
      </sharedItems>
    </cacheField>
  </cacheFields>
  <extLst>
    <ext xmlns:x14="http://schemas.microsoft.com/office/spreadsheetml/2009/9/main" uri="{725AE2AE-9491-48be-B2B4-4EB974FC3084}">
      <x14:pivotCacheDefinition pivotCacheId="1082395708"/>
    </ext>
  </extLst>
</pivotCacheDefinition>
</file>

<file path=xl/pivotCache/pivotCacheRecords1.xml><?xml version="1.0" encoding="utf-8"?>
<pivotCacheRecords xmlns="http://purl.oclc.org/ooxml/spreadsheetml/main" xmlns:r="http://purl.oclc.org/ooxml/officeDocument/relationships" count="100">
  <r>
    <x v="0"/>
    <x v="0"/>
    <x v="0"/>
    <x v="0"/>
    <x v="0"/>
    <x v="0"/>
    <x v="0"/>
    <x v="0"/>
    <x v="0"/>
    <x v="0"/>
    <x v="0"/>
    <x v="0"/>
    <x v="0"/>
    <x v="0"/>
    <x v="0"/>
    <x v="0"/>
    <x v="0"/>
    <x v="0"/>
    <x v="0"/>
    <x v="0"/>
    <x v="0"/>
    <x v="0"/>
    <x v="0"/>
    <x v="0"/>
    <x v="0"/>
    <x v="0"/>
    <x v="0"/>
  </r>
  <r>
    <x v="1"/>
    <x v="1"/>
    <x v="1"/>
    <x v="1"/>
    <x v="1"/>
    <x v="1"/>
    <x v="1"/>
    <x v="1"/>
    <x v="1"/>
    <x v="1"/>
    <x v="1"/>
    <x v="1"/>
    <x v="1"/>
    <x v="0"/>
    <x v="0"/>
    <x v="1"/>
    <x v="1"/>
    <x v="1"/>
    <x v="1"/>
    <x v="0"/>
    <x v="1"/>
    <x v="0"/>
    <x v="0"/>
    <x v="1"/>
    <x v="1"/>
    <x v="1"/>
    <x v="0"/>
  </r>
  <r>
    <x v="0"/>
    <x v="2"/>
    <x v="2"/>
    <x v="2"/>
    <x v="2"/>
    <x v="2"/>
    <x v="2"/>
    <x v="2"/>
    <x v="2"/>
    <x v="2"/>
    <x v="1"/>
    <x v="0"/>
    <x v="2"/>
    <x v="1"/>
    <x v="0"/>
    <x v="2"/>
    <x v="2"/>
    <x v="2"/>
    <x v="2"/>
    <x v="0"/>
    <x v="2"/>
    <x v="1"/>
    <x v="1"/>
    <x v="2"/>
    <x v="2"/>
    <x v="2"/>
    <x v="0"/>
  </r>
  <r>
    <x v="1"/>
    <x v="3"/>
    <x v="3"/>
    <x v="3"/>
    <x v="3"/>
    <x v="3"/>
    <x v="0"/>
    <x v="3"/>
    <x v="3"/>
    <x v="3"/>
    <x v="2"/>
    <x v="2"/>
    <x v="3"/>
    <x v="2"/>
    <x v="1"/>
    <x v="3"/>
    <x v="3"/>
    <x v="3"/>
    <x v="3"/>
    <x v="1"/>
    <x v="3"/>
    <x v="2"/>
    <x v="2"/>
    <x v="3"/>
    <x v="3"/>
    <x v="3"/>
    <x v="0"/>
  </r>
  <r>
    <x v="1"/>
    <x v="4"/>
    <x v="4"/>
    <x v="4"/>
    <x v="4"/>
    <x v="4"/>
    <x v="0"/>
    <x v="4"/>
    <x v="4"/>
    <x v="4"/>
    <x v="3"/>
    <x v="1"/>
    <x v="4"/>
    <x v="1"/>
    <x v="2"/>
    <x v="4"/>
    <x v="4"/>
    <x v="4"/>
    <x v="4"/>
    <x v="1"/>
    <x v="4"/>
    <x v="1"/>
    <x v="2"/>
    <x v="4"/>
    <x v="4"/>
    <x v="4"/>
    <x v="1"/>
  </r>
  <r>
    <x v="0"/>
    <x v="5"/>
    <x v="5"/>
    <x v="5"/>
    <x v="5"/>
    <x v="5"/>
    <x v="0"/>
    <x v="5"/>
    <x v="5"/>
    <x v="5"/>
    <x v="4"/>
    <x v="0"/>
    <x v="5"/>
    <x v="3"/>
    <x v="3"/>
    <x v="5"/>
    <x v="5"/>
    <x v="5"/>
    <x v="5"/>
    <x v="1"/>
    <x v="5"/>
    <x v="0"/>
    <x v="2"/>
    <x v="5"/>
    <x v="5"/>
    <x v="5"/>
    <x v="0"/>
  </r>
  <r>
    <x v="1"/>
    <x v="6"/>
    <x v="6"/>
    <x v="6"/>
    <x v="6"/>
    <x v="6"/>
    <x v="3"/>
    <x v="6"/>
    <x v="6"/>
    <x v="6"/>
    <x v="3"/>
    <x v="2"/>
    <x v="6"/>
    <x v="0"/>
    <x v="1"/>
    <x v="6"/>
    <x v="6"/>
    <x v="6"/>
    <x v="6"/>
    <x v="0"/>
    <x v="6"/>
    <x v="3"/>
    <x v="2"/>
    <x v="6"/>
    <x v="6"/>
    <x v="6"/>
    <x v="0"/>
  </r>
  <r>
    <x v="2"/>
    <x v="7"/>
    <x v="7"/>
    <x v="7"/>
    <x v="7"/>
    <x v="7"/>
    <x v="1"/>
    <x v="7"/>
    <x v="7"/>
    <x v="7"/>
    <x v="5"/>
    <x v="0"/>
    <x v="7"/>
    <x v="3"/>
    <x v="3"/>
    <x v="7"/>
    <x v="7"/>
    <x v="7"/>
    <x v="7"/>
    <x v="1"/>
    <x v="7"/>
    <x v="0"/>
    <x v="1"/>
    <x v="7"/>
    <x v="7"/>
    <x v="7"/>
    <x v="0"/>
  </r>
  <r>
    <x v="2"/>
    <x v="8"/>
    <x v="8"/>
    <x v="8"/>
    <x v="8"/>
    <x v="8"/>
    <x v="1"/>
    <x v="4"/>
    <x v="2"/>
    <x v="8"/>
    <x v="6"/>
    <x v="2"/>
    <x v="8"/>
    <x v="3"/>
    <x v="0"/>
    <x v="8"/>
    <x v="8"/>
    <x v="8"/>
    <x v="8"/>
    <x v="0"/>
    <x v="8"/>
    <x v="3"/>
    <x v="0"/>
    <x v="8"/>
    <x v="8"/>
    <x v="8"/>
    <x v="0"/>
  </r>
  <r>
    <x v="1"/>
    <x v="9"/>
    <x v="9"/>
    <x v="9"/>
    <x v="9"/>
    <x v="9"/>
    <x v="2"/>
    <x v="8"/>
    <x v="5"/>
    <x v="9"/>
    <x v="5"/>
    <x v="1"/>
    <x v="9"/>
    <x v="4"/>
    <x v="4"/>
    <x v="0"/>
    <x v="9"/>
    <x v="9"/>
    <x v="9"/>
    <x v="0"/>
    <x v="9"/>
    <x v="2"/>
    <x v="0"/>
    <x v="9"/>
    <x v="9"/>
    <x v="9"/>
    <x v="0"/>
  </r>
  <r>
    <x v="1"/>
    <x v="10"/>
    <x v="10"/>
    <x v="10"/>
    <x v="10"/>
    <x v="10"/>
    <x v="0"/>
    <x v="9"/>
    <x v="3"/>
    <x v="10"/>
    <x v="1"/>
    <x v="2"/>
    <x v="10"/>
    <x v="2"/>
    <x v="1"/>
    <x v="9"/>
    <x v="10"/>
    <x v="10"/>
    <x v="10"/>
    <x v="2"/>
    <x v="10"/>
    <x v="0"/>
    <x v="0"/>
    <x v="10"/>
    <x v="10"/>
    <x v="10"/>
    <x v="1"/>
  </r>
  <r>
    <x v="1"/>
    <x v="11"/>
    <x v="11"/>
    <x v="1"/>
    <x v="11"/>
    <x v="11"/>
    <x v="1"/>
    <x v="10"/>
    <x v="8"/>
    <x v="11"/>
    <x v="5"/>
    <x v="1"/>
    <x v="11"/>
    <x v="4"/>
    <x v="1"/>
    <x v="10"/>
    <x v="11"/>
    <x v="11"/>
    <x v="11"/>
    <x v="0"/>
    <x v="11"/>
    <x v="1"/>
    <x v="2"/>
    <x v="11"/>
    <x v="11"/>
    <x v="11"/>
    <x v="0"/>
  </r>
  <r>
    <x v="0"/>
    <x v="12"/>
    <x v="12"/>
    <x v="11"/>
    <x v="12"/>
    <x v="12"/>
    <x v="2"/>
    <x v="11"/>
    <x v="1"/>
    <x v="12"/>
    <x v="0"/>
    <x v="1"/>
    <x v="12"/>
    <x v="3"/>
    <x v="1"/>
    <x v="11"/>
    <x v="12"/>
    <x v="4"/>
    <x v="12"/>
    <x v="1"/>
    <x v="12"/>
    <x v="0"/>
    <x v="0"/>
    <x v="12"/>
    <x v="12"/>
    <x v="12"/>
    <x v="0"/>
  </r>
  <r>
    <x v="1"/>
    <x v="13"/>
    <x v="13"/>
    <x v="12"/>
    <x v="13"/>
    <x v="13"/>
    <x v="3"/>
    <x v="12"/>
    <x v="9"/>
    <x v="13"/>
    <x v="7"/>
    <x v="1"/>
    <x v="13"/>
    <x v="2"/>
    <x v="3"/>
    <x v="1"/>
    <x v="13"/>
    <x v="12"/>
    <x v="13"/>
    <x v="0"/>
    <x v="13"/>
    <x v="0"/>
    <x v="0"/>
    <x v="13"/>
    <x v="13"/>
    <x v="13"/>
    <x v="1"/>
  </r>
  <r>
    <x v="1"/>
    <x v="14"/>
    <x v="14"/>
    <x v="4"/>
    <x v="14"/>
    <x v="14"/>
    <x v="0"/>
    <x v="13"/>
    <x v="10"/>
    <x v="14"/>
    <x v="8"/>
    <x v="0"/>
    <x v="14"/>
    <x v="1"/>
    <x v="1"/>
    <x v="12"/>
    <x v="14"/>
    <x v="13"/>
    <x v="14"/>
    <x v="0"/>
    <x v="14"/>
    <x v="1"/>
    <x v="0"/>
    <x v="14"/>
    <x v="14"/>
    <x v="14"/>
    <x v="1"/>
  </r>
  <r>
    <x v="1"/>
    <x v="15"/>
    <x v="15"/>
    <x v="13"/>
    <x v="15"/>
    <x v="15"/>
    <x v="0"/>
    <x v="14"/>
    <x v="9"/>
    <x v="15"/>
    <x v="6"/>
    <x v="0"/>
    <x v="15"/>
    <x v="1"/>
    <x v="3"/>
    <x v="6"/>
    <x v="15"/>
    <x v="14"/>
    <x v="15"/>
    <x v="2"/>
    <x v="15"/>
    <x v="3"/>
    <x v="0"/>
    <x v="15"/>
    <x v="15"/>
    <x v="15"/>
    <x v="0"/>
  </r>
  <r>
    <x v="1"/>
    <x v="16"/>
    <x v="16"/>
    <x v="14"/>
    <x v="16"/>
    <x v="16"/>
    <x v="1"/>
    <x v="15"/>
    <x v="11"/>
    <x v="14"/>
    <x v="5"/>
    <x v="0"/>
    <x v="16"/>
    <x v="1"/>
    <x v="3"/>
    <x v="11"/>
    <x v="16"/>
    <x v="15"/>
    <x v="16"/>
    <x v="2"/>
    <x v="16"/>
    <x v="1"/>
    <x v="2"/>
    <x v="16"/>
    <x v="16"/>
    <x v="16"/>
    <x v="0"/>
  </r>
  <r>
    <x v="2"/>
    <x v="17"/>
    <x v="17"/>
    <x v="15"/>
    <x v="17"/>
    <x v="17"/>
    <x v="1"/>
    <x v="16"/>
    <x v="7"/>
    <x v="12"/>
    <x v="7"/>
    <x v="2"/>
    <x v="17"/>
    <x v="1"/>
    <x v="4"/>
    <x v="13"/>
    <x v="17"/>
    <x v="16"/>
    <x v="17"/>
    <x v="1"/>
    <x v="17"/>
    <x v="1"/>
    <x v="1"/>
    <x v="17"/>
    <x v="17"/>
    <x v="17"/>
    <x v="0"/>
  </r>
  <r>
    <x v="0"/>
    <x v="18"/>
    <x v="18"/>
    <x v="16"/>
    <x v="18"/>
    <x v="18"/>
    <x v="2"/>
    <x v="17"/>
    <x v="2"/>
    <x v="16"/>
    <x v="3"/>
    <x v="2"/>
    <x v="18"/>
    <x v="4"/>
    <x v="1"/>
    <x v="9"/>
    <x v="18"/>
    <x v="5"/>
    <x v="18"/>
    <x v="0"/>
    <x v="18"/>
    <x v="3"/>
    <x v="2"/>
    <x v="18"/>
    <x v="18"/>
    <x v="18"/>
    <x v="1"/>
  </r>
  <r>
    <x v="1"/>
    <x v="19"/>
    <x v="19"/>
    <x v="17"/>
    <x v="19"/>
    <x v="19"/>
    <x v="2"/>
    <x v="18"/>
    <x v="12"/>
    <x v="17"/>
    <x v="4"/>
    <x v="1"/>
    <x v="19"/>
    <x v="3"/>
    <x v="4"/>
    <x v="14"/>
    <x v="19"/>
    <x v="16"/>
    <x v="19"/>
    <x v="1"/>
    <x v="19"/>
    <x v="0"/>
    <x v="1"/>
    <x v="19"/>
    <x v="19"/>
    <x v="19"/>
    <x v="0"/>
  </r>
  <r>
    <x v="1"/>
    <x v="20"/>
    <x v="20"/>
    <x v="18"/>
    <x v="20"/>
    <x v="20"/>
    <x v="2"/>
    <x v="19"/>
    <x v="13"/>
    <x v="18"/>
    <x v="2"/>
    <x v="1"/>
    <x v="20"/>
    <x v="1"/>
    <x v="4"/>
    <x v="0"/>
    <x v="20"/>
    <x v="17"/>
    <x v="20"/>
    <x v="2"/>
    <x v="20"/>
    <x v="1"/>
    <x v="0"/>
    <x v="20"/>
    <x v="20"/>
    <x v="20"/>
    <x v="1"/>
  </r>
  <r>
    <x v="2"/>
    <x v="21"/>
    <x v="21"/>
    <x v="19"/>
    <x v="21"/>
    <x v="21"/>
    <x v="2"/>
    <x v="20"/>
    <x v="14"/>
    <x v="19"/>
    <x v="2"/>
    <x v="0"/>
    <x v="21"/>
    <x v="2"/>
    <x v="4"/>
    <x v="15"/>
    <x v="21"/>
    <x v="18"/>
    <x v="21"/>
    <x v="0"/>
    <x v="21"/>
    <x v="1"/>
    <x v="1"/>
    <x v="21"/>
    <x v="21"/>
    <x v="21"/>
    <x v="0"/>
  </r>
  <r>
    <x v="0"/>
    <x v="22"/>
    <x v="22"/>
    <x v="0"/>
    <x v="22"/>
    <x v="22"/>
    <x v="2"/>
    <x v="21"/>
    <x v="15"/>
    <x v="20"/>
    <x v="9"/>
    <x v="1"/>
    <x v="22"/>
    <x v="3"/>
    <x v="1"/>
    <x v="7"/>
    <x v="22"/>
    <x v="19"/>
    <x v="22"/>
    <x v="1"/>
    <x v="22"/>
    <x v="2"/>
    <x v="1"/>
    <x v="22"/>
    <x v="22"/>
    <x v="22"/>
    <x v="0"/>
  </r>
  <r>
    <x v="2"/>
    <x v="23"/>
    <x v="23"/>
    <x v="20"/>
    <x v="23"/>
    <x v="23"/>
    <x v="2"/>
    <x v="22"/>
    <x v="11"/>
    <x v="21"/>
    <x v="6"/>
    <x v="1"/>
    <x v="23"/>
    <x v="2"/>
    <x v="1"/>
    <x v="16"/>
    <x v="23"/>
    <x v="0"/>
    <x v="23"/>
    <x v="0"/>
    <x v="23"/>
    <x v="2"/>
    <x v="2"/>
    <x v="23"/>
    <x v="23"/>
    <x v="23"/>
    <x v="0"/>
  </r>
  <r>
    <x v="0"/>
    <x v="24"/>
    <x v="24"/>
    <x v="21"/>
    <x v="24"/>
    <x v="24"/>
    <x v="3"/>
    <x v="23"/>
    <x v="16"/>
    <x v="22"/>
    <x v="3"/>
    <x v="2"/>
    <x v="24"/>
    <x v="4"/>
    <x v="3"/>
    <x v="10"/>
    <x v="24"/>
    <x v="4"/>
    <x v="24"/>
    <x v="0"/>
    <x v="24"/>
    <x v="1"/>
    <x v="2"/>
    <x v="24"/>
    <x v="24"/>
    <x v="24"/>
    <x v="0"/>
  </r>
  <r>
    <x v="0"/>
    <x v="25"/>
    <x v="25"/>
    <x v="22"/>
    <x v="25"/>
    <x v="25"/>
    <x v="3"/>
    <x v="24"/>
    <x v="12"/>
    <x v="23"/>
    <x v="4"/>
    <x v="2"/>
    <x v="25"/>
    <x v="3"/>
    <x v="1"/>
    <x v="15"/>
    <x v="25"/>
    <x v="9"/>
    <x v="25"/>
    <x v="0"/>
    <x v="25"/>
    <x v="0"/>
    <x v="0"/>
    <x v="25"/>
    <x v="25"/>
    <x v="25"/>
    <x v="0"/>
  </r>
  <r>
    <x v="0"/>
    <x v="26"/>
    <x v="26"/>
    <x v="23"/>
    <x v="26"/>
    <x v="26"/>
    <x v="3"/>
    <x v="25"/>
    <x v="17"/>
    <x v="13"/>
    <x v="0"/>
    <x v="0"/>
    <x v="26"/>
    <x v="4"/>
    <x v="3"/>
    <x v="17"/>
    <x v="26"/>
    <x v="18"/>
    <x v="26"/>
    <x v="2"/>
    <x v="26"/>
    <x v="2"/>
    <x v="2"/>
    <x v="26"/>
    <x v="26"/>
    <x v="26"/>
    <x v="1"/>
  </r>
  <r>
    <x v="2"/>
    <x v="27"/>
    <x v="27"/>
    <x v="24"/>
    <x v="27"/>
    <x v="27"/>
    <x v="2"/>
    <x v="26"/>
    <x v="18"/>
    <x v="24"/>
    <x v="3"/>
    <x v="2"/>
    <x v="27"/>
    <x v="2"/>
    <x v="0"/>
    <x v="12"/>
    <x v="27"/>
    <x v="18"/>
    <x v="27"/>
    <x v="1"/>
    <x v="27"/>
    <x v="3"/>
    <x v="0"/>
    <x v="27"/>
    <x v="27"/>
    <x v="27"/>
    <x v="0"/>
  </r>
  <r>
    <x v="2"/>
    <x v="28"/>
    <x v="28"/>
    <x v="25"/>
    <x v="28"/>
    <x v="28"/>
    <x v="1"/>
    <x v="18"/>
    <x v="6"/>
    <x v="25"/>
    <x v="0"/>
    <x v="0"/>
    <x v="28"/>
    <x v="1"/>
    <x v="0"/>
    <x v="8"/>
    <x v="26"/>
    <x v="14"/>
    <x v="28"/>
    <x v="1"/>
    <x v="28"/>
    <x v="1"/>
    <x v="2"/>
    <x v="28"/>
    <x v="28"/>
    <x v="28"/>
    <x v="1"/>
  </r>
  <r>
    <x v="2"/>
    <x v="29"/>
    <x v="29"/>
    <x v="26"/>
    <x v="29"/>
    <x v="29"/>
    <x v="1"/>
    <x v="16"/>
    <x v="11"/>
    <x v="26"/>
    <x v="6"/>
    <x v="0"/>
    <x v="29"/>
    <x v="1"/>
    <x v="1"/>
    <x v="18"/>
    <x v="28"/>
    <x v="14"/>
    <x v="29"/>
    <x v="2"/>
    <x v="29"/>
    <x v="0"/>
    <x v="0"/>
    <x v="29"/>
    <x v="29"/>
    <x v="29"/>
    <x v="1"/>
  </r>
  <r>
    <x v="0"/>
    <x v="30"/>
    <x v="30"/>
    <x v="27"/>
    <x v="30"/>
    <x v="30"/>
    <x v="3"/>
    <x v="27"/>
    <x v="16"/>
    <x v="27"/>
    <x v="6"/>
    <x v="0"/>
    <x v="30"/>
    <x v="3"/>
    <x v="1"/>
    <x v="19"/>
    <x v="29"/>
    <x v="1"/>
    <x v="30"/>
    <x v="0"/>
    <x v="30"/>
    <x v="0"/>
    <x v="1"/>
    <x v="30"/>
    <x v="30"/>
    <x v="30"/>
    <x v="1"/>
  </r>
  <r>
    <x v="1"/>
    <x v="31"/>
    <x v="31"/>
    <x v="28"/>
    <x v="31"/>
    <x v="31"/>
    <x v="3"/>
    <x v="28"/>
    <x v="7"/>
    <x v="28"/>
    <x v="0"/>
    <x v="0"/>
    <x v="31"/>
    <x v="0"/>
    <x v="4"/>
    <x v="3"/>
    <x v="30"/>
    <x v="8"/>
    <x v="31"/>
    <x v="0"/>
    <x v="31"/>
    <x v="2"/>
    <x v="1"/>
    <x v="31"/>
    <x v="31"/>
    <x v="31"/>
    <x v="1"/>
  </r>
  <r>
    <x v="1"/>
    <x v="32"/>
    <x v="32"/>
    <x v="29"/>
    <x v="32"/>
    <x v="32"/>
    <x v="2"/>
    <x v="29"/>
    <x v="3"/>
    <x v="29"/>
    <x v="0"/>
    <x v="2"/>
    <x v="32"/>
    <x v="0"/>
    <x v="1"/>
    <x v="20"/>
    <x v="31"/>
    <x v="14"/>
    <x v="32"/>
    <x v="2"/>
    <x v="32"/>
    <x v="0"/>
    <x v="2"/>
    <x v="32"/>
    <x v="32"/>
    <x v="32"/>
    <x v="0"/>
  </r>
  <r>
    <x v="2"/>
    <x v="33"/>
    <x v="33"/>
    <x v="30"/>
    <x v="33"/>
    <x v="33"/>
    <x v="0"/>
    <x v="23"/>
    <x v="7"/>
    <x v="30"/>
    <x v="7"/>
    <x v="2"/>
    <x v="33"/>
    <x v="2"/>
    <x v="4"/>
    <x v="21"/>
    <x v="32"/>
    <x v="9"/>
    <x v="33"/>
    <x v="1"/>
    <x v="33"/>
    <x v="3"/>
    <x v="2"/>
    <x v="33"/>
    <x v="33"/>
    <x v="33"/>
    <x v="0"/>
  </r>
  <r>
    <x v="1"/>
    <x v="34"/>
    <x v="34"/>
    <x v="31"/>
    <x v="34"/>
    <x v="34"/>
    <x v="2"/>
    <x v="2"/>
    <x v="16"/>
    <x v="31"/>
    <x v="6"/>
    <x v="1"/>
    <x v="34"/>
    <x v="1"/>
    <x v="4"/>
    <x v="22"/>
    <x v="33"/>
    <x v="12"/>
    <x v="34"/>
    <x v="2"/>
    <x v="34"/>
    <x v="0"/>
    <x v="0"/>
    <x v="34"/>
    <x v="34"/>
    <x v="34"/>
    <x v="0"/>
  </r>
  <r>
    <x v="2"/>
    <x v="35"/>
    <x v="35"/>
    <x v="10"/>
    <x v="35"/>
    <x v="35"/>
    <x v="1"/>
    <x v="30"/>
    <x v="5"/>
    <x v="12"/>
    <x v="3"/>
    <x v="2"/>
    <x v="35"/>
    <x v="1"/>
    <x v="2"/>
    <x v="11"/>
    <x v="34"/>
    <x v="20"/>
    <x v="35"/>
    <x v="2"/>
    <x v="35"/>
    <x v="3"/>
    <x v="1"/>
    <x v="35"/>
    <x v="35"/>
    <x v="35"/>
    <x v="1"/>
  </r>
  <r>
    <x v="1"/>
    <x v="36"/>
    <x v="36"/>
    <x v="2"/>
    <x v="36"/>
    <x v="36"/>
    <x v="1"/>
    <x v="31"/>
    <x v="8"/>
    <x v="32"/>
    <x v="4"/>
    <x v="0"/>
    <x v="36"/>
    <x v="4"/>
    <x v="2"/>
    <x v="17"/>
    <x v="35"/>
    <x v="21"/>
    <x v="36"/>
    <x v="1"/>
    <x v="36"/>
    <x v="1"/>
    <x v="1"/>
    <x v="36"/>
    <x v="36"/>
    <x v="36"/>
    <x v="0"/>
  </r>
  <r>
    <x v="1"/>
    <x v="37"/>
    <x v="37"/>
    <x v="12"/>
    <x v="36"/>
    <x v="37"/>
    <x v="1"/>
    <x v="32"/>
    <x v="9"/>
    <x v="31"/>
    <x v="7"/>
    <x v="1"/>
    <x v="37"/>
    <x v="0"/>
    <x v="1"/>
    <x v="3"/>
    <x v="36"/>
    <x v="22"/>
    <x v="37"/>
    <x v="0"/>
    <x v="37"/>
    <x v="3"/>
    <x v="2"/>
    <x v="37"/>
    <x v="37"/>
    <x v="37"/>
    <x v="1"/>
  </r>
  <r>
    <x v="2"/>
    <x v="38"/>
    <x v="38"/>
    <x v="32"/>
    <x v="37"/>
    <x v="38"/>
    <x v="0"/>
    <x v="20"/>
    <x v="15"/>
    <x v="2"/>
    <x v="8"/>
    <x v="0"/>
    <x v="38"/>
    <x v="2"/>
    <x v="0"/>
    <x v="5"/>
    <x v="37"/>
    <x v="23"/>
    <x v="38"/>
    <x v="0"/>
    <x v="38"/>
    <x v="1"/>
    <x v="0"/>
    <x v="38"/>
    <x v="38"/>
    <x v="38"/>
    <x v="0"/>
  </r>
  <r>
    <x v="1"/>
    <x v="39"/>
    <x v="39"/>
    <x v="4"/>
    <x v="38"/>
    <x v="39"/>
    <x v="1"/>
    <x v="33"/>
    <x v="10"/>
    <x v="33"/>
    <x v="4"/>
    <x v="1"/>
    <x v="39"/>
    <x v="4"/>
    <x v="1"/>
    <x v="20"/>
    <x v="21"/>
    <x v="17"/>
    <x v="39"/>
    <x v="1"/>
    <x v="39"/>
    <x v="1"/>
    <x v="0"/>
    <x v="39"/>
    <x v="39"/>
    <x v="39"/>
    <x v="1"/>
  </r>
  <r>
    <x v="1"/>
    <x v="40"/>
    <x v="40"/>
    <x v="33"/>
    <x v="39"/>
    <x v="40"/>
    <x v="1"/>
    <x v="5"/>
    <x v="19"/>
    <x v="34"/>
    <x v="3"/>
    <x v="2"/>
    <x v="40"/>
    <x v="1"/>
    <x v="1"/>
    <x v="9"/>
    <x v="38"/>
    <x v="7"/>
    <x v="40"/>
    <x v="0"/>
    <x v="40"/>
    <x v="0"/>
    <x v="2"/>
    <x v="40"/>
    <x v="40"/>
    <x v="40"/>
    <x v="0"/>
  </r>
  <r>
    <x v="1"/>
    <x v="41"/>
    <x v="41"/>
    <x v="9"/>
    <x v="40"/>
    <x v="41"/>
    <x v="1"/>
    <x v="34"/>
    <x v="20"/>
    <x v="35"/>
    <x v="3"/>
    <x v="0"/>
    <x v="41"/>
    <x v="3"/>
    <x v="4"/>
    <x v="9"/>
    <x v="39"/>
    <x v="14"/>
    <x v="41"/>
    <x v="1"/>
    <x v="41"/>
    <x v="3"/>
    <x v="2"/>
    <x v="41"/>
    <x v="41"/>
    <x v="41"/>
    <x v="0"/>
  </r>
  <r>
    <x v="1"/>
    <x v="42"/>
    <x v="42"/>
    <x v="34"/>
    <x v="41"/>
    <x v="42"/>
    <x v="1"/>
    <x v="35"/>
    <x v="5"/>
    <x v="36"/>
    <x v="0"/>
    <x v="2"/>
    <x v="42"/>
    <x v="2"/>
    <x v="3"/>
    <x v="17"/>
    <x v="40"/>
    <x v="14"/>
    <x v="42"/>
    <x v="1"/>
    <x v="42"/>
    <x v="0"/>
    <x v="2"/>
    <x v="42"/>
    <x v="42"/>
    <x v="42"/>
    <x v="0"/>
  </r>
  <r>
    <x v="0"/>
    <x v="43"/>
    <x v="43"/>
    <x v="35"/>
    <x v="42"/>
    <x v="43"/>
    <x v="2"/>
    <x v="36"/>
    <x v="10"/>
    <x v="12"/>
    <x v="7"/>
    <x v="0"/>
    <x v="43"/>
    <x v="2"/>
    <x v="0"/>
    <x v="21"/>
    <x v="41"/>
    <x v="9"/>
    <x v="43"/>
    <x v="0"/>
    <x v="43"/>
    <x v="1"/>
    <x v="2"/>
    <x v="43"/>
    <x v="43"/>
    <x v="30"/>
    <x v="1"/>
  </r>
  <r>
    <x v="2"/>
    <x v="44"/>
    <x v="44"/>
    <x v="2"/>
    <x v="43"/>
    <x v="44"/>
    <x v="1"/>
    <x v="37"/>
    <x v="20"/>
    <x v="37"/>
    <x v="2"/>
    <x v="2"/>
    <x v="44"/>
    <x v="4"/>
    <x v="2"/>
    <x v="13"/>
    <x v="42"/>
    <x v="3"/>
    <x v="44"/>
    <x v="1"/>
    <x v="44"/>
    <x v="2"/>
    <x v="2"/>
    <x v="44"/>
    <x v="44"/>
    <x v="43"/>
    <x v="0"/>
  </r>
  <r>
    <x v="0"/>
    <x v="45"/>
    <x v="45"/>
    <x v="36"/>
    <x v="44"/>
    <x v="45"/>
    <x v="3"/>
    <x v="7"/>
    <x v="0"/>
    <x v="23"/>
    <x v="2"/>
    <x v="0"/>
    <x v="45"/>
    <x v="4"/>
    <x v="4"/>
    <x v="12"/>
    <x v="43"/>
    <x v="24"/>
    <x v="45"/>
    <x v="2"/>
    <x v="45"/>
    <x v="2"/>
    <x v="2"/>
    <x v="45"/>
    <x v="45"/>
    <x v="44"/>
    <x v="1"/>
  </r>
  <r>
    <x v="0"/>
    <x v="46"/>
    <x v="46"/>
    <x v="32"/>
    <x v="45"/>
    <x v="46"/>
    <x v="0"/>
    <x v="38"/>
    <x v="10"/>
    <x v="38"/>
    <x v="3"/>
    <x v="0"/>
    <x v="46"/>
    <x v="0"/>
    <x v="4"/>
    <x v="9"/>
    <x v="44"/>
    <x v="9"/>
    <x v="46"/>
    <x v="0"/>
    <x v="46"/>
    <x v="0"/>
    <x v="0"/>
    <x v="46"/>
    <x v="46"/>
    <x v="45"/>
    <x v="0"/>
  </r>
  <r>
    <x v="1"/>
    <x v="47"/>
    <x v="47"/>
    <x v="37"/>
    <x v="46"/>
    <x v="47"/>
    <x v="3"/>
    <x v="23"/>
    <x v="6"/>
    <x v="39"/>
    <x v="7"/>
    <x v="0"/>
    <x v="47"/>
    <x v="1"/>
    <x v="1"/>
    <x v="5"/>
    <x v="45"/>
    <x v="25"/>
    <x v="47"/>
    <x v="0"/>
    <x v="47"/>
    <x v="2"/>
    <x v="2"/>
    <x v="47"/>
    <x v="47"/>
    <x v="46"/>
    <x v="0"/>
  </r>
  <r>
    <x v="0"/>
    <x v="48"/>
    <x v="48"/>
    <x v="28"/>
    <x v="47"/>
    <x v="48"/>
    <x v="0"/>
    <x v="39"/>
    <x v="17"/>
    <x v="40"/>
    <x v="4"/>
    <x v="2"/>
    <x v="48"/>
    <x v="4"/>
    <x v="0"/>
    <x v="23"/>
    <x v="46"/>
    <x v="3"/>
    <x v="48"/>
    <x v="1"/>
    <x v="48"/>
    <x v="2"/>
    <x v="0"/>
    <x v="48"/>
    <x v="48"/>
    <x v="47"/>
    <x v="1"/>
  </r>
  <r>
    <x v="2"/>
    <x v="49"/>
    <x v="49"/>
    <x v="38"/>
    <x v="48"/>
    <x v="49"/>
    <x v="2"/>
    <x v="40"/>
    <x v="21"/>
    <x v="40"/>
    <x v="2"/>
    <x v="2"/>
    <x v="49"/>
    <x v="2"/>
    <x v="2"/>
    <x v="10"/>
    <x v="47"/>
    <x v="19"/>
    <x v="49"/>
    <x v="2"/>
    <x v="49"/>
    <x v="2"/>
    <x v="2"/>
    <x v="49"/>
    <x v="49"/>
    <x v="48"/>
    <x v="1"/>
  </r>
  <r>
    <x v="2"/>
    <x v="50"/>
    <x v="50"/>
    <x v="39"/>
    <x v="49"/>
    <x v="50"/>
    <x v="1"/>
    <x v="41"/>
    <x v="8"/>
    <x v="41"/>
    <x v="9"/>
    <x v="1"/>
    <x v="50"/>
    <x v="4"/>
    <x v="2"/>
    <x v="14"/>
    <x v="48"/>
    <x v="15"/>
    <x v="50"/>
    <x v="1"/>
    <x v="50"/>
    <x v="2"/>
    <x v="0"/>
    <x v="50"/>
    <x v="50"/>
    <x v="49"/>
    <x v="0"/>
  </r>
  <r>
    <x v="0"/>
    <x v="51"/>
    <x v="51"/>
    <x v="40"/>
    <x v="50"/>
    <x v="51"/>
    <x v="3"/>
    <x v="11"/>
    <x v="22"/>
    <x v="23"/>
    <x v="5"/>
    <x v="1"/>
    <x v="51"/>
    <x v="2"/>
    <x v="3"/>
    <x v="9"/>
    <x v="49"/>
    <x v="19"/>
    <x v="51"/>
    <x v="0"/>
    <x v="51"/>
    <x v="0"/>
    <x v="2"/>
    <x v="51"/>
    <x v="51"/>
    <x v="50"/>
    <x v="0"/>
  </r>
  <r>
    <x v="1"/>
    <x v="52"/>
    <x v="52"/>
    <x v="36"/>
    <x v="51"/>
    <x v="52"/>
    <x v="3"/>
    <x v="34"/>
    <x v="12"/>
    <x v="7"/>
    <x v="5"/>
    <x v="0"/>
    <x v="52"/>
    <x v="1"/>
    <x v="0"/>
    <x v="5"/>
    <x v="50"/>
    <x v="2"/>
    <x v="52"/>
    <x v="0"/>
    <x v="52"/>
    <x v="1"/>
    <x v="1"/>
    <x v="52"/>
    <x v="52"/>
    <x v="51"/>
    <x v="1"/>
  </r>
  <r>
    <x v="1"/>
    <x v="53"/>
    <x v="53"/>
    <x v="37"/>
    <x v="52"/>
    <x v="53"/>
    <x v="3"/>
    <x v="42"/>
    <x v="14"/>
    <x v="42"/>
    <x v="4"/>
    <x v="0"/>
    <x v="53"/>
    <x v="1"/>
    <x v="2"/>
    <x v="21"/>
    <x v="51"/>
    <x v="5"/>
    <x v="53"/>
    <x v="0"/>
    <x v="53"/>
    <x v="1"/>
    <x v="0"/>
    <x v="53"/>
    <x v="53"/>
    <x v="52"/>
    <x v="0"/>
  </r>
  <r>
    <x v="0"/>
    <x v="54"/>
    <x v="54"/>
    <x v="10"/>
    <x v="53"/>
    <x v="54"/>
    <x v="0"/>
    <x v="43"/>
    <x v="23"/>
    <x v="43"/>
    <x v="4"/>
    <x v="0"/>
    <x v="54"/>
    <x v="1"/>
    <x v="1"/>
    <x v="17"/>
    <x v="52"/>
    <x v="0"/>
    <x v="54"/>
    <x v="2"/>
    <x v="54"/>
    <x v="0"/>
    <x v="0"/>
    <x v="54"/>
    <x v="54"/>
    <x v="39"/>
    <x v="1"/>
  </r>
  <r>
    <x v="0"/>
    <x v="55"/>
    <x v="55"/>
    <x v="41"/>
    <x v="54"/>
    <x v="55"/>
    <x v="3"/>
    <x v="40"/>
    <x v="12"/>
    <x v="7"/>
    <x v="8"/>
    <x v="1"/>
    <x v="55"/>
    <x v="4"/>
    <x v="2"/>
    <x v="19"/>
    <x v="53"/>
    <x v="10"/>
    <x v="55"/>
    <x v="1"/>
    <x v="55"/>
    <x v="3"/>
    <x v="0"/>
    <x v="55"/>
    <x v="55"/>
    <x v="53"/>
    <x v="1"/>
  </r>
  <r>
    <x v="1"/>
    <x v="56"/>
    <x v="56"/>
    <x v="42"/>
    <x v="55"/>
    <x v="56"/>
    <x v="0"/>
    <x v="32"/>
    <x v="8"/>
    <x v="9"/>
    <x v="8"/>
    <x v="2"/>
    <x v="56"/>
    <x v="1"/>
    <x v="0"/>
    <x v="3"/>
    <x v="54"/>
    <x v="19"/>
    <x v="56"/>
    <x v="2"/>
    <x v="56"/>
    <x v="1"/>
    <x v="0"/>
    <x v="56"/>
    <x v="56"/>
    <x v="54"/>
    <x v="0"/>
  </r>
  <r>
    <x v="0"/>
    <x v="57"/>
    <x v="57"/>
    <x v="43"/>
    <x v="56"/>
    <x v="57"/>
    <x v="2"/>
    <x v="4"/>
    <x v="24"/>
    <x v="39"/>
    <x v="5"/>
    <x v="0"/>
    <x v="57"/>
    <x v="4"/>
    <x v="2"/>
    <x v="24"/>
    <x v="55"/>
    <x v="24"/>
    <x v="57"/>
    <x v="0"/>
    <x v="57"/>
    <x v="2"/>
    <x v="2"/>
    <x v="57"/>
    <x v="57"/>
    <x v="55"/>
    <x v="0"/>
  </r>
  <r>
    <x v="1"/>
    <x v="58"/>
    <x v="58"/>
    <x v="44"/>
    <x v="57"/>
    <x v="58"/>
    <x v="0"/>
    <x v="17"/>
    <x v="11"/>
    <x v="28"/>
    <x v="6"/>
    <x v="1"/>
    <x v="58"/>
    <x v="0"/>
    <x v="2"/>
    <x v="9"/>
    <x v="56"/>
    <x v="14"/>
    <x v="58"/>
    <x v="1"/>
    <x v="58"/>
    <x v="0"/>
    <x v="0"/>
    <x v="58"/>
    <x v="58"/>
    <x v="56"/>
    <x v="0"/>
  </r>
  <r>
    <x v="2"/>
    <x v="59"/>
    <x v="59"/>
    <x v="20"/>
    <x v="58"/>
    <x v="59"/>
    <x v="0"/>
    <x v="11"/>
    <x v="17"/>
    <x v="44"/>
    <x v="6"/>
    <x v="0"/>
    <x v="59"/>
    <x v="1"/>
    <x v="1"/>
    <x v="16"/>
    <x v="57"/>
    <x v="18"/>
    <x v="59"/>
    <x v="1"/>
    <x v="59"/>
    <x v="1"/>
    <x v="2"/>
    <x v="59"/>
    <x v="59"/>
    <x v="57"/>
    <x v="0"/>
  </r>
  <r>
    <x v="1"/>
    <x v="60"/>
    <x v="60"/>
    <x v="41"/>
    <x v="59"/>
    <x v="60"/>
    <x v="1"/>
    <x v="44"/>
    <x v="5"/>
    <x v="37"/>
    <x v="3"/>
    <x v="2"/>
    <x v="60"/>
    <x v="3"/>
    <x v="0"/>
    <x v="0"/>
    <x v="58"/>
    <x v="6"/>
    <x v="60"/>
    <x v="1"/>
    <x v="60"/>
    <x v="2"/>
    <x v="2"/>
    <x v="60"/>
    <x v="60"/>
    <x v="58"/>
    <x v="1"/>
  </r>
  <r>
    <x v="0"/>
    <x v="61"/>
    <x v="61"/>
    <x v="16"/>
    <x v="60"/>
    <x v="61"/>
    <x v="2"/>
    <x v="45"/>
    <x v="8"/>
    <x v="45"/>
    <x v="6"/>
    <x v="2"/>
    <x v="61"/>
    <x v="3"/>
    <x v="1"/>
    <x v="6"/>
    <x v="59"/>
    <x v="23"/>
    <x v="61"/>
    <x v="1"/>
    <x v="61"/>
    <x v="1"/>
    <x v="2"/>
    <x v="61"/>
    <x v="61"/>
    <x v="59"/>
    <x v="1"/>
  </r>
  <r>
    <x v="2"/>
    <x v="62"/>
    <x v="62"/>
    <x v="45"/>
    <x v="61"/>
    <x v="62"/>
    <x v="2"/>
    <x v="46"/>
    <x v="25"/>
    <x v="46"/>
    <x v="6"/>
    <x v="2"/>
    <x v="62"/>
    <x v="4"/>
    <x v="0"/>
    <x v="8"/>
    <x v="60"/>
    <x v="13"/>
    <x v="62"/>
    <x v="2"/>
    <x v="62"/>
    <x v="3"/>
    <x v="1"/>
    <x v="62"/>
    <x v="62"/>
    <x v="60"/>
    <x v="0"/>
  </r>
  <r>
    <x v="1"/>
    <x v="63"/>
    <x v="63"/>
    <x v="0"/>
    <x v="62"/>
    <x v="63"/>
    <x v="0"/>
    <x v="13"/>
    <x v="20"/>
    <x v="47"/>
    <x v="0"/>
    <x v="1"/>
    <x v="63"/>
    <x v="0"/>
    <x v="3"/>
    <x v="9"/>
    <x v="61"/>
    <x v="12"/>
    <x v="63"/>
    <x v="0"/>
    <x v="63"/>
    <x v="3"/>
    <x v="2"/>
    <x v="63"/>
    <x v="63"/>
    <x v="61"/>
    <x v="0"/>
  </r>
  <r>
    <x v="1"/>
    <x v="64"/>
    <x v="64"/>
    <x v="10"/>
    <x v="63"/>
    <x v="64"/>
    <x v="1"/>
    <x v="47"/>
    <x v="5"/>
    <x v="48"/>
    <x v="2"/>
    <x v="2"/>
    <x v="64"/>
    <x v="1"/>
    <x v="2"/>
    <x v="25"/>
    <x v="62"/>
    <x v="17"/>
    <x v="64"/>
    <x v="1"/>
    <x v="64"/>
    <x v="1"/>
    <x v="1"/>
    <x v="64"/>
    <x v="64"/>
    <x v="62"/>
    <x v="1"/>
  </r>
  <r>
    <x v="1"/>
    <x v="65"/>
    <x v="65"/>
    <x v="46"/>
    <x v="64"/>
    <x v="65"/>
    <x v="3"/>
    <x v="48"/>
    <x v="21"/>
    <x v="42"/>
    <x v="3"/>
    <x v="2"/>
    <x v="65"/>
    <x v="2"/>
    <x v="1"/>
    <x v="18"/>
    <x v="63"/>
    <x v="15"/>
    <x v="65"/>
    <x v="1"/>
    <x v="65"/>
    <x v="2"/>
    <x v="1"/>
    <x v="65"/>
    <x v="65"/>
    <x v="63"/>
    <x v="0"/>
  </r>
  <r>
    <x v="1"/>
    <x v="66"/>
    <x v="66"/>
    <x v="47"/>
    <x v="65"/>
    <x v="66"/>
    <x v="1"/>
    <x v="37"/>
    <x v="7"/>
    <x v="49"/>
    <x v="3"/>
    <x v="1"/>
    <x v="66"/>
    <x v="2"/>
    <x v="1"/>
    <x v="3"/>
    <x v="36"/>
    <x v="19"/>
    <x v="66"/>
    <x v="1"/>
    <x v="66"/>
    <x v="0"/>
    <x v="2"/>
    <x v="66"/>
    <x v="66"/>
    <x v="64"/>
    <x v="0"/>
  </r>
  <r>
    <x v="1"/>
    <x v="67"/>
    <x v="67"/>
    <x v="41"/>
    <x v="66"/>
    <x v="67"/>
    <x v="2"/>
    <x v="49"/>
    <x v="18"/>
    <x v="50"/>
    <x v="7"/>
    <x v="2"/>
    <x v="67"/>
    <x v="1"/>
    <x v="0"/>
    <x v="5"/>
    <x v="64"/>
    <x v="11"/>
    <x v="67"/>
    <x v="2"/>
    <x v="67"/>
    <x v="3"/>
    <x v="1"/>
    <x v="67"/>
    <x v="67"/>
    <x v="65"/>
    <x v="1"/>
  </r>
  <r>
    <x v="0"/>
    <x v="68"/>
    <x v="68"/>
    <x v="48"/>
    <x v="67"/>
    <x v="68"/>
    <x v="0"/>
    <x v="50"/>
    <x v="9"/>
    <x v="6"/>
    <x v="3"/>
    <x v="0"/>
    <x v="68"/>
    <x v="4"/>
    <x v="3"/>
    <x v="26"/>
    <x v="65"/>
    <x v="3"/>
    <x v="68"/>
    <x v="1"/>
    <x v="68"/>
    <x v="2"/>
    <x v="2"/>
    <x v="68"/>
    <x v="68"/>
    <x v="66"/>
    <x v="1"/>
  </r>
  <r>
    <x v="1"/>
    <x v="69"/>
    <x v="69"/>
    <x v="49"/>
    <x v="68"/>
    <x v="69"/>
    <x v="0"/>
    <x v="51"/>
    <x v="15"/>
    <x v="51"/>
    <x v="4"/>
    <x v="0"/>
    <x v="69"/>
    <x v="3"/>
    <x v="1"/>
    <x v="23"/>
    <x v="66"/>
    <x v="14"/>
    <x v="69"/>
    <x v="0"/>
    <x v="69"/>
    <x v="1"/>
    <x v="2"/>
    <x v="69"/>
    <x v="69"/>
    <x v="67"/>
    <x v="0"/>
  </r>
  <r>
    <x v="0"/>
    <x v="70"/>
    <x v="70"/>
    <x v="42"/>
    <x v="69"/>
    <x v="70"/>
    <x v="1"/>
    <x v="17"/>
    <x v="13"/>
    <x v="52"/>
    <x v="0"/>
    <x v="0"/>
    <x v="70"/>
    <x v="1"/>
    <x v="3"/>
    <x v="7"/>
    <x v="67"/>
    <x v="16"/>
    <x v="70"/>
    <x v="2"/>
    <x v="70"/>
    <x v="0"/>
    <x v="1"/>
    <x v="70"/>
    <x v="70"/>
    <x v="68"/>
    <x v="0"/>
  </r>
  <r>
    <x v="2"/>
    <x v="71"/>
    <x v="71"/>
    <x v="50"/>
    <x v="70"/>
    <x v="71"/>
    <x v="1"/>
    <x v="52"/>
    <x v="25"/>
    <x v="44"/>
    <x v="2"/>
    <x v="1"/>
    <x v="71"/>
    <x v="4"/>
    <x v="3"/>
    <x v="26"/>
    <x v="68"/>
    <x v="12"/>
    <x v="71"/>
    <x v="0"/>
    <x v="71"/>
    <x v="0"/>
    <x v="2"/>
    <x v="71"/>
    <x v="71"/>
    <x v="69"/>
    <x v="1"/>
  </r>
  <r>
    <x v="2"/>
    <x v="72"/>
    <x v="72"/>
    <x v="51"/>
    <x v="71"/>
    <x v="72"/>
    <x v="0"/>
    <x v="48"/>
    <x v="10"/>
    <x v="53"/>
    <x v="7"/>
    <x v="1"/>
    <x v="72"/>
    <x v="1"/>
    <x v="3"/>
    <x v="24"/>
    <x v="69"/>
    <x v="11"/>
    <x v="72"/>
    <x v="0"/>
    <x v="72"/>
    <x v="2"/>
    <x v="0"/>
    <x v="72"/>
    <x v="72"/>
    <x v="70"/>
    <x v="0"/>
  </r>
  <r>
    <x v="2"/>
    <x v="73"/>
    <x v="73"/>
    <x v="11"/>
    <x v="72"/>
    <x v="73"/>
    <x v="3"/>
    <x v="53"/>
    <x v="14"/>
    <x v="5"/>
    <x v="8"/>
    <x v="0"/>
    <x v="73"/>
    <x v="3"/>
    <x v="4"/>
    <x v="8"/>
    <x v="70"/>
    <x v="18"/>
    <x v="73"/>
    <x v="1"/>
    <x v="73"/>
    <x v="0"/>
    <x v="2"/>
    <x v="73"/>
    <x v="73"/>
    <x v="71"/>
    <x v="0"/>
  </r>
  <r>
    <x v="0"/>
    <x v="74"/>
    <x v="74"/>
    <x v="52"/>
    <x v="73"/>
    <x v="74"/>
    <x v="1"/>
    <x v="44"/>
    <x v="26"/>
    <x v="54"/>
    <x v="8"/>
    <x v="1"/>
    <x v="74"/>
    <x v="3"/>
    <x v="2"/>
    <x v="21"/>
    <x v="71"/>
    <x v="26"/>
    <x v="74"/>
    <x v="1"/>
    <x v="74"/>
    <x v="2"/>
    <x v="2"/>
    <x v="74"/>
    <x v="74"/>
    <x v="72"/>
    <x v="0"/>
  </r>
  <r>
    <x v="1"/>
    <x v="75"/>
    <x v="75"/>
    <x v="48"/>
    <x v="74"/>
    <x v="75"/>
    <x v="0"/>
    <x v="54"/>
    <x v="19"/>
    <x v="4"/>
    <x v="9"/>
    <x v="2"/>
    <x v="75"/>
    <x v="1"/>
    <x v="4"/>
    <x v="12"/>
    <x v="72"/>
    <x v="11"/>
    <x v="75"/>
    <x v="2"/>
    <x v="75"/>
    <x v="1"/>
    <x v="1"/>
    <x v="75"/>
    <x v="75"/>
    <x v="73"/>
    <x v="1"/>
  </r>
  <r>
    <x v="0"/>
    <x v="76"/>
    <x v="76"/>
    <x v="16"/>
    <x v="75"/>
    <x v="76"/>
    <x v="3"/>
    <x v="55"/>
    <x v="15"/>
    <x v="52"/>
    <x v="9"/>
    <x v="1"/>
    <x v="76"/>
    <x v="4"/>
    <x v="3"/>
    <x v="12"/>
    <x v="73"/>
    <x v="6"/>
    <x v="76"/>
    <x v="0"/>
    <x v="76"/>
    <x v="2"/>
    <x v="2"/>
    <x v="76"/>
    <x v="76"/>
    <x v="74"/>
    <x v="1"/>
  </r>
  <r>
    <x v="0"/>
    <x v="77"/>
    <x v="77"/>
    <x v="50"/>
    <x v="76"/>
    <x v="77"/>
    <x v="2"/>
    <x v="42"/>
    <x v="27"/>
    <x v="36"/>
    <x v="0"/>
    <x v="0"/>
    <x v="77"/>
    <x v="1"/>
    <x v="1"/>
    <x v="17"/>
    <x v="74"/>
    <x v="10"/>
    <x v="77"/>
    <x v="2"/>
    <x v="77"/>
    <x v="0"/>
    <x v="0"/>
    <x v="77"/>
    <x v="77"/>
    <x v="75"/>
    <x v="1"/>
  </r>
  <r>
    <x v="0"/>
    <x v="78"/>
    <x v="78"/>
    <x v="53"/>
    <x v="77"/>
    <x v="78"/>
    <x v="2"/>
    <x v="4"/>
    <x v="22"/>
    <x v="39"/>
    <x v="8"/>
    <x v="0"/>
    <x v="78"/>
    <x v="2"/>
    <x v="0"/>
    <x v="12"/>
    <x v="75"/>
    <x v="15"/>
    <x v="78"/>
    <x v="0"/>
    <x v="78"/>
    <x v="3"/>
    <x v="1"/>
    <x v="78"/>
    <x v="78"/>
    <x v="76"/>
    <x v="0"/>
  </r>
  <r>
    <x v="0"/>
    <x v="79"/>
    <x v="79"/>
    <x v="54"/>
    <x v="78"/>
    <x v="79"/>
    <x v="0"/>
    <x v="41"/>
    <x v="14"/>
    <x v="55"/>
    <x v="5"/>
    <x v="0"/>
    <x v="79"/>
    <x v="0"/>
    <x v="3"/>
    <x v="4"/>
    <x v="76"/>
    <x v="23"/>
    <x v="79"/>
    <x v="0"/>
    <x v="79"/>
    <x v="1"/>
    <x v="1"/>
    <x v="79"/>
    <x v="79"/>
    <x v="77"/>
    <x v="0"/>
  </r>
  <r>
    <x v="1"/>
    <x v="80"/>
    <x v="80"/>
    <x v="32"/>
    <x v="79"/>
    <x v="80"/>
    <x v="2"/>
    <x v="56"/>
    <x v="28"/>
    <x v="56"/>
    <x v="1"/>
    <x v="2"/>
    <x v="80"/>
    <x v="0"/>
    <x v="4"/>
    <x v="27"/>
    <x v="77"/>
    <x v="10"/>
    <x v="80"/>
    <x v="1"/>
    <x v="80"/>
    <x v="3"/>
    <x v="0"/>
    <x v="80"/>
    <x v="80"/>
    <x v="78"/>
    <x v="0"/>
  </r>
  <r>
    <x v="0"/>
    <x v="81"/>
    <x v="81"/>
    <x v="23"/>
    <x v="80"/>
    <x v="81"/>
    <x v="2"/>
    <x v="18"/>
    <x v="26"/>
    <x v="57"/>
    <x v="8"/>
    <x v="0"/>
    <x v="81"/>
    <x v="0"/>
    <x v="2"/>
    <x v="10"/>
    <x v="78"/>
    <x v="7"/>
    <x v="81"/>
    <x v="0"/>
    <x v="81"/>
    <x v="2"/>
    <x v="0"/>
    <x v="81"/>
    <x v="81"/>
    <x v="79"/>
    <x v="1"/>
  </r>
  <r>
    <x v="1"/>
    <x v="82"/>
    <x v="82"/>
    <x v="55"/>
    <x v="12"/>
    <x v="82"/>
    <x v="2"/>
    <x v="30"/>
    <x v="20"/>
    <x v="37"/>
    <x v="5"/>
    <x v="1"/>
    <x v="82"/>
    <x v="4"/>
    <x v="0"/>
    <x v="28"/>
    <x v="79"/>
    <x v="27"/>
    <x v="82"/>
    <x v="0"/>
    <x v="82"/>
    <x v="0"/>
    <x v="1"/>
    <x v="82"/>
    <x v="82"/>
    <x v="80"/>
    <x v="1"/>
  </r>
  <r>
    <x v="0"/>
    <x v="83"/>
    <x v="83"/>
    <x v="15"/>
    <x v="81"/>
    <x v="83"/>
    <x v="2"/>
    <x v="57"/>
    <x v="21"/>
    <x v="19"/>
    <x v="3"/>
    <x v="0"/>
    <x v="83"/>
    <x v="1"/>
    <x v="3"/>
    <x v="14"/>
    <x v="80"/>
    <x v="10"/>
    <x v="83"/>
    <x v="1"/>
    <x v="83"/>
    <x v="0"/>
    <x v="2"/>
    <x v="83"/>
    <x v="83"/>
    <x v="81"/>
    <x v="0"/>
  </r>
  <r>
    <x v="0"/>
    <x v="84"/>
    <x v="84"/>
    <x v="56"/>
    <x v="82"/>
    <x v="84"/>
    <x v="2"/>
    <x v="47"/>
    <x v="16"/>
    <x v="10"/>
    <x v="9"/>
    <x v="1"/>
    <x v="84"/>
    <x v="2"/>
    <x v="4"/>
    <x v="3"/>
    <x v="81"/>
    <x v="28"/>
    <x v="84"/>
    <x v="2"/>
    <x v="84"/>
    <x v="1"/>
    <x v="0"/>
    <x v="84"/>
    <x v="84"/>
    <x v="82"/>
    <x v="0"/>
  </r>
  <r>
    <x v="2"/>
    <x v="85"/>
    <x v="85"/>
    <x v="57"/>
    <x v="83"/>
    <x v="85"/>
    <x v="1"/>
    <x v="58"/>
    <x v="24"/>
    <x v="5"/>
    <x v="1"/>
    <x v="2"/>
    <x v="85"/>
    <x v="2"/>
    <x v="4"/>
    <x v="22"/>
    <x v="82"/>
    <x v="20"/>
    <x v="85"/>
    <x v="1"/>
    <x v="85"/>
    <x v="0"/>
    <x v="0"/>
    <x v="85"/>
    <x v="85"/>
    <x v="83"/>
    <x v="0"/>
  </r>
  <r>
    <x v="1"/>
    <x v="86"/>
    <x v="86"/>
    <x v="58"/>
    <x v="84"/>
    <x v="86"/>
    <x v="2"/>
    <x v="45"/>
    <x v="28"/>
    <x v="52"/>
    <x v="2"/>
    <x v="0"/>
    <x v="86"/>
    <x v="1"/>
    <x v="0"/>
    <x v="22"/>
    <x v="83"/>
    <x v="3"/>
    <x v="86"/>
    <x v="2"/>
    <x v="86"/>
    <x v="2"/>
    <x v="2"/>
    <x v="86"/>
    <x v="86"/>
    <x v="84"/>
    <x v="1"/>
  </r>
  <r>
    <x v="0"/>
    <x v="87"/>
    <x v="87"/>
    <x v="59"/>
    <x v="85"/>
    <x v="87"/>
    <x v="3"/>
    <x v="4"/>
    <x v="0"/>
    <x v="58"/>
    <x v="9"/>
    <x v="1"/>
    <x v="87"/>
    <x v="0"/>
    <x v="4"/>
    <x v="19"/>
    <x v="84"/>
    <x v="5"/>
    <x v="87"/>
    <x v="1"/>
    <x v="87"/>
    <x v="3"/>
    <x v="0"/>
    <x v="87"/>
    <x v="87"/>
    <x v="85"/>
    <x v="1"/>
  </r>
  <r>
    <x v="2"/>
    <x v="88"/>
    <x v="88"/>
    <x v="60"/>
    <x v="86"/>
    <x v="88"/>
    <x v="3"/>
    <x v="27"/>
    <x v="24"/>
    <x v="12"/>
    <x v="6"/>
    <x v="1"/>
    <x v="88"/>
    <x v="4"/>
    <x v="0"/>
    <x v="24"/>
    <x v="85"/>
    <x v="11"/>
    <x v="88"/>
    <x v="0"/>
    <x v="88"/>
    <x v="3"/>
    <x v="2"/>
    <x v="88"/>
    <x v="88"/>
    <x v="5"/>
    <x v="0"/>
  </r>
  <r>
    <x v="2"/>
    <x v="89"/>
    <x v="89"/>
    <x v="27"/>
    <x v="63"/>
    <x v="89"/>
    <x v="2"/>
    <x v="5"/>
    <x v="15"/>
    <x v="51"/>
    <x v="3"/>
    <x v="0"/>
    <x v="89"/>
    <x v="1"/>
    <x v="1"/>
    <x v="1"/>
    <x v="86"/>
    <x v="11"/>
    <x v="89"/>
    <x v="0"/>
    <x v="89"/>
    <x v="2"/>
    <x v="0"/>
    <x v="89"/>
    <x v="89"/>
    <x v="86"/>
    <x v="1"/>
  </r>
  <r>
    <x v="1"/>
    <x v="90"/>
    <x v="90"/>
    <x v="54"/>
    <x v="20"/>
    <x v="90"/>
    <x v="0"/>
    <x v="59"/>
    <x v="24"/>
    <x v="0"/>
    <x v="6"/>
    <x v="0"/>
    <x v="90"/>
    <x v="0"/>
    <x v="3"/>
    <x v="27"/>
    <x v="87"/>
    <x v="8"/>
    <x v="90"/>
    <x v="2"/>
    <x v="90"/>
    <x v="2"/>
    <x v="0"/>
    <x v="90"/>
    <x v="90"/>
    <x v="87"/>
    <x v="0"/>
  </r>
  <r>
    <x v="2"/>
    <x v="91"/>
    <x v="91"/>
    <x v="42"/>
    <x v="87"/>
    <x v="91"/>
    <x v="3"/>
    <x v="60"/>
    <x v="23"/>
    <x v="12"/>
    <x v="6"/>
    <x v="0"/>
    <x v="91"/>
    <x v="3"/>
    <x v="2"/>
    <x v="4"/>
    <x v="88"/>
    <x v="19"/>
    <x v="91"/>
    <x v="0"/>
    <x v="91"/>
    <x v="2"/>
    <x v="0"/>
    <x v="91"/>
    <x v="91"/>
    <x v="88"/>
    <x v="0"/>
  </r>
  <r>
    <x v="2"/>
    <x v="92"/>
    <x v="92"/>
    <x v="61"/>
    <x v="88"/>
    <x v="92"/>
    <x v="3"/>
    <x v="5"/>
    <x v="14"/>
    <x v="47"/>
    <x v="3"/>
    <x v="0"/>
    <x v="92"/>
    <x v="4"/>
    <x v="0"/>
    <x v="22"/>
    <x v="35"/>
    <x v="0"/>
    <x v="92"/>
    <x v="2"/>
    <x v="92"/>
    <x v="2"/>
    <x v="0"/>
    <x v="92"/>
    <x v="92"/>
    <x v="89"/>
    <x v="0"/>
  </r>
  <r>
    <x v="0"/>
    <x v="93"/>
    <x v="93"/>
    <x v="51"/>
    <x v="89"/>
    <x v="93"/>
    <x v="2"/>
    <x v="61"/>
    <x v="7"/>
    <x v="5"/>
    <x v="5"/>
    <x v="2"/>
    <x v="93"/>
    <x v="3"/>
    <x v="4"/>
    <x v="24"/>
    <x v="89"/>
    <x v="25"/>
    <x v="93"/>
    <x v="1"/>
    <x v="93"/>
    <x v="1"/>
    <x v="2"/>
    <x v="93"/>
    <x v="93"/>
    <x v="90"/>
    <x v="0"/>
  </r>
  <r>
    <x v="2"/>
    <x v="94"/>
    <x v="94"/>
    <x v="33"/>
    <x v="90"/>
    <x v="94"/>
    <x v="2"/>
    <x v="62"/>
    <x v="16"/>
    <x v="37"/>
    <x v="7"/>
    <x v="0"/>
    <x v="94"/>
    <x v="4"/>
    <x v="2"/>
    <x v="2"/>
    <x v="90"/>
    <x v="13"/>
    <x v="94"/>
    <x v="2"/>
    <x v="94"/>
    <x v="2"/>
    <x v="0"/>
    <x v="94"/>
    <x v="94"/>
    <x v="91"/>
    <x v="0"/>
  </r>
  <r>
    <x v="0"/>
    <x v="95"/>
    <x v="95"/>
    <x v="43"/>
    <x v="91"/>
    <x v="95"/>
    <x v="2"/>
    <x v="58"/>
    <x v="28"/>
    <x v="44"/>
    <x v="7"/>
    <x v="0"/>
    <x v="95"/>
    <x v="3"/>
    <x v="0"/>
    <x v="9"/>
    <x v="91"/>
    <x v="27"/>
    <x v="95"/>
    <x v="0"/>
    <x v="95"/>
    <x v="1"/>
    <x v="2"/>
    <x v="95"/>
    <x v="95"/>
    <x v="92"/>
    <x v="0"/>
  </r>
  <r>
    <x v="2"/>
    <x v="96"/>
    <x v="96"/>
    <x v="48"/>
    <x v="92"/>
    <x v="96"/>
    <x v="0"/>
    <x v="63"/>
    <x v="25"/>
    <x v="59"/>
    <x v="4"/>
    <x v="2"/>
    <x v="96"/>
    <x v="0"/>
    <x v="0"/>
    <x v="10"/>
    <x v="92"/>
    <x v="19"/>
    <x v="96"/>
    <x v="0"/>
    <x v="96"/>
    <x v="0"/>
    <x v="2"/>
    <x v="96"/>
    <x v="96"/>
    <x v="93"/>
    <x v="1"/>
  </r>
  <r>
    <x v="0"/>
    <x v="97"/>
    <x v="97"/>
    <x v="54"/>
    <x v="93"/>
    <x v="97"/>
    <x v="3"/>
    <x v="10"/>
    <x v="20"/>
    <x v="60"/>
    <x v="7"/>
    <x v="1"/>
    <x v="97"/>
    <x v="3"/>
    <x v="0"/>
    <x v="5"/>
    <x v="93"/>
    <x v="29"/>
    <x v="97"/>
    <x v="1"/>
    <x v="97"/>
    <x v="0"/>
    <x v="2"/>
    <x v="97"/>
    <x v="97"/>
    <x v="94"/>
    <x v="0"/>
  </r>
  <r>
    <x v="1"/>
    <x v="98"/>
    <x v="98"/>
    <x v="29"/>
    <x v="94"/>
    <x v="98"/>
    <x v="1"/>
    <x v="1"/>
    <x v="15"/>
    <x v="51"/>
    <x v="6"/>
    <x v="0"/>
    <x v="98"/>
    <x v="2"/>
    <x v="4"/>
    <x v="10"/>
    <x v="94"/>
    <x v="26"/>
    <x v="98"/>
    <x v="0"/>
    <x v="98"/>
    <x v="2"/>
    <x v="2"/>
    <x v="98"/>
    <x v="98"/>
    <x v="95"/>
    <x v="0"/>
  </r>
  <r>
    <x v="0"/>
    <x v="99"/>
    <x v="99"/>
    <x v="62"/>
    <x v="95"/>
    <x v="99"/>
    <x v="2"/>
    <x v="64"/>
    <x v="9"/>
    <x v="3"/>
    <x v="2"/>
    <x v="0"/>
    <x v="99"/>
    <x v="4"/>
    <x v="4"/>
    <x v="0"/>
    <x v="95"/>
    <x v="20"/>
    <x v="99"/>
    <x v="1"/>
    <x v="99"/>
    <x v="2"/>
    <x v="0"/>
    <x v="99"/>
    <x v="99"/>
    <x v="96"/>
    <x v="1"/>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name="PivotTable5" cacheId="2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D42:E46" firstHeaderRow="1" firstDataRow="1" firstDataCol="1"/>
  <pivotFields count="27">
    <pivotField showAll="0">
      <items count="4">
        <item x="2"/>
        <item x="0"/>
        <item x="1"/>
        <item t="default"/>
      </items>
    </pivotField>
    <pivotField showAll="0"/>
    <pivotField numFmtId="164" showAll="0"/>
    <pivotField showAll="0"/>
    <pivotField showAll="0"/>
    <pivotField numFmtId="164" showAll="0"/>
    <pivotField showAll="0"/>
    <pivotField showAll="0"/>
    <pivotField showAll="0"/>
    <pivotField showAll="0"/>
    <pivotField showAll="0"/>
    <pivotField showAll="0">
      <items count="4">
        <item x="1"/>
        <item x="0"/>
        <item x="2"/>
        <item t="default"/>
      </items>
    </pivotField>
    <pivotField numFmtId="164" showAll="0"/>
    <pivotField showAll="0">
      <items count="6">
        <item x="1"/>
        <item x="4"/>
        <item x="0"/>
        <item x="3"/>
        <item x="2"/>
        <item t="default"/>
      </items>
    </pivotField>
    <pivotField showAll="0">
      <items count="6">
        <item x="3"/>
        <item x="4"/>
        <item x="2"/>
        <item x="1"/>
        <item x="0"/>
        <item t="default"/>
      </items>
    </pivotField>
    <pivotField showAll="0"/>
    <pivotField showAll="0"/>
    <pivotField showAll="0"/>
    <pivotField showAll="0"/>
    <pivotField showAll="0"/>
    <pivotField showAll="0"/>
    <pivotField showAll="0"/>
    <pivotField axis="axisRow" showAll="0">
      <items count="4">
        <item x="2"/>
        <item x="0"/>
        <item x="1"/>
        <item t="default"/>
      </items>
    </pivotField>
    <pivotField dataField="1" numFmtId="164" showAll="0"/>
    <pivotField numFmtId="164" showAll="0"/>
    <pivotField showAll="0"/>
    <pivotField showAll="0"/>
  </pivotFields>
  <rowFields count="1">
    <field x="22"/>
  </rowFields>
  <rowItems count="4">
    <i>
      <x/>
    </i>
    <i>
      <x v="1"/>
    </i>
    <i>
      <x v="2"/>
    </i>
    <i t="grand">
      <x/>
    </i>
  </rowItems>
  <colItems count="1">
    <i/>
  </colItems>
  <dataFields count="1">
    <dataField name="Sum of Costs" fld="23"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name="PivotTable4" cacheId="2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2:B46" firstHeaderRow="1" firstDataRow="1" firstDataCol="1"/>
  <pivotFields count="27">
    <pivotField showAll="0">
      <items count="4">
        <item x="2"/>
        <item x="0"/>
        <item x="1"/>
        <item t="default"/>
      </items>
    </pivotField>
    <pivotField showAll="0"/>
    <pivotField numFmtId="164" showAll="0"/>
    <pivotField showAll="0"/>
    <pivotField showAll="0"/>
    <pivotField numFmtId="164" showAll="0"/>
    <pivotField showAll="0"/>
    <pivotField showAll="0"/>
    <pivotField showAll="0"/>
    <pivotField showAll="0"/>
    <pivotField showAll="0"/>
    <pivotField axis="axisRow" showAll="0">
      <items count="4">
        <item x="1"/>
        <item x="0"/>
        <item x="2"/>
        <item t="default"/>
      </items>
    </pivotField>
    <pivotField dataField="1" numFmtId="164" showAll="0"/>
    <pivotField showAll="0">
      <items count="6">
        <item x="1"/>
        <item x="4"/>
        <item x="0"/>
        <item x="3"/>
        <item x="2"/>
        <item t="default"/>
      </items>
    </pivotField>
    <pivotField showAll="0">
      <items count="6">
        <item x="3"/>
        <item x="4"/>
        <item x="2"/>
        <item x="1"/>
        <item x="0"/>
        <item t="default"/>
      </items>
    </pivotField>
    <pivotField showAll="0"/>
    <pivotField showAll="0"/>
    <pivotField showAll="0"/>
    <pivotField showAll="0"/>
    <pivotField showAll="0"/>
    <pivotField showAll="0"/>
    <pivotField showAll="0"/>
    <pivotField showAll="0"/>
    <pivotField numFmtId="164" showAll="0"/>
    <pivotField numFmtId="164" showAll="0"/>
    <pivotField showAll="0"/>
    <pivotField showAll="0"/>
  </pivotFields>
  <rowFields count="1">
    <field x="11"/>
  </rowFields>
  <rowItems count="4">
    <i>
      <x/>
    </i>
    <i>
      <x v="1"/>
    </i>
    <i>
      <x v="2"/>
    </i>
    <i t="grand">
      <x/>
    </i>
  </rowItems>
  <colItems count="1">
    <i/>
  </colItems>
  <dataFields count="1">
    <dataField name="Sum of Shipping costs" fld="12"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name="PivotTable3" cacheId="2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G2:I103" firstHeaderRow="0" firstDataRow="1" firstDataCol="1"/>
  <pivotFields count="27">
    <pivotField showAll="0">
      <items count="4">
        <item x="2"/>
        <item x="0"/>
        <item x="1"/>
        <item t="default"/>
      </items>
    </pivotField>
    <pivotField axis="axisRow" showAll="0">
      <items count="101">
        <item x="0"/>
        <item x="1"/>
        <item x="10"/>
        <item x="11"/>
        <item x="12"/>
        <item x="13"/>
        <item x="14"/>
        <item x="15"/>
        <item x="16"/>
        <item x="17"/>
        <item x="18"/>
        <item x="19"/>
        <item x="2"/>
        <item x="20"/>
        <item x="21"/>
        <item x="22"/>
        <item x="23"/>
        <item x="24"/>
        <item x="25"/>
        <item x="26"/>
        <item x="27"/>
        <item x="28"/>
        <item x="29"/>
        <item x="3"/>
        <item x="30"/>
        <item x="31"/>
        <item x="32"/>
        <item x="33"/>
        <item x="34"/>
        <item x="35"/>
        <item x="36"/>
        <item x="37"/>
        <item x="38"/>
        <item x="39"/>
        <item x="4"/>
        <item x="40"/>
        <item x="41"/>
        <item x="42"/>
        <item x="43"/>
        <item x="44"/>
        <item x="45"/>
        <item x="46"/>
        <item x="47"/>
        <item x="48"/>
        <item x="49"/>
        <item x="5"/>
        <item x="50"/>
        <item x="51"/>
        <item x="52"/>
        <item x="53"/>
        <item x="54"/>
        <item x="55"/>
        <item x="56"/>
        <item x="57"/>
        <item x="58"/>
        <item x="59"/>
        <item x="6"/>
        <item x="60"/>
        <item x="61"/>
        <item x="62"/>
        <item x="63"/>
        <item x="64"/>
        <item x="65"/>
        <item x="66"/>
        <item x="67"/>
        <item x="68"/>
        <item x="69"/>
        <item x="7"/>
        <item x="70"/>
        <item x="71"/>
        <item x="72"/>
        <item x="73"/>
        <item x="74"/>
        <item x="75"/>
        <item x="76"/>
        <item x="77"/>
        <item x="78"/>
        <item x="79"/>
        <item x="8"/>
        <item x="80"/>
        <item x="81"/>
        <item x="82"/>
        <item x="83"/>
        <item x="84"/>
        <item x="85"/>
        <item x="86"/>
        <item x="87"/>
        <item x="88"/>
        <item x="89"/>
        <item x="9"/>
        <item x="90"/>
        <item x="91"/>
        <item x="92"/>
        <item x="93"/>
        <item x="94"/>
        <item x="95"/>
        <item x="96"/>
        <item x="97"/>
        <item x="98"/>
        <item x="99"/>
        <item t="default"/>
      </items>
    </pivotField>
    <pivotField numFmtId="164" showAll="0"/>
    <pivotField dataField="1" showAll="0"/>
    <pivotField showAll="0"/>
    <pivotField numFmtId="164" showAll="0"/>
    <pivotField showAll="0"/>
    <pivotField showAll="0"/>
    <pivotField showAll="0"/>
    <pivotField dataField="1" showAll="0"/>
    <pivotField showAll="0"/>
    <pivotField showAll="0"/>
    <pivotField numFmtId="164" showAll="0"/>
    <pivotField showAll="0">
      <items count="6">
        <item x="1"/>
        <item x="4"/>
        <item x="0"/>
        <item x="3"/>
        <item x="2"/>
        <item t="default"/>
      </items>
    </pivotField>
    <pivotField showAll="0">
      <items count="6">
        <item x="3"/>
        <item x="4"/>
        <item x="2"/>
        <item x="1"/>
        <item x="0"/>
        <item t="default"/>
      </items>
    </pivotField>
    <pivotField showAll="0"/>
    <pivotField showAll="0"/>
    <pivotField showAll="0"/>
    <pivotField showAll="0"/>
    <pivotField showAll="0"/>
    <pivotField showAll="0"/>
    <pivotField showAll="0"/>
    <pivotField showAll="0"/>
    <pivotField numFmtId="164" showAll="0"/>
    <pivotField numFmtId="164" showAll="0"/>
    <pivotField showAll="0"/>
    <pivotField showAll="0"/>
  </pivotFields>
  <rowFields count="1">
    <field x="1"/>
  </rowFields>
  <rowItems count="1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t="grand">
      <x/>
    </i>
  </rowItems>
  <colFields count="1">
    <field x="-2"/>
  </colFields>
  <colItems count="2">
    <i>
      <x/>
    </i>
    <i i="1">
      <x v="1"/>
    </i>
  </colItems>
  <dataFields count="2">
    <dataField name="Sum of Availability" fld="3" baseField="0" baseItem="0"/>
    <dataField name="Sum of Order quantities" fld="9"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name="PivotTable2" cacheId="2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D2:E8" firstHeaderRow="1" firstDataRow="1" firstDataCol="1"/>
  <pivotFields count="27">
    <pivotField showAll="0">
      <items count="4">
        <item x="2"/>
        <item x="0"/>
        <item x="1"/>
        <item t="default"/>
      </items>
    </pivotField>
    <pivotField showAll="0"/>
    <pivotField numFmtId="164" showAll="0"/>
    <pivotField showAll="0"/>
    <pivotField showAll="0"/>
    <pivotField numFmtId="164" showAll="0"/>
    <pivotField showAll="0"/>
    <pivotField showAll="0"/>
    <pivotField showAll="0"/>
    <pivotField showAll="0"/>
    <pivotField showAll="0"/>
    <pivotField showAll="0"/>
    <pivotField numFmtId="164" showAll="0"/>
    <pivotField axis="axisRow" showAll="0">
      <items count="6">
        <item x="1"/>
        <item x="4"/>
        <item x="0"/>
        <item x="3"/>
        <item x="2"/>
        <item t="default"/>
      </items>
    </pivotField>
    <pivotField showAll="0">
      <items count="6">
        <item x="3"/>
        <item x="4"/>
        <item x="2"/>
        <item x="1"/>
        <item x="0"/>
        <item t="default"/>
      </items>
    </pivotField>
    <pivotField showAll="0"/>
    <pivotField showAll="0"/>
    <pivotField showAll="0"/>
    <pivotField showAll="0"/>
    <pivotField showAll="0"/>
    <pivotField dataField="1" showAll="0"/>
    <pivotField showAll="0"/>
    <pivotField showAll="0"/>
    <pivotField numFmtId="164" showAll="0"/>
    <pivotField numFmtId="164" showAll="0"/>
    <pivotField showAll="0"/>
    <pivotField showAll="0"/>
  </pivotFields>
  <rowFields count="1">
    <field x="13"/>
  </rowFields>
  <rowItems count="6">
    <i>
      <x/>
    </i>
    <i>
      <x v="1"/>
    </i>
    <i>
      <x v="2"/>
    </i>
    <i>
      <x v="3"/>
    </i>
    <i>
      <x v="4"/>
    </i>
    <i t="grand">
      <x/>
    </i>
  </rowItems>
  <colItems count="1">
    <i/>
  </colItems>
  <dataFields count="1">
    <dataField name="Average of Defect rates" fld="20" subtotal="average" baseField="13"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name="PivotTable1" cacheId="2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B6" firstHeaderRow="1" firstDataRow="1" firstDataCol="1"/>
  <pivotFields count="27">
    <pivotField axis="axisRow" showAll="0">
      <items count="4">
        <item x="2"/>
        <item x="0"/>
        <item x="1"/>
        <item t="default"/>
      </items>
    </pivotField>
    <pivotField showAll="0"/>
    <pivotField numFmtId="164" showAll="0"/>
    <pivotField showAll="0"/>
    <pivotField showAll="0"/>
    <pivotField dataField="1" numFmtId="164" showAll="0"/>
    <pivotField showAll="0"/>
    <pivotField showAll="0"/>
    <pivotField showAll="0"/>
    <pivotField showAll="0"/>
    <pivotField showAll="0"/>
    <pivotField showAll="0"/>
    <pivotField numFmtId="164" showAll="0"/>
    <pivotField showAll="0">
      <items count="6">
        <item x="1"/>
        <item x="4"/>
        <item x="0"/>
        <item x="3"/>
        <item x="2"/>
        <item t="default"/>
      </items>
    </pivotField>
    <pivotField showAll="0">
      <items count="6">
        <item x="3"/>
        <item x="4"/>
        <item x="2"/>
        <item x="1"/>
        <item x="0"/>
        <item t="default"/>
      </items>
    </pivotField>
    <pivotField showAll="0"/>
    <pivotField showAll="0"/>
    <pivotField showAll="0"/>
    <pivotField showAll="0"/>
    <pivotField showAll="0"/>
    <pivotField showAll="0"/>
    <pivotField showAll="0"/>
    <pivotField showAll="0"/>
    <pivotField numFmtId="164" showAll="0"/>
    <pivotField numFmtId="164" showAll="0"/>
    <pivotField showAll="0"/>
    <pivotField showAll="0"/>
  </pivotFields>
  <rowFields count="1">
    <field x="0"/>
  </rowFields>
  <rowItems count="4">
    <i>
      <x/>
    </i>
    <i>
      <x v="1"/>
    </i>
    <i>
      <x v="2"/>
    </i>
    <i t="grand">
      <x/>
    </i>
  </rowItems>
  <colItems count="1">
    <i/>
  </colItems>
  <dataFields count="1">
    <dataField name="Sum of Revenue generated" fld="5"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mc:Ignorable="x" name="Slicer_Location" sourceName="Location">
  <pivotTables>
    <pivotTable tabId="3" name="PivotTable5"/>
    <pivotTable tabId="3" name="PivotTable1"/>
    <pivotTable tabId="3" name="PivotTable2"/>
    <pivotTable tabId="3" name="PivotTable3"/>
    <pivotTable tabId="3" name="PivotTable4"/>
  </pivotTables>
  <data>
    <tabular pivotCacheId="1082395708">
      <items count="5">
        <i x="3" s="1"/>
        <i x="4"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mc:Ignorable="x" name="Slicer_Supplier_name" sourceName="Supplier name">
  <pivotTables>
    <pivotTable tabId="3" name="PivotTable5"/>
    <pivotTable tabId="3" name="PivotTable1"/>
    <pivotTable tabId="3" name="PivotTable2"/>
    <pivotTable tabId="3" name="PivotTable3"/>
    <pivotTable tabId="3" name="PivotTable4"/>
  </pivotTables>
  <data>
    <tabular pivotCacheId="1082395708">
      <items count="5">
        <i x="1" s="1"/>
        <i x="4" s="1"/>
        <i x="0" s="1"/>
        <i x="3" s="1"/>
        <i x="2"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mc:Ignorable="x" name="Slicer_Product_type" sourceName="Product type">
  <pivotTables>
    <pivotTable tabId="3" name="PivotTable5"/>
    <pivotTable tabId="3" name="PivotTable1"/>
    <pivotTable tabId="3" name="PivotTable2"/>
    <pivotTable tabId="3" name="PivotTable3"/>
    <pivotTable tabId="3" name="PivotTable4"/>
  </pivotTables>
  <data>
    <tabular pivotCacheId="1082395708">
      <items count="3">
        <i x="2" s="1"/>
        <i x="0" s="1"/>
        <i x="1" s="1"/>
      </items>
    </tabular>
  </data>
</slicerCacheDefinition>
</file>

<file path=xl/slicers/slicer1.xml><?xml version="1.0" encoding="utf-8"?>
<slicers xmlns="http://schemas.microsoft.com/office/spreadsheetml/2009/9/main" xmlns:mc="http://schemas.openxmlformats.org/markup-compatibility/2006" xmlns:x="http://purl.oclc.org/ooxml/spreadsheetml/main" mc:Ignorable="x">
  <slicer name="Location" cache="Slicer_Location" caption="Location" rowHeight="241300"/>
  <slicer name="Supplier name" cache="Slicer_Supplier_name" caption="Supplier name" rowHeight="241300"/>
  <slicer name="Product type" cache="Slicer_Product_type" caption="Product type" rowHeight="241300"/>
</slicers>
</file>

<file path=xl/tables/table1.xml><?xml version="1.0" encoding="utf-8"?>
<table xmlns="http://purl.oclc.org/ooxml/spreadsheetml/main" id="1" name="Table1" displayName="Table1" ref="A1:AA101" totalsRowShown="0" headerRowDxfId="10">
  <autoFilter ref="A1:AA101"/>
  <tableColumns count="27">
    <tableColumn id="1" name="Product type"/>
    <tableColumn id="2" name="SKU"/>
    <tableColumn id="3" name="Price" dataDxfId="9"/>
    <tableColumn id="4" name="Availability"/>
    <tableColumn id="5" name="Number of products sold"/>
    <tableColumn id="6" name="Revenue generated" dataDxfId="8"/>
    <tableColumn id="7" name="Customer demographics"/>
    <tableColumn id="8" name="Stock levels"/>
    <tableColumn id="9" name="Lead times"/>
    <tableColumn id="10" name="Order quantities"/>
    <tableColumn id="11" name="Shipping times"/>
    <tableColumn id="12" name="Shipping carriers"/>
    <tableColumn id="13" name="Shipping costs" dataDxfId="7"/>
    <tableColumn id="14" name="Supplier name"/>
    <tableColumn id="15" name="Location"/>
    <tableColumn id="16" name="Lead time"/>
    <tableColumn id="17" name="Production volumes"/>
    <tableColumn id="18" name="Manufacturing lead time"/>
    <tableColumn id="19" name="Manufacturing costs"/>
    <tableColumn id="20" name="Inspection results"/>
    <tableColumn id="21" name="Defect rates"/>
    <tableColumn id="22" name="Transportation modes"/>
    <tableColumn id="23" name="Routes"/>
    <tableColumn id="24" name="Costs" dataDxfId="6"/>
    <tableColumn id="25" name="profit" dataDxfId="5">
      <calculatedColumnFormula>Table1[[#This Row],[Revenue generated]]-(Table1[[#This Row],[Manufacturing costs]]+Table1[[#This Row],[Shipping costs]])</calculatedColumnFormula>
    </tableColumn>
    <tableColumn id="26" name="Availability%" dataDxfId="4">
      <calculatedColumnFormula>Table1[[#This Row],[Availability]] / (Table1[[#This Row],[Availability]] + Table1[[#This Row],[Stock levels]])</calculatedColumnFormula>
    </tableColumn>
    <tableColumn id="27" name="REORDER_ALERT" dataDxfId="3">
      <calculatedColumnFormula>IF(Table1[[#This Row],[Availability]]&lt;30,"Reorder","OK")</calculatedColumnFormula>
    </tableColumn>
  </tableColumns>
  <tableStyleInfo name="TableStyleLight21"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table" Target="../tables/table1.xml"/></Relationships>
</file>

<file path=xl/worksheets/_rels/sheet3.xml.rels><?xml version="1.0" encoding="UTF-8" standalone="yes"?>
<Relationships xmlns="http://schemas.openxmlformats.org/package/2006/relationships"><Relationship Id="rId3" Type="http://purl.oclc.org/ooxml/officeDocument/relationships/pivotTable" Target="../pivotTables/pivotTable3.xml"/><Relationship Id="rId2" Type="http://purl.oclc.org/ooxml/officeDocument/relationships/pivotTable" Target="../pivotTables/pivotTable2.xml"/><Relationship Id="rId1" Type="http://purl.oclc.org/ooxml/officeDocument/relationships/pivotTable" Target="../pivotTables/pivotTable1.xml"/><Relationship Id="rId5" Type="http://purl.oclc.org/ooxml/officeDocument/relationships/pivotTable" Target="../pivotTables/pivotTable5.xml"/><Relationship Id="rId4" Type="http://purl.oclc.org/ooxml/officeDocument/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X101"/>
  <sheetViews>
    <sheetView workbookViewId="0">
      <selection activeCell="I98" sqref="I98"/>
    </sheetView>
  </sheetViews>
  <sheetFormatPr defaultRowHeight="15"/>
  <cols>
    <col min="3" max="3" width="9.140625" style="1"/>
    <col min="6" max="6" width="9.140625" style="1"/>
    <col min="13" max="13" width="9.140625" style="1"/>
    <col min="24" max="24" width="9.140625" style="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t="s">
        <v>24</v>
      </c>
      <c r="B2" t="s">
        <v>25</v>
      </c>
      <c r="C2" s="1">
        <v>69.808005542115694</v>
      </c>
      <c r="D2">
        <v>55</v>
      </c>
      <c r="E2">
        <v>802</v>
      </c>
      <c r="F2" s="1">
        <v>8661.9967923923796</v>
      </c>
      <c r="G2" t="s">
        <v>26</v>
      </c>
      <c r="H2">
        <v>58</v>
      </c>
      <c r="I2">
        <v>7</v>
      </c>
      <c r="J2">
        <v>96</v>
      </c>
      <c r="K2">
        <v>4</v>
      </c>
      <c r="L2" t="s">
        <v>27</v>
      </c>
      <c r="M2" s="1">
        <v>2.9565721394308002</v>
      </c>
      <c r="N2" t="s">
        <v>28</v>
      </c>
      <c r="O2" t="s">
        <v>29</v>
      </c>
      <c r="P2">
        <v>29</v>
      </c>
      <c r="Q2">
        <v>215</v>
      </c>
      <c r="R2">
        <v>29</v>
      </c>
      <c r="S2">
        <v>46.279879240508301</v>
      </c>
      <c r="T2" t="s">
        <v>30</v>
      </c>
      <c r="U2">
        <v>0.226410360849925</v>
      </c>
      <c r="V2" t="s">
        <v>31</v>
      </c>
      <c r="W2" t="s">
        <v>32</v>
      </c>
      <c r="X2" s="1">
        <v>187.75207545920301</v>
      </c>
    </row>
    <row r="3" spans="1:24">
      <c r="A3" t="s">
        <v>33</v>
      </c>
      <c r="B3" t="s">
        <v>34</v>
      </c>
      <c r="C3" s="1">
        <v>14.8435232750843</v>
      </c>
      <c r="D3">
        <v>95</v>
      </c>
      <c r="E3">
        <v>736</v>
      </c>
      <c r="F3" s="1">
        <v>7460.9000654458396</v>
      </c>
      <c r="G3" t="s">
        <v>35</v>
      </c>
      <c r="H3">
        <v>53</v>
      </c>
      <c r="I3">
        <v>30</v>
      </c>
      <c r="J3">
        <v>37</v>
      </c>
      <c r="K3">
        <v>2</v>
      </c>
      <c r="L3" t="s">
        <v>36</v>
      </c>
      <c r="M3" s="1">
        <v>9.7165747714313095</v>
      </c>
      <c r="N3" t="s">
        <v>28</v>
      </c>
      <c r="O3" t="s">
        <v>29</v>
      </c>
      <c r="P3">
        <v>23</v>
      </c>
      <c r="Q3">
        <v>517</v>
      </c>
      <c r="R3">
        <v>30</v>
      </c>
      <c r="S3">
        <v>33.616768953730002</v>
      </c>
      <c r="T3" t="s">
        <v>30</v>
      </c>
      <c r="U3">
        <v>4.8540680263886999</v>
      </c>
      <c r="V3" t="s">
        <v>31</v>
      </c>
      <c r="W3" t="s">
        <v>32</v>
      </c>
      <c r="X3" s="1">
        <v>503.06557914966902</v>
      </c>
    </row>
    <row r="4" spans="1:24">
      <c r="A4" t="s">
        <v>24</v>
      </c>
      <c r="B4" t="s">
        <v>37</v>
      </c>
      <c r="C4" s="1">
        <v>11.319683293090501</v>
      </c>
      <c r="D4">
        <v>34</v>
      </c>
      <c r="E4">
        <v>8</v>
      </c>
      <c r="F4" s="1">
        <v>9577.7496258687297</v>
      </c>
      <c r="G4" t="s">
        <v>38</v>
      </c>
      <c r="H4">
        <v>1</v>
      </c>
      <c r="I4">
        <v>10</v>
      </c>
      <c r="J4">
        <v>88</v>
      </c>
      <c r="K4">
        <v>2</v>
      </c>
      <c r="L4" t="s">
        <v>27</v>
      </c>
      <c r="M4" s="1">
        <v>8.0544792617321495</v>
      </c>
      <c r="N4" t="s">
        <v>39</v>
      </c>
      <c r="O4" t="s">
        <v>29</v>
      </c>
      <c r="P4">
        <v>12</v>
      </c>
      <c r="Q4">
        <v>971</v>
      </c>
      <c r="R4">
        <v>27</v>
      </c>
      <c r="S4">
        <v>30.6880193482842</v>
      </c>
      <c r="T4" t="s">
        <v>30</v>
      </c>
      <c r="U4">
        <v>4.5805926191992201</v>
      </c>
      <c r="V4" t="s">
        <v>40</v>
      </c>
      <c r="W4" t="s">
        <v>41</v>
      </c>
      <c r="X4" s="1">
        <v>141.920281771519</v>
      </c>
    </row>
    <row r="5" spans="1:24">
      <c r="A5" t="s">
        <v>33</v>
      </c>
      <c r="B5" t="s">
        <v>42</v>
      </c>
      <c r="C5" s="1">
        <v>61.1633430164377</v>
      </c>
      <c r="D5">
        <v>68</v>
      </c>
      <c r="E5">
        <v>83</v>
      </c>
      <c r="F5" s="1">
        <v>7766.8364256852301</v>
      </c>
      <c r="G5" t="s">
        <v>26</v>
      </c>
      <c r="H5">
        <v>23</v>
      </c>
      <c r="I5">
        <v>13</v>
      </c>
      <c r="J5">
        <v>59</v>
      </c>
      <c r="K5">
        <v>6</v>
      </c>
      <c r="L5" t="s">
        <v>43</v>
      </c>
      <c r="M5" s="1">
        <v>1.7295685635434199</v>
      </c>
      <c r="N5" t="s">
        <v>44</v>
      </c>
      <c r="O5" t="s">
        <v>45</v>
      </c>
      <c r="P5">
        <v>24</v>
      </c>
      <c r="Q5">
        <v>937</v>
      </c>
      <c r="R5">
        <v>18</v>
      </c>
      <c r="S5">
        <v>35.624741397125</v>
      </c>
      <c r="T5" t="s">
        <v>46</v>
      </c>
      <c r="U5">
        <v>4.7466486206477496</v>
      </c>
      <c r="V5" t="s">
        <v>47</v>
      </c>
      <c r="W5" t="s">
        <v>48</v>
      </c>
      <c r="X5" s="1">
        <v>254.776159219286</v>
      </c>
    </row>
    <row r="6" spans="1:24">
      <c r="A6" t="s">
        <v>33</v>
      </c>
      <c r="B6" t="s">
        <v>49</v>
      </c>
      <c r="C6" s="1">
        <v>4.8054960363458896</v>
      </c>
      <c r="D6">
        <v>26</v>
      </c>
      <c r="E6">
        <v>871</v>
      </c>
      <c r="F6" s="1">
        <v>2686.50515156744</v>
      </c>
      <c r="G6" t="s">
        <v>26</v>
      </c>
      <c r="H6">
        <v>5</v>
      </c>
      <c r="I6">
        <v>3</v>
      </c>
      <c r="J6">
        <v>56</v>
      </c>
      <c r="K6">
        <v>8</v>
      </c>
      <c r="L6" t="s">
        <v>36</v>
      </c>
      <c r="M6" s="1">
        <v>3.8905479158706702</v>
      </c>
      <c r="N6" t="s">
        <v>39</v>
      </c>
      <c r="O6" t="s">
        <v>50</v>
      </c>
      <c r="P6">
        <v>5</v>
      </c>
      <c r="Q6">
        <v>414</v>
      </c>
      <c r="R6">
        <v>3</v>
      </c>
      <c r="S6">
        <v>92.065160598712794</v>
      </c>
      <c r="T6" t="s">
        <v>46</v>
      </c>
      <c r="U6">
        <v>3.1455795228330001</v>
      </c>
      <c r="V6" t="s">
        <v>40</v>
      </c>
      <c r="W6" t="s">
        <v>48</v>
      </c>
      <c r="X6" s="1">
        <v>923.44063171192204</v>
      </c>
    </row>
    <row r="7" spans="1:24">
      <c r="A7" t="s">
        <v>24</v>
      </c>
      <c r="B7" t="s">
        <v>51</v>
      </c>
      <c r="C7" s="1">
        <v>1.6999760138659299</v>
      </c>
      <c r="D7">
        <v>87</v>
      </c>
      <c r="E7">
        <v>147</v>
      </c>
      <c r="F7" s="1">
        <v>2828.3487459757498</v>
      </c>
      <c r="G7" t="s">
        <v>26</v>
      </c>
      <c r="H7">
        <v>90</v>
      </c>
      <c r="I7">
        <v>27</v>
      </c>
      <c r="J7">
        <v>66</v>
      </c>
      <c r="K7">
        <v>3</v>
      </c>
      <c r="L7" t="s">
        <v>27</v>
      </c>
      <c r="M7" s="1">
        <v>4.4440988643822896</v>
      </c>
      <c r="N7" t="s">
        <v>52</v>
      </c>
      <c r="O7" t="s">
        <v>53</v>
      </c>
      <c r="P7">
        <v>10</v>
      </c>
      <c r="Q7">
        <v>104</v>
      </c>
      <c r="R7">
        <v>17</v>
      </c>
      <c r="S7">
        <v>56.766475557431797</v>
      </c>
      <c r="T7" t="s">
        <v>46</v>
      </c>
      <c r="U7">
        <v>2.7791935115711599</v>
      </c>
      <c r="V7" t="s">
        <v>31</v>
      </c>
      <c r="W7" t="s">
        <v>48</v>
      </c>
      <c r="X7" s="1">
        <v>235.461236735537</v>
      </c>
    </row>
    <row r="8" spans="1:24">
      <c r="A8" t="s">
        <v>33</v>
      </c>
      <c r="B8" t="s">
        <v>54</v>
      </c>
      <c r="C8" s="1">
        <v>4.0783328631079403</v>
      </c>
      <c r="D8">
        <v>48</v>
      </c>
      <c r="E8">
        <v>65</v>
      </c>
      <c r="F8" s="1">
        <v>7823.4765595317303</v>
      </c>
      <c r="G8" t="s">
        <v>55</v>
      </c>
      <c r="H8">
        <v>11</v>
      </c>
      <c r="I8">
        <v>15</v>
      </c>
      <c r="J8">
        <v>58</v>
      </c>
      <c r="K8">
        <v>8</v>
      </c>
      <c r="L8" t="s">
        <v>43</v>
      </c>
      <c r="M8" s="1">
        <v>3.8807633029519999</v>
      </c>
      <c r="N8" t="s">
        <v>28</v>
      </c>
      <c r="O8" t="s">
        <v>45</v>
      </c>
      <c r="P8">
        <v>14</v>
      </c>
      <c r="Q8">
        <v>314</v>
      </c>
      <c r="R8">
        <v>24</v>
      </c>
      <c r="S8">
        <v>1.0850685695870601</v>
      </c>
      <c r="T8" t="s">
        <v>30</v>
      </c>
      <c r="U8">
        <v>1.0009106193041299</v>
      </c>
      <c r="V8" t="s">
        <v>56</v>
      </c>
      <c r="W8" t="s">
        <v>48</v>
      </c>
      <c r="X8" s="1">
        <v>134.36909686103101</v>
      </c>
    </row>
    <row r="9" spans="1:24">
      <c r="A9" t="s">
        <v>57</v>
      </c>
      <c r="B9" t="s">
        <v>58</v>
      </c>
      <c r="C9" s="1">
        <v>42.958384382459997</v>
      </c>
      <c r="D9">
        <v>59</v>
      </c>
      <c r="E9">
        <v>426</v>
      </c>
      <c r="F9" s="1">
        <v>8496.1038130898305</v>
      </c>
      <c r="G9" t="s">
        <v>35</v>
      </c>
      <c r="H9">
        <v>93</v>
      </c>
      <c r="I9">
        <v>17</v>
      </c>
      <c r="J9">
        <v>11</v>
      </c>
      <c r="K9">
        <v>1</v>
      </c>
      <c r="L9" t="s">
        <v>27</v>
      </c>
      <c r="M9" s="1">
        <v>2.3483387844177801</v>
      </c>
      <c r="N9" t="s">
        <v>52</v>
      </c>
      <c r="O9" t="s">
        <v>53</v>
      </c>
      <c r="P9">
        <v>22</v>
      </c>
      <c r="Q9">
        <v>564</v>
      </c>
      <c r="R9">
        <v>1</v>
      </c>
      <c r="S9">
        <v>99.466108603599096</v>
      </c>
      <c r="T9" t="s">
        <v>46</v>
      </c>
      <c r="U9">
        <v>0.39817718685065001</v>
      </c>
      <c r="V9" t="s">
        <v>31</v>
      </c>
      <c r="W9" t="s">
        <v>41</v>
      </c>
      <c r="X9" s="1">
        <v>802.05631181755803</v>
      </c>
    </row>
    <row r="10" spans="1:24">
      <c r="A10" t="s">
        <v>57</v>
      </c>
      <c r="B10" t="s">
        <v>59</v>
      </c>
      <c r="C10" s="1">
        <v>68.717596748527299</v>
      </c>
      <c r="D10">
        <v>78</v>
      </c>
      <c r="E10">
        <v>150</v>
      </c>
      <c r="F10" s="1">
        <v>7517.3632106311197</v>
      </c>
      <c r="G10" t="s">
        <v>35</v>
      </c>
      <c r="H10">
        <v>5</v>
      </c>
      <c r="I10">
        <v>10</v>
      </c>
      <c r="J10">
        <v>15</v>
      </c>
      <c r="K10">
        <v>7</v>
      </c>
      <c r="L10" t="s">
        <v>43</v>
      </c>
      <c r="M10" s="1">
        <v>3.4047338570830199</v>
      </c>
      <c r="N10" t="s">
        <v>52</v>
      </c>
      <c r="O10" t="s">
        <v>29</v>
      </c>
      <c r="P10">
        <v>13</v>
      </c>
      <c r="Q10">
        <v>769</v>
      </c>
      <c r="R10">
        <v>8</v>
      </c>
      <c r="S10">
        <v>11.423027139565599</v>
      </c>
      <c r="T10" t="s">
        <v>30</v>
      </c>
      <c r="U10">
        <v>2.7098626911099601</v>
      </c>
      <c r="V10" t="s">
        <v>56</v>
      </c>
      <c r="W10" t="s">
        <v>32</v>
      </c>
      <c r="X10" s="1">
        <v>505.55713422546398</v>
      </c>
    </row>
    <row r="11" spans="1:24">
      <c r="A11" t="s">
        <v>33</v>
      </c>
      <c r="B11" t="s">
        <v>60</v>
      </c>
      <c r="C11" s="1">
        <v>64.0157329412785</v>
      </c>
      <c r="D11">
        <v>35</v>
      </c>
      <c r="E11">
        <v>980</v>
      </c>
      <c r="F11" s="1">
        <v>4971.1459875855498</v>
      </c>
      <c r="G11" t="s">
        <v>38</v>
      </c>
      <c r="H11">
        <v>14</v>
      </c>
      <c r="I11">
        <v>27</v>
      </c>
      <c r="J11">
        <v>83</v>
      </c>
      <c r="K11">
        <v>1</v>
      </c>
      <c r="L11" t="s">
        <v>36</v>
      </c>
      <c r="M11" s="1">
        <v>7.1666452910482104</v>
      </c>
      <c r="N11" t="s">
        <v>61</v>
      </c>
      <c r="O11" t="s">
        <v>62</v>
      </c>
      <c r="P11">
        <v>29</v>
      </c>
      <c r="Q11">
        <v>963</v>
      </c>
      <c r="R11">
        <v>23</v>
      </c>
      <c r="S11">
        <v>47.957601634951502</v>
      </c>
      <c r="T11" t="s">
        <v>30</v>
      </c>
      <c r="U11">
        <v>3.8446144787675798</v>
      </c>
      <c r="V11" t="s">
        <v>47</v>
      </c>
      <c r="W11" t="s">
        <v>32</v>
      </c>
      <c r="X11" s="1">
        <v>995.92946149864099</v>
      </c>
    </row>
    <row r="12" spans="1:24">
      <c r="A12" t="s">
        <v>33</v>
      </c>
      <c r="B12" t="s">
        <v>63</v>
      </c>
      <c r="C12" s="1">
        <v>15.707795681912099</v>
      </c>
      <c r="D12">
        <v>11</v>
      </c>
      <c r="E12">
        <v>996</v>
      </c>
      <c r="F12" s="1">
        <v>2330.9658020919401</v>
      </c>
      <c r="G12" t="s">
        <v>26</v>
      </c>
      <c r="H12">
        <v>51</v>
      </c>
      <c r="I12">
        <v>13</v>
      </c>
      <c r="J12">
        <v>80</v>
      </c>
      <c r="K12">
        <v>2</v>
      </c>
      <c r="L12" t="s">
        <v>43</v>
      </c>
      <c r="M12" s="1">
        <v>8.6732112112786108</v>
      </c>
      <c r="N12" t="s">
        <v>44</v>
      </c>
      <c r="O12" t="s">
        <v>45</v>
      </c>
      <c r="P12">
        <v>18</v>
      </c>
      <c r="Q12">
        <v>830</v>
      </c>
      <c r="R12">
        <v>5</v>
      </c>
      <c r="S12">
        <v>96.527352785310896</v>
      </c>
      <c r="T12" t="s">
        <v>64</v>
      </c>
      <c r="U12">
        <v>1.72731392835594</v>
      </c>
      <c r="V12" t="s">
        <v>31</v>
      </c>
      <c r="W12" t="s">
        <v>32</v>
      </c>
      <c r="X12" s="1">
        <v>806.10317770292295</v>
      </c>
    </row>
    <row r="13" spans="1:24">
      <c r="A13" t="s">
        <v>33</v>
      </c>
      <c r="B13" t="s">
        <v>65</v>
      </c>
      <c r="C13" s="1">
        <v>90.635459982288594</v>
      </c>
      <c r="D13">
        <v>95</v>
      </c>
      <c r="E13">
        <v>960</v>
      </c>
      <c r="F13" s="1">
        <v>6099.9441155814502</v>
      </c>
      <c r="G13" t="s">
        <v>35</v>
      </c>
      <c r="H13">
        <v>46</v>
      </c>
      <c r="I13">
        <v>23</v>
      </c>
      <c r="J13">
        <v>60</v>
      </c>
      <c r="K13">
        <v>1</v>
      </c>
      <c r="L13" t="s">
        <v>36</v>
      </c>
      <c r="M13" s="1">
        <v>4.5239431243166601</v>
      </c>
      <c r="N13" t="s">
        <v>61</v>
      </c>
      <c r="O13" t="s">
        <v>45</v>
      </c>
      <c r="P13">
        <v>28</v>
      </c>
      <c r="Q13">
        <v>362</v>
      </c>
      <c r="R13">
        <v>11</v>
      </c>
      <c r="S13">
        <v>27.5923630866636</v>
      </c>
      <c r="T13" t="s">
        <v>30</v>
      </c>
      <c r="U13">
        <v>2.1169821372994301E-2</v>
      </c>
      <c r="V13" t="s">
        <v>40</v>
      </c>
      <c r="W13" t="s">
        <v>48</v>
      </c>
      <c r="X13" s="1">
        <v>126.72303340940699</v>
      </c>
    </row>
    <row r="14" spans="1:24">
      <c r="A14" t="s">
        <v>24</v>
      </c>
      <c r="B14" t="s">
        <v>66</v>
      </c>
      <c r="C14" s="1">
        <v>71.213389075359999</v>
      </c>
      <c r="D14">
        <v>41</v>
      </c>
      <c r="E14">
        <v>336</v>
      </c>
      <c r="F14" s="1">
        <v>2873.74144602144</v>
      </c>
      <c r="G14" t="s">
        <v>38</v>
      </c>
      <c r="H14">
        <v>100</v>
      </c>
      <c r="I14">
        <v>30</v>
      </c>
      <c r="J14">
        <v>85</v>
      </c>
      <c r="K14">
        <v>4</v>
      </c>
      <c r="L14" t="s">
        <v>36</v>
      </c>
      <c r="M14" s="1">
        <v>1.32527401018452</v>
      </c>
      <c r="N14" t="s">
        <v>52</v>
      </c>
      <c r="O14" t="s">
        <v>45</v>
      </c>
      <c r="P14">
        <v>3</v>
      </c>
      <c r="Q14">
        <v>563</v>
      </c>
      <c r="R14">
        <v>3</v>
      </c>
      <c r="S14">
        <v>32.321286213424003</v>
      </c>
      <c r="T14" t="s">
        <v>46</v>
      </c>
      <c r="U14">
        <v>2.1612537475559099</v>
      </c>
      <c r="V14" t="s">
        <v>31</v>
      </c>
      <c r="W14" t="s">
        <v>32</v>
      </c>
      <c r="X14" s="1">
        <v>402.96878907376998</v>
      </c>
    </row>
    <row r="15" spans="1:24">
      <c r="A15" t="s">
        <v>33</v>
      </c>
      <c r="B15" t="s">
        <v>67</v>
      </c>
      <c r="C15" s="1">
        <v>16.160393317379899</v>
      </c>
      <c r="D15">
        <v>5</v>
      </c>
      <c r="E15">
        <v>249</v>
      </c>
      <c r="F15" s="1">
        <v>4052.7384162378598</v>
      </c>
      <c r="G15" t="s">
        <v>55</v>
      </c>
      <c r="H15">
        <v>80</v>
      </c>
      <c r="I15">
        <v>8</v>
      </c>
      <c r="J15">
        <v>48</v>
      </c>
      <c r="K15">
        <v>9</v>
      </c>
      <c r="L15" t="s">
        <v>36</v>
      </c>
      <c r="M15" s="1">
        <v>9.5372830611083295</v>
      </c>
      <c r="N15" t="s">
        <v>44</v>
      </c>
      <c r="O15" t="s">
        <v>53</v>
      </c>
      <c r="P15">
        <v>23</v>
      </c>
      <c r="Q15">
        <v>173</v>
      </c>
      <c r="R15">
        <v>10</v>
      </c>
      <c r="S15">
        <v>97.829050110173199</v>
      </c>
      <c r="T15" t="s">
        <v>30</v>
      </c>
      <c r="U15">
        <v>1.63107423007153</v>
      </c>
      <c r="V15" t="s">
        <v>31</v>
      </c>
      <c r="W15" t="s">
        <v>32</v>
      </c>
      <c r="X15" s="1">
        <v>547.24100516096803</v>
      </c>
    </row>
    <row r="16" spans="1:24">
      <c r="A16" t="s">
        <v>33</v>
      </c>
      <c r="B16" t="s">
        <v>68</v>
      </c>
      <c r="C16" s="1">
        <v>99.171328638624104</v>
      </c>
      <c r="D16">
        <v>26</v>
      </c>
      <c r="E16">
        <v>562</v>
      </c>
      <c r="F16" s="1">
        <v>8653.5709264697998</v>
      </c>
      <c r="G16" t="s">
        <v>26</v>
      </c>
      <c r="H16">
        <v>54</v>
      </c>
      <c r="I16">
        <v>29</v>
      </c>
      <c r="J16">
        <v>78</v>
      </c>
      <c r="K16">
        <v>5</v>
      </c>
      <c r="L16" t="s">
        <v>27</v>
      </c>
      <c r="M16" s="1">
        <v>2.0397701894493299</v>
      </c>
      <c r="N16" t="s">
        <v>39</v>
      </c>
      <c r="O16" t="s">
        <v>45</v>
      </c>
      <c r="P16">
        <v>25</v>
      </c>
      <c r="Q16">
        <v>558</v>
      </c>
      <c r="R16">
        <v>14</v>
      </c>
      <c r="S16">
        <v>5.7914366298629796</v>
      </c>
      <c r="T16" t="s">
        <v>30</v>
      </c>
      <c r="U16">
        <v>0.100682851565093</v>
      </c>
      <c r="V16" t="s">
        <v>40</v>
      </c>
      <c r="W16" t="s">
        <v>32</v>
      </c>
      <c r="X16" s="1">
        <v>929.23528996088896</v>
      </c>
    </row>
    <row r="17" spans="1:24">
      <c r="A17" t="s">
        <v>33</v>
      </c>
      <c r="B17" t="s">
        <v>69</v>
      </c>
      <c r="C17" s="1">
        <v>36.989244928626903</v>
      </c>
      <c r="D17">
        <v>94</v>
      </c>
      <c r="E17">
        <v>469</v>
      </c>
      <c r="F17" s="1">
        <v>5442.0867853976697</v>
      </c>
      <c r="G17" t="s">
        <v>26</v>
      </c>
      <c r="H17">
        <v>9</v>
      </c>
      <c r="I17">
        <v>8</v>
      </c>
      <c r="J17">
        <v>69</v>
      </c>
      <c r="K17">
        <v>7</v>
      </c>
      <c r="L17" t="s">
        <v>27</v>
      </c>
      <c r="M17" s="1">
        <v>2.4220397232752</v>
      </c>
      <c r="N17" t="s">
        <v>39</v>
      </c>
      <c r="O17" t="s">
        <v>53</v>
      </c>
      <c r="P17">
        <v>14</v>
      </c>
      <c r="Q17">
        <v>580</v>
      </c>
      <c r="R17">
        <v>7</v>
      </c>
      <c r="S17">
        <v>97.121281751474299</v>
      </c>
      <c r="T17" t="s">
        <v>64</v>
      </c>
      <c r="U17">
        <v>2.2644057611985402</v>
      </c>
      <c r="V17" t="s">
        <v>56</v>
      </c>
      <c r="W17" t="s">
        <v>32</v>
      </c>
      <c r="X17" s="1">
        <v>127.861800001625</v>
      </c>
    </row>
    <row r="18" spans="1:24">
      <c r="A18" t="s">
        <v>33</v>
      </c>
      <c r="B18" t="s">
        <v>70</v>
      </c>
      <c r="C18" s="1">
        <v>7.5471721097912701</v>
      </c>
      <c r="D18">
        <v>74</v>
      </c>
      <c r="E18">
        <v>280</v>
      </c>
      <c r="F18" s="1">
        <v>6453.7979681762799</v>
      </c>
      <c r="G18" t="s">
        <v>35</v>
      </c>
      <c r="H18">
        <v>2</v>
      </c>
      <c r="I18">
        <v>5</v>
      </c>
      <c r="J18">
        <v>78</v>
      </c>
      <c r="K18">
        <v>1</v>
      </c>
      <c r="L18" t="s">
        <v>27</v>
      </c>
      <c r="M18" s="1">
        <v>4.1913245857054999</v>
      </c>
      <c r="N18" t="s">
        <v>39</v>
      </c>
      <c r="O18" t="s">
        <v>53</v>
      </c>
      <c r="P18">
        <v>3</v>
      </c>
      <c r="Q18">
        <v>399</v>
      </c>
      <c r="R18">
        <v>21</v>
      </c>
      <c r="S18">
        <v>77.106342497849994</v>
      </c>
      <c r="T18" t="s">
        <v>64</v>
      </c>
      <c r="U18">
        <v>1.01256308925804</v>
      </c>
      <c r="V18" t="s">
        <v>40</v>
      </c>
      <c r="W18" t="s">
        <v>48</v>
      </c>
      <c r="X18" s="1">
        <v>865.52577977123997</v>
      </c>
    </row>
    <row r="19" spans="1:24">
      <c r="A19" t="s">
        <v>57</v>
      </c>
      <c r="B19" t="s">
        <v>71</v>
      </c>
      <c r="C19" s="1">
        <v>81.462534369237005</v>
      </c>
      <c r="D19">
        <v>82</v>
      </c>
      <c r="E19">
        <v>126</v>
      </c>
      <c r="F19" s="1">
        <v>2629.39643484526</v>
      </c>
      <c r="G19" t="s">
        <v>35</v>
      </c>
      <c r="H19">
        <v>45</v>
      </c>
      <c r="I19">
        <v>17</v>
      </c>
      <c r="J19">
        <v>85</v>
      </c>
      <c r="K19">
        <v>9</v>
      </c>
      <c r="L19" t="s">
        <v>43</v>
      </c>
      <c r="M19" s="1">
        <v>3.5854189582323399</v>
      </c>
      <c r="N19" t="s">
        <v>39</v>
      </c>
      <c r="O19" t="s">
        <v>62</v>
      </c>
      <c r="P19">
        <v>7</v>
      </c>
      <c r="Q19">
        <v>453</v>
      </c>
      <c r="R19">
        <v>16</v>
      </c>
      <c r="S19">
        <v>47.679680368355299</v>
      </c>
      <c r="T19" t="s">
        <v>46</v>
      </c>
      <c r="U19">
        <v>0.102020754918176</v>
      </c>
      <c r="V19" t="s">
        <v>40</v>
      </c>
      <c r="W19" t="s">
        <v>41</v>
      </c>
      <c r="X19" s="1">
        <v>670.93439079241</v>
      </c>
    </row>
    <row r="20" spans="1:24">
      <c r="A20" t="s">
        <v>24</v>
      </c>
      <c r="B20" t="s">
        <v>72</v>
      </c>
      <c r="C20" s="1">
        <v>36.4436277704609</v>
      </c>
      <c r="D20">
        <v>23</v>
      </c>
      <c r="E20">
        <v>620</v>
      </c>
      <c r="F20" s="1">
        <v>9364.6735050761708</v>
      </c>
      <c r="G20" t="s">
        <v>38</v>
      </c>
      <c r="H20">
        <v>10</v>
      </c>
      <c r="I20">
        <v>10</v>
      </c>
      <c r="J20">
        <v>46</v>
      </c>
      <c r="K20">
        <v>8</v>
      </c>
      <c r="L20" t="s">
        <v>43</v>
      </c>
      <c r="M20" s="1">
        <v>4.3392247141107001</v>
      </c>
      <c r="N20" t="s">
        <v>61</v>
      </c>
      <c r="O20" t="s">
        <v>45</v>
      </c>
      <c r="P20">
        <v>18</v>
      </c>
      <c r="Q20">
        <v>374</v>
      </c>
      <c r="R20">
        <v>17</v>
      </c>
      <c r="S20">
        <v>27.107980854843898</v>
      </c>
      <c r="T20" t="s">
        <v>30</v>
      </c>
      <c r="U20">
        <v>2.2319391107292601</v>
      </c>
      <c r="V20" t="s">
        <v>56</v>
      </c>
      <c r="W20" t="s">
        <v>48</v>
      </c>
      <c r="X20" s="1">
        <v>593.48025872065102</v>
      </c>
    </row>
    <row r="21" spans="1:24">
      <c r="A21" t="s">
        <v>33</v>
      </c>
      <c r="B21" t="s">
        <v>73</v>
      </c>
      <c r="C21" s="1">
        <v>51.123870087964697</v>
      </c>
      <c r="D21">
        <v>100</v>
      </c>
      <c r="E21">
        <v>187</v>
      </c>
      <c r="F21" s="1">
        <v>2553.4955849912099</v>
      </c>
      <c r="G21" t="s">
        <v>38</v>
      </c>
      <c r="H21">
        <v>48</v>
      </c>
      <c r="I21">
        <v>11</v>
      </c>
      <c r="J21">
        <v>94</v>
      </c>
      <c r="K21">
        <v>3</v>
      </c>
      <c r="L21" t="s">
        <v>36</v>
      </c>
      <c r="M21" s="1">
        <v>4.7426358828418698</v>
      </c>
      <c r="N21" t="s">
        <v>52</v>
      </c>
      <c r="O21" t="s">
        <v>62</v>
      </c>
      <c r="P21">
        <v>20</v>
      </c>
      <c r="Q21">
        <v>694</v>
      </c>
      <c r="R21">
        <v>16</v>
      </c>
      <c r="S21">
        <v>82.373320587990193</v>
      </c>
      <c r="T21" t="s">
        <v>46</v>
      </c>
      <c r="U21">
        <v>3.64645086541702</v>
      </c>
      <c r="V21" t="s">
        <v>31</v>
      </c>
      <c r="W21" t="s">
        <v>41</v>
      </c>
      <c r="X21" s="1">
        <v>477.30763109090299</v>
      </c>
    </row>
    <row r="22" spans="1:24">
      <c r="A22" t="s">
        <v>33</v>
      </c>
      <c r="B22" t="s">
        <v>74</v>
      </c>
      <c r="C22" s="1">
        <v>96.341072439963298</v>
      </c>
      <c r="D22">
        <v>22</v>
      </c>
      <c r="E22">
        <v>320</v>
      </c>
      <c r="F22" s="1">
        <v>8128.0276968511898</v>
      </c>
      <c r="G22" t="s">
        <v>38</v>
      </c>
      <c r="H22">
        <v>27</v>
      </c>
      <c r="I22">
        <v>12</v>
      </c>
      <c r="J22">
        <v>68</v>
      </c>
      <c r="K22">
        <v>6</v>
      </c>
      <c r="L22" t="s">
        <v>36</v>
      </c>
      <c r="M22" s="1">
        <v>8.8783346509268402</v>
      </c>
      <c r="N22" t="s">
        <v>39</v>
      </c>
      <c r="O22" t="s">
        <v>62</v>
      </c>
      <c r="P22">
        <v>29</v>
      </c>
      <c r="Q22">
        <v>309</v>
      </c>
      <c r="R22">
        <v>6</v>
      </c>
      <c r="S22">
        <v>65.686259608488598</v>
      </c>
      <c r="T22" t="s">
        <v>64</v>
      </c>
      <c r="U22">
        <v>4.2314165735345304</v>
      </c>
      <c r="V22" t="s">
        <v>40</v>
      </c>
      <c r="W22" t="s">
        <v>32</v>
      </c>
      <c r="X22" s="1">
        <v>493.871215316205</v>
      </c>
    </row>
    <row r="23" spans="1:24">
      <c r="A23" t="s">
        <v>57</v>
      </c>
      <c r="B23" t="s">
        <v>75</v>
      </c>
      <c r="C23" s="1">
        <v>84.893868984950799</v>
      </c>
      <c r="D23">
        <v>60</v>
      </c>
      <c r="E23">
        <v>601</v>
      </c>
      <c r="F23" s="1">
        <v>7087.0526963574302</v>
      </c>
      <c r="G23" t="s">
        <v>38</v>
      </c>
      <c r="H23">
        <v>69</v>
      </c>
      <c r="I23">
        <v>25</v>
      </c>
      <c r="J23">
        <v>7</v>
      </c>
      <c r="K23">
        <v>6</v>
      </c>
      <c r="L23" t="s">
        <v>27</v>
      </c>
      <c r="M23" s="1">
        <v>6.0378837692182898</v>
      </c>
      <c r="N23" t="s">
        <v>44</v>
      </c>
      <c r="O23" t="s">
        <v>62</v>
      </c>
      <c r="P23">
        <v>19</v>
      </c>
      <c r="Q23">
        <v>791</v>
      </c>
      <c r="R23">
        <v>4</v>
      </c>
      <c r="S23">
        <v>61.735728954160898</v>
      </c>
      <c r="T23" t="s">
        <v>30</v>
      </c>
      <c r="U23">
        <v>1.8607567631014899E-2</v>
      </c>
      <c r="V23" t="s">
        <v>40</v>
      </c>
      <c r="W23" t="s">
        <v>41</v>
      </c>
      <c r="X23" s="1">
        <v>523.36091472015801</v>
      </c>
    </row>
    <row r="24" spans="1:24">
      <c r="A24" t="s">
        <v>24</v>
      </c>
      <c r="B24" t="s">
        <v>76</v>
      </c>
      <c r="C24" s="1">
        <v>27.679780886501899</v>
      </c>
      <c r="D24">
        <v>55</v>
      </c>
      <c r="E24">
        <v>884</v>
      </c>
      <c r="F24" s="1">
        <v>2390.8078665561702</v>
      </c>
      <c r="G24" t="s">
        <v>38</v>
      </c>
      <c r="H24">
        <v>71</v>
      </c>
      <c r="I24">
        <v>1</v>
      </c>
      <c r="J24">
        <v>63</v>
      </c>
      <c r="K24">
        <v>10</v>
      </c>
      <c r="L24" t="s">
        <v>36</v>
      </c>
      <c r="M24" s="1">
        <v>9.5676489209230393</v>
      </c>
      <c r="N24" t="s">
        <v>52</v>
      </c>
      <c r="O24" t="s">
        <v>45</v>
      </c>
      <c r="P24">
        <v>22</v>
      </c>
      <c r="Q24">
        <v>780</v>
      </c>
      <c r="R24">
        <v>28</v>
      </c>
      <c r="S24">
        <v>50.120839612977299</v>
      </c>
      <c r="T24" t="s">
        <v>46</v>
      </c>
      <c r="U24">
        <v>2.5912754732111098</v>
      </c>
      <c r="V24" t="s">
        <v>47</v>
      </c>
      <c r="W24" t="s">
        <v>41</v>
      </c>
      <c r="X24" s="1">
        <v>205.57199582694699</v>
      </c>
    </row>
    <row r="25" spans="1:24">
      <c r="A25" t="s">
        <v>57</v>
      </c>
      <c r="B25" t="s">
        <v>77</v>
      </c>
      <c r="C25" s="1">
        <v>4.3243411858641601</v>
      </c>
      <c r="D25">
        <v>30</v>
      </c>
      <c r="E25">
        <v>391</v>
      </c>
      <c r="F25" s="1">
        <v>8858.3675710114803</v>
      </c>
      <c r="G25" t="s">
        <v>38</v>
      </c>
      <c r="H25">
        <v>84</v>
      </c>
      <c r="I25">
        <v>5</v>
      </c>
      <c r="J25">
        <v>29</v>
      </c>
      <c r="K25">
        <v>7</v>
      </c>
      <c r="L25" t="s">
        <v>36</v>
      </c>
      <c r="M25" s="1">
        <v>2.92485760114555</v>
      </c>
      <c r="N25" t="s">
        <v>44</v>
      </c>
      <c r="O25" t="s">
        <v>45</v>
      </c>
      <c r="P25">
        <v>11</v>
      </c>
      <c r="Q25">
        <v>568</v>
      </c>
      <c r="R25">
        <v>29</v>
      </c>
      <c r="S25">
        <v>98.6099572427038</v>
      </c>
      <c r="T25" t="s">
        <v>30</v>
      </c>
      <c r="U25">
        <v>1.3422915627227301</v>
      </c>
      <c r="V25" t="s">
        <v>47</v>
      </c>
      <c r="W25" t="s">
        <v>48</v>
      </c>
      <c r="X25" s="1">
        <v>196.329446112412</v>
      </c>
    </row>
    <row r="26" spans="1:24">
      <c r="A26" t="s">
        <v>24</v>
      </c>
      <c r="B26" t="s">
        <v>78</v>
      </c>
      <c r="C26" s="1">
        <v>4.1563083593111001</v>
      </c>
      <c r="D26">
        <v>32</v>
      </c>
      <c r="E26">
        <v>209</v>
      </c>
      <c r="F26" s="1">
        <v>9049.0778609398894</v>
      </c>
      <c r="G26" t="s">
        <v>55</v>
      </c>
      <c r="H26">
        <v>4</v>
      </c>
      <c r="I26">
        <v>26</v>
      </c>
      <c r="J26">
        <v>2</v>
      </c>
      <c r="K26">
        <v>8</v>
      </c>
      <c r="L26" t="s">
        <v>43</v>
      </c>
      <c r="M26" s="1">
        <v>9.7412916892843597</v>
      </c>
      <c r="N26" t="s">
        <v>61</v>
      </c>
      <c r="O26" t="s">
        <v>53</v>
      </c>
      <c r="P26">
        <v>28</v>
      </c>
      <c r="Q26">
        <v>447</v>
      </c>
      <c r="R26">
        <v>3</v>
      </c>
      <c r="S26">
        <v>40.382359702924802</v>
      </c>
      <c r="T26" t="s">
        <v>30</v>
      </c>
      <c r="U26">
        <v>3.69131029262872</v>
      </c>
      <c r="V26" t="s">
        <v>40</v>
      </c>
      <c r="W26" t="s">
        <v>48</v>
      </c>
      <c r="X26" s="1">
        <v>758.72477260293795</v>
      </c>
    </row>
    <row r="27" spans="1:24">
      <c r="A27" t="s">
        <v>24</v>
      </c>
      <c r="B27" t="s">
        <v>79</v>
      </c>
      <c r="C27" s="1">
        <v>39.629343985092603</v>
      </c>
      <c r="D27">
        <v>73</v>
      </c>
      <c r="E27">
        <v>142</v>
      </c>
      <c r="F27" s="1">
        <v>2174.7770543506499</v>
      </c>
      <c r="G27" t="s">
        <v>55</v>
      </c>
      <c r="H27">
        <v>82</v>
      </c>
      <c r="I27">
        <v>11</v>
      </c>
      <c r="J27">
        <v>52</v>
      </c>
      <c r="K27">
        <v>3</v>
      </c>
      <c r="L27" t="s">
        <v>43</v>
      </c>
      <c r="M27" s="1">
        <v>2.2310736812817198</v>
      </c>
      <c r="N27" t="s">
        <v>52</v>
      </c>
      <c r="O27" t="s">
        <v>45</v>
      </c>
      <c r="P27">
        <v>19</v>
      </c>
      <c r="Q27">
        <v>934</v>
      </c>
      <c r="R27">
        <v>23</v>
      </c>
      <c r="S27">
        <v>78.280383118415301</v>
      </c>
      <c r="T27" t="s">
        <v>30</v>
      </c>
      <c r="U27">
        <v>3.79723121711418</v>
      </c>
      <c r="V27" t="s">
        <v>31</v>
      </c>
      <c r="W27" t="s">
        <v>32</v>
      </c>
      <c r="X27" s="1">
        <v>458.53594573920901</v>
      </c>
    </row>
    <row r="28" spans="1:24">
      <c r="A28" t="s">
        <v>24</v>
      </c>
      <c r="B28" t="s">
        <v>80</v>
      </c>
      <c r="C28" s="1">
        <v>97.446946617892806</v>
      </c>
      <c r="D28">
        <v>9</v>
      </c>
      <c r="E28">
        <v>353</v>
      </c>
      <c r="F28" s="1">
        <v>3716.49332589403</v>
      </c>
      <c r="G28" t="s">
        <v>55</v>
      </c>
      <c r="H28">
        <v>59</v>
      </c>
      <c r="I28">
        <v>16</v>
      </c>
      <c r="J28">
        <v>48</v>
      </c>
      <c r="K28">
        <v>4</v>
      </c>
      <c r="L28" t="s">
        <v>27</v>
      </c>
      <c r="M28" s="1">
        <v>6.5075486210785503</v>
      </c>
      <c r="N28" t="s">
        <v>61</v>
      </c>
      <c r="O28" t="s">
        <v>53</v>
      </c>
      <c r="P28">
        <v>26</v>
      </c>
      <c r="Q28">
        <v>171</v>
      </c>
      <c r="R28">
        <v>4</v>
      </c>
      <c r="S28">
        <v>15.972229757181699</v>
      </c>
      <c r="T28" t="s">
        <v>64</v>
      </c>
      <c r="U28">
        <v>2.1193197367249201</v>
      </c>
      <c r="V28" t="s">
        <v>47</v>
      </c>
      <c r="W28" t="s">
        <v>48</v>
      </c>
      <c r="X28" s="1">
        <v>617.86691645837698</v>
      </c>
    </row>
    <row r="29" spans="1:24">
      <c r="A29" t="s">
        <v>57</v>
      </c>
      <c r="B29" t="s">
        <v>81</v>
      </c>
      <c r="C29" s="1">
        <v>92.557360812401996</v>
      </c>
      <c r="D29">
        <v>42</v>
      </c>
      <c r="E29">
        <v>352</v>
      </c>
      <c r="F29" s="1">
        <v>2686.4572235759802</v>
      </c>
      <c r="G29" t="s">
        <v>38</v>
      </c>
      <c r="H29">
        <v>47</v>
      </c>
      <c r="I29">
        <v>9</v>
      </c>
      <c r="J29">
        <v>62</v>
      </c>
      <c r="K29">
        <v>8</v>
      </c>
      <c r="L29" t="s">
        <v>43</v>
      </c>
      <c r="M29" s="1">
        <v>7.4067509529980704</v>
      </c>
      <c r="N29" t="s">
        <v>44</v>
      </c>
      <c r="O29" t="s">
        <v>29</v>
      </c>
      <c r="P29">
        <v>25</v>
      </c>
      <c r="Q29">
        <v>291</v>
      </c>
      <c r="R29">
        <v>4</v>
      </c>
      <c r="S29">
        <v>10.5282450700421</v>
      </c>
      <c r="T29" t="s">
        <v>46</v>
      </c>
      <c r="U29">
        <v>2.8646678378833701</v>
      </c>
      <c r="V29" t="s">
        <v>56</v>
      </c>
      <c r="W29" t="s">
        <v>32</v>
      </c>
      <c r="X29" s="1">
        <v>762.45918215568304</v>
      </c>
    </row>
    <row r="30" spans="1:24">
      <c r="A30" t="s">
        <v>57</v>
      </c>
      <c r="B30" t="s">
        <v>82</v>
      </c>
      <c r="C30" s="1">
        <v>2.3972747055971402</v>
      </c>
      <c r="D30">
        <v>12</v>
      </c>
      <c r="E30">
        <v>394</v>
      </c>
      <c r="F30" s="1">
        <v>6117.3246150839896</v>
      </c>
      <c r="G30" t="s">
        <v>35</v>
      </c>
      <c r="H30">
        <v>48</v>
      </c>
      <c r="I30">
        <v>15</v>
      </c>
      <c r="J30">
        <v>24</v>
      </c>
      <c r="K30">
        <v>4</v>
      </c>
      <c r="L30" t="s">
        <v>27</v>
      </c>
      <c r="M30" s="1">
        <v>9.8981405080692202</v>
      </c>
      <c r="N30" t="s">
        <v>39</v>
      </c>
      <c r="O30" t="s">
        <v>29</v>
      </c>
      <c r="P30">
        <v>13</v>
      </c>
      <c r="Q30">
        <v>171</v>
      </c>
      <c r="R30">
        <v>7</v>
      </c>
      <c r="S30">
        <v>59.429381810691503</v>
      </c>
      <c r="T30" t="s">
        <v>46</v>
      </c>
      <c r="U30">
        <v>0.81575707929567198</v>
      </c>
      <c r="V30" t="s">
        <v>40</v>
      </c>
      <c r="W30" t="s">
        <v>48</v>
      </c>
      <c r="X30" s="1">
        <v>123.437027511827</v>
      </c>
    </row>
    <row r="31" spans="1:24">
      <c r="A31" t="s">
        <v>57</v>
      </c>
      <c r="B31" t="s">
        <v>83</v>
      </c>
      <c r="C31" s="1">
        <v>63.447559185207297</v>
      </c>
      <c r="D31">
        <v>3</v>
      </c>
      <c r="E31">
        <v>253</v>
      </c>
      <c r="F31" s="1">
        <v>8318.9031946171708</v>
      </c>
      <c r="G31" t="s">
        <v>35</v>
      </c>
      <c r="H31">
        <v>45</v>
      </c>
      <c r="I31">
        <v>5</v>
      </c>
      <c r="J31">
        <v>67</v>
      </c>
      <c r="K31">
        <v>7</v>
      </c>
      <c r="L31" t="s">
        <v>27</v>
      </c>
      <c r="M31" s="1">
        <v>8.1009731453970293</v>
      </c>
      <c r="N31" t="s">
        <v>39</v>
      </c>
      <c r="O31" t="s">
        <v>45</v>
      </c>
      <c r="P31">
        <v>16</v>
      </c>
      <c r="Q31">
        <v>329</v>
      </c>
      <c r="R31">
        <v>7</v>
      </c>
      <c r="S31">
        <v>39.292875586065698</v>
      </c>
      <c r="T31" t="s">
        <v>64</v>
      </c>
      <c r="U31">
        <v>3.8780989365884802</v>
      </c>
      <c r="V31" t="s">
        <v>31</v>
      </c>
      <c r="W31" t="s">
        <v>32</v>
      </c>
      <c r="X31" s="1">
        <v>764.93537594070801</v>
      </c>
    </row>
    <row r="32" spans="1:24">
      <c r="A32" t="s">
        <v>24</v>
      </c>
      <c r="B32" t="s">
        <v>84</v>
      </c>
      <c r="C32" s="1">
        <v>8.0228592105263896</v>
      </c>
      <c r="D32">
        <v>10</v>
      </c>
      <c r="E32">
        <v>327</v>
      </c>
      <c r="F32" s="1">
        <v>2766.3423668660798</v>
      </c>
      <c r="G32" t="s">
        <v>55</v>
      </c>
      <c r="H32">
        <v>60</v>
      </c>
      <c r="I32">
        <v>26</v>
      </c>
      <c r="J32">
        <v>35</v>
      </c>
      <c r="K32">
        <v>7</v>
      </c>
      <c r="L32" t="s">
        <v>27</v>
      </c>
      <c r="M32" s="1">
        <v>8.9545283153180097</v>
      </c>
      <c r="N32" t="s">
        <v>52</v>
      </c>
      <c r="O32" t="s">
        <v>45</v>
      </c>
      <c r="P32">
        <v>27</v>
      </c>
      <c r="Q32">
        <v>806</v>
      </c>
      <c r="R32">
        <v>30</v>
      </c>
      <c r="S32">
        <v>51.634893400109299</v>
      </c>
      <c r="T32" t="s">
        <v>30</v>
      </c>
      <c r="U32">
        <v>0.96539470535239302</v>
      </c>
      <c r="V32" t="s">
        <v>31</v>
      </c>
      <c r="W32" t="s">
        <v>41</v>
      </c>
      <c r="X32" s="1">
        <v>880.08098824716103</v>
      </c>
    </row>
    <row r="33" spans="1:24">
      <c r="A33" t="s">
        <v>33</v>
      </c>
      <c r="B33" t="s">
        <v>85</v>
      </c>
      <c r="C33" s="1">
        <v>50.847393051718697</v>
      </c>
      <c r="D33">
        <v>28</v>
      </c>
      <c r="E33">
        <v>168</v>
      </c>
      <c r="F33" s="1">
        <v>9655.1351027193905</v>
      </c>
      <c r="G33" t="s">
        <v>55</v>
      </c>
      <c r="H33">
        <v>6</v>
      </c>
      <c r="I33">
        <v>17</v>
      </c>
      <c r="J33">
        <v>44</v>
      </c>
      <c r="K33">
        <v>4</v>
      </c>
      <c r="L33" t="s">
        <v>27</v>
      </c>
      <c r="M33" s="1">
        <v>2.6796609649813998</v>
      </c>
      <c r="N33" t="s">
        <v>28</v>
      </c>
      <c r="O33" t="s">
        <v>62</v>
      </c>
      <c r="P33">
        <v>24</v>
      </c>
      <c r="Q33">
        <v>461</v>
      </c>
      <c r="R33">
        <v>8</v>
      </c>
      <c r="S33">
        <v>60.251145661598002</v>
      </c>
      <c r="T33" t="s">
        <v>30</v>
      </c>
      <c r="U33">
        <v>2.9890000066550702</v>
      </c>
      <c r="V33" t="s">
        <v>47</v>
      </c>
      <c r="W33" t="s">
        <v>41</v>
      </c>
      <c r="X33" s="1">
        <v>609.379206618426</v>
      </c>
    </row>
    <row r="34" spans="1:24">
      <c r="A34" t="s">
        <v>33</v>
      </c>
      <c r="B34" t="s">
        <v>86</v>
      </c>
      <c r="C34" s="1">
        <v>79.209936015656695</v>
      </c>
      <c r="D34">
        <v>43</v>
      </c>
      <c r="E34">
        <v>781</v>
      </c>
      <c r="F34" s="1">
        <v>9571.5504873278096</v>
      </c>
      <c r="G34" t="s">
        <v>38</v>
      </c>
      <c r="H34">
        <v>89</v>
      </c>
      <c r="I34">
        <v>13</v>
      </c>
      <c r="J34">
        <v>64</v>
      </c>
      <c r="K34">
        <v>4</v>
      </c>
      <c r="L34" t="s">
        <v>43</v>
      </c>
      <c r="M34" s="1">
        <v>6.5991049012385803</v>
      </c>
      <c r="N34" t="s">
        <v>28</v>
      </c>
      <c r="O34" t="s">
        <v>45</v>
      </c>
      <c r="P34">
        <v>30</v>
      </c>
      <c r="Q34">
        <v>737</v>
      </c>
      <c r="R34">
        <v>7</v>
      </c>
      <c r="S34">
        <v>29.6924671537497</v>
      </c>
      <c r="T34" t="s">
        <v>64</v>
      </c>
      <c r="U34">
        <v>1.94603611938611</v>
      </c>
      <c r="V34" t="s">
        <v>31</v>
      </c>
      <c r="W34" t="s">
        <v>48</v>
      </c>
      <c r="X34" s="1">
        <v>761.17390951487698</v>
      </c>
    </row>
    <row r="35" spans="1:24">
      <c r="A35" t="s">
        <v>57</v>
      </c>
      <c r="B35" t="s">
        <v>87</v>
      </c>
      <c r="C35" s="1">
        <v>64.795435000155607</v>
      </c>
      <c r="D35">
        <v>63</v>
      </c>
      <c r="E35">
        <v>616</v>
      </c>
      <c r="F35" s="1">
        <v>5149.9983504080301</v>
      </c>
      <c r="G35" t="s">
        <v>26</v>
      </c>
      <c r="H35">
        <v>4</v>
      </c>
      <c r="I35">
        <v>17</v>
      </c>
      <c r="J35">
        <v>95</v>
      </c>
      <c r="K35">
        <v>9</v>
      </c>
      <c r="L35" t="s">
        <v>43</v>
      </c>
      <c r="M35" s="1">
        <v>4.85827050343664</v>
      </c>
      <c r="N35" t="s">
        <v>44</v>
      </c>
      <c r="O35" t="s">
        <v>62</v>
      </c>
      <c r="P35">
        <v>1</v>
      </c>
      <c r="Q35">
        <v>251</v>
      </c>
      <c r="R35">
        <v>23</v>
      </c>
      <c r="S35">
        <v>23.853427512896101</v>
      </c>
      <c r="T35" t="s">
        <v>46</v>
      </c>
      <c r="U35">
        <v>3.54104601225092</v>
      </c>
      <c r="V35" t="s">
        <v>56</v>
      </c>
      <c r="W35" t="s">
        <v>48</v>
      </c>
      <c r="X35" s="1">
        <v>371.25529551987103</v>
      </c>
    </row>
    <row r="36" spans="1:24">
      <c r="A36" t="s">
        <v>33</v>
      </c>
      <c r="B36" t="s">
        <v>88</v>
      </c>
      <c r="C36" s="1">
        <v>37.467592329842397</v>
      </c>
      <c r="D36">
        <v>96</v>
      </c>
      <c r="E36">
        <v>602</v>
      </c>
      <c r="F36" s="1">
        <v>9061.7108955077201</v>
      </c>
      <c r="G36" t="s">
        <v>38</v>
      </c>
      <c r="H36">
        <v>1</v>
      </c>
      <c r="I36">
        <v>26</v>
      </c>
      <c r="J36">
        <v>21</v>
      </c>
      <c r="K36">
        <v>7</v>
      </c>
      <c r="L36" t="s">
        <v>36</v>
      </c>
      <c r="M36" s="1">
        <v>1.0194875708221101</v>
      </c>
      <c r="N36" t="s">
        <v>39</v>
      </c>
      <c r="O36" t="s">
        <v>62</v>
      </c>
      <c r="P36">
        <v>4</v>
      </c>
      <c r="Q36">
        <v>452</v>
      </c>
      <c r="R36">
        <v>10</v>
      </c>
      <c r="S36">
        <v>10.754272815029299</v>
      </c>
      <c r="T36" t="s">
        <v>64</v>
      </c>
      <c r="U36">
        <v>0.64660455937205397</v>
      </c>
      <c r="V36" t="s">
        <v>31</v>
      </c>
      <c r="W36" t="s">
        <v>32</v>
      </c>
      <c r="X36" s="1">
        <v>510.35800043352299</v>
      </c>
    </row>
    <row r="37" spans="1:24">
      <c r="A37" t="s">
        <v>57</v>
      </c>
      <c r="B37" t="s">
        <v>89</v>
      </c>
      <c r="C37" s="1">
        <v>84.957786816350406</v>
      </c>
      <c r="D37">
        <v>11</v>
      </c>
      <c r="E37">
        <v>449</v>
      </c>
      <c r="F37" s="1">
        <v>6541.3293448024597</v>
      </c>
      <c r="G37" t="s">
        <v>35</v>
      </c>
      <c r="H37">
        <v>42</v>
      </c>
      <c r="I37">
        <v>27</v>
      </c>
      <c r="J37">
        <v>85</v>
      </c>
      <c r="K37">
        <v>8</v>
      </c>
      <c r="L37" t="s">
        <v>43</v>
      </c>
      <c r="M37" s="1">
        <v>5.2881899903273997</v>
      </c>
      <c r="N37" t="s">
        <v>39</v>
      </c>
      <c r="O37" t="s">
        <v>50</v>
      </c>
      <c r="P37">
        <v>3</v>
      </c>
      <c r="Q37">
        <v>367</v>
      </c>
      <c r="R37">
        <v>2</v>
      </c>
      <c r="S37">
        <v>58.004787044743701</v>
      </c>
      <c r="T37" t="s">
        <v>64</v>
      </c>
      <c r="U37">
        <v>0.54115409806058101</v>
      </c>
      <c r="V37" t="s">
        <v>56</v>
      </c>
      <c r="W37" t="s">
        <v>41</v>
      </c>
      <c r="X37" s="1">
        <v>553.42047123035502</v>
      </c>
    </row>
    <row r="38" spans="1:24">
      <c r="A38" t="s">
        <v>33</v>
      </c>
      <c r="B38" t="s">
        <v>90</v>
      </c>
      <c r="C38" s="1">
        <v>9.81300257875405</v>
      </c>
      <c r="D38">
        <v>34</v>
      </c>
      <c r="E38">
        <v>963</v>
      </c>
      <c r="F38" s="1">
        <v>7573.4024578487297</v>
      </c>
      <c r="G38" t="s">
        <v>35</v>
      </c>
      <c r="H38">
        <v>18</v>
      </c>
      <c r="I38">
        <v>23</v>
      </c>
      <c r="J38">
        <v>28</v>
      </c>
      <c r="K38">
        <v>3</v>
      </c>
      <c r="L38" t="s">
        <v>27</v>
      </c>
      <c r="M38" s="1">
        <v>2.1079512671590801</v>
      </c>
      <c r="N38" t="s">
        <v>61</v>
      </c>
      <c r="O38" t="s">
        <v>50</v>
      </c>
      <c r="P38">
        <v>26</v>
      </c>
      <c r="Q38">
        <v>671</v>
      </c>
      <c r="R38">
        <v>19</v>
      </c>
      <c r="S38">
        <v>45.531364237162101</v>
      </c>
      <c r="T38" t="s">
        <v>46</v>
      </c>
      <c r="U38">
        <v>3.8055333792433501</v>
      </c>
      <c r="V38" t="s">
        <v>40</v>
      </c>
      <c r="W38" t="s">
        <v>41</v>
      </c>
      <c r="X38" s="1">
        <v>403.80897424817999</v>
      </c>
    </row>
    <row r="39" spans="1:24">
      <c r="A39" t="s">
        <v>33</v>
      </c>
      <c r="B39" t="s">
        <v>91</v>
      </c>
      <c r="C39" s="1">
        <v>23.3998447526143</v>
      </c>
      <c r="D39">
        <v>5</v>
      </c>
      <c r="E39">
        <v>963</v>
      </c>
      <c r="F39" s="1">
        <v>2438.3399304700201</v>
      </c>
      <c r="G39" t="s">
        <v>35</v>
      </c>
      <c r="H39">
        <v>25</v>
      </c>
      <c r="I39">
        <v>8</v>
      </c>
      <c r="J39">
        <v>21</v>
      </c>
      <c r="K39">
        <v>9</v>
      </c>
      <c r="L39" t="s">
        <v>36</v>
      </c>
      <c r="M39" s="1">
        <v>1.53265527359043</v>
      </c>
      <c r="N39" t="s">
        <v>28</v>
      </c>
      <c r="O39" t="s">
        <v>45</v>
      </c>
      <c r="P39">
        <v>24</v>
      </c>
      <c r="Q39">
        <v>867</v>
      </c>
      <c r="R39">
        <v>15</v>
      </c>
      <c r="S39">
        <v>34.343277465075303</v>
      </c>
      <c r="T39" t="s">
        <v>30</v>
      </c>
      <c r="U39">
        <v>2.61028808484811</v>
      </c>
      <c r="V39" t="s">
        <v>56</v>
      </c>
      <c r="W39" t="s">
        <v>48</v>
      </c>
      <c r="X39" s="1">
        <v>183.932968043594</v>
      </c>
    </row>
    <row r="40" spans="1:24">
      <c r="A40" t="s">
        <v>57</v>
      </c>
      <c r="B40" t="s">
        <v>92</v>
      </c>
      <c r="C40" s="1">
        <v>52.075930682707799</v>
      </c>
      <c r="D40">
        <v>75</v>
      </c>
      <c r="E40">
        <v>705</v>
      </c>
      <c r="F40" s="1">
        <v>9692.3180402184298</v>
      </c>
      <c r="G40" t="s">
        <v>26</v>
      </c>
      <c r="H40">
        <v>69</v>
      </c>
      <c r="I40">
        <v>1</v>
      </c>
      <c r="J40">
        <v>88</v>
      </c>
      <c r="K40">
        <v>5</v>
      </c>
      <c r="L40" t="s">
        <v>27</v>
      </c>
      <c r="M40" s="1">
        <v>9.2359314372492207</v>
      </c>
      <c r="N40" t="s">
        <v>44</v>
      </c>
      <c r="O40" t="s">
        <v>29</v>
      </c>
      <c r="P40">
        <v>10</v>
      </c>
      <c r="Q40">
        <v>841</v>
      </c>
      <c r="R40">
        <v>12</v>
      </c>
      <c r="S40">
        <v>5.9306936455283097</v>
      </c>
      <c r="T40" t="s">
        <v>30</v>
      </c>
      <c r="U40">
        <v>0.613326899164507</v>
      </c>
      <c r="V40" t="s">
        <v>40</v>
      </c>
      <c r="W40" t="s">
        <v>32</v>
      </c>
      <c r="X40" s="1">
        <v>339.67286994860598</v>
      </c>
    </row>
    <row r="41" spans="1:24">
      <c r="A41" t="s">
        <v>33</v>
      </c>
      <c r="B41" t="s">
        <v>93</v>
      </c>
      <c r="C41" s="1">
        <v>19.127477265823199</v>
      </c>
      <c r="D41">
        <v>26</v>
      </c>
      <c r="E41">
        <v>176</v>
      </c>
      <c r="F41" s="1">
        <v>1912.4656631007599</v>
      </c>
      <c r="G41" t="s">
        <v>35</v>
      </c>
      <c r="H41">
        <v>78</v>
      </c>
      <c r="I41">
        <v>29</v>
      </c>
      <c r="J41">
        <v>34</v>
      </c>
      <c r="K41">
        <v>3</v>
      </c>
      <c r="L41" t="s">
        <v>36</v>
      </c>
      <c r="M41" s="1">
        <v>5.5625037788303802</v>
      </c>
      <c r="N41" t="s">
        <v>61</v>
      </c>
      <c r="O41" t="s">
        <v>45</v>
      </c>
      <c r="P41">
        <v>30</v>
      </c>
      <c r="Q41">
        <v>791</v>
      </c>
      <c r="R41">
        <v>6</v>
      </c>
      <c r="S41">
        <v>9.0058074287816403</v>
      </c>
      <c r="T41" t="s">
        <v>46</v>
      </c>
      <c r="U41">
        <v>1.4519722039968099</v>
      </c>
      <c r="V41" t="s">
        <v>40</v>
      </c>
      <c r="W41" t="s">
        <v>32</v>
      </c>
      <c r="X41" s="1">
        <v>653.67299455203295</v>
      </c>
    </row>
    <row r="42" spans="1:24">
      <c r="A42" t="s">
        <v>33</v>
      </c>
      <c r="B42" t="s">
        <v>94</v>
      </c>
      <c r="C42" s="1">
        <v>80.541424170940303</v>
      </c>
      <c r="D42">
        <v>97</v>
      </c>
      <c r="E42">
        <v>933</v>
      </c>
      <c r="F42" s="1">
        <v>5724.9593504562599</v>
      </c>
      <c r="G42" t="s">
        <v>35</v>
      </c>
      <c r="H42">
        <v>90</v>
      </c>
      <c r="I42">
        <v>20</v>
      </c>
      <c r="J42">
        <v>39</v>
      </c>
      <c r="K42">
        <v>8</v>
      </c>
      <c r="L42" t="s">
        <v>43</v>
      </c>
      <c r="M42" s="1">
        <v>7.2295951397364702</v>
      </c>
      <c r="N42" t="s">
        <v>39</v>
      </c>
      <c r="O42" t="s">
        <v>45</v>
      </c>
      <c r="P42">
        <v>18</v>
      </c>
      <c r="Q42">
        <v>793</v>
      </c>
      <c r="R42">
        <v>1</v>
      </c>
      <c r="S42">
        <v>88.179407104217404</v>
      </c>
      <c r="T42" t="s">
        <v>30</v>
      </c>
      <c r="U42">
        <v>4.2132694305865597</v>
      </c>
      <c r="V42" t="s">
        <v>31</v>
      </c>
      <c r="W42" t="s">
        <v>48</v>
      </c>
      <c r="X42" s="1">
        <v>529.80872398069096</v>
      </c>
    </row>
    <row r="43" spans="1:24">
      <c r="A43" t="s">
        <v>33</v>
      </c>
      <c r="B43" t="s">
        <v>95</v>
      </c>
      <c r="C43" s="1">
        <v>99.113291615317095</v>
      </c>
      <c r="D43">
        <v>35</v>
      </c>
      <c r="E43">
        <v>556</v>
      </c>
      <c r="F43" s="1">
        <v>5521.2052590109697</v>
      </c>
      <c r="G43" t="s">
        <v>35</v>
      </c>
      <c r="H43">
        <v>64</v>
      </c>
      <c r="I43">
        <v>19</v>
      </c>
      <c r="J43">
        <v>38</v>
      </c>
      <c r="K43">
        <v>8</v>
      </c>
      <c r="L43" t="s">
        <v>27</v>
      </c>
      <c r="M43" s="1">
        <v>5.7732637437666501</v>
      </c>
      <c r="N43" t="s">
        <v>52</v>
      </c>
      <c r="O43" t="s">
        <v>62</v>
      </c>
      <c r="P43">
        <v>18</v>
      </c>
      <c r="Q43">
        <v>892</v>
      </c>
      <c r="R43">
        <v>7</v>
      </c>
      <c r="S43">
        <v>95.332064548772493</v>
      </c>
      <c r="T43" t="s">
        <v>46</v>
      </c>
      <c r="U43">
        <v>4.5302262398259602E-2</v>
      </c>
      <c r="V43" t="s">
        <v>56</v>
      </c>
      <c r="W43" t="s">
        <v>48</v>
      </c>
      <c r="X43" s="1">
        <v>275.52437113130901</v>
      </c>
    </row>
    <row r="44" spans="1:24">
      <c r="A44" t="s">
        <v>33</v>
      </c>
      <c r="B44" t="s">
        <v>96</v>
      </c>
      <c r="C44" s="1">
        <v>46.529167614516702</v>
      </c>
      <c r="D44">
        <v>98</v>
      </c>
      <c r="E44">
        <v>155</v>
      </c>
      <c r="F44" s="1">
        <v>1839.60942585676</v>
      </c>
      <c r="G44" t="s">
        <v>35</v>
      </c>
      <c r="H44">
        <v>22</v>
      </c>
      <c r="I44">
        <v>27</v>
      </c>
      <c r="J44">
        <v>57</v>
      </c>
      <c r="K44">
        <v>4</v>
      </c>
      <c r="L44" t="s">
        <v>43</v>
      </c>
      <c r="M44" s="1">
        <v>7.5262483268515004</v>
      </c>
      <c r="N44" t="s">
        <v>44</v>
      </c>
      <c r="O44" t="s">
        <v>53</v>
      </c>
      <c r="P44">
        <v>26</v>
      </c>
      <c r="Q44">
        <v>179</v>
      </c>
      <c r="R44">
        <v>7</v>
      </c>
      <c r="S44">
        <v>96.422820639571796</v>
      </c>
      <c r="T44" t="s">
        <v>46</v>
      </c>
      <c r="U44">
        <v>4.9392552886209398</v>
      </c>
      <c r="V44" t="s">
        <v>31</v>
      </c>
      <c r="W44" t="s">
        <v>48</v>
      </c>
      <c r="X44" s="1">
        <v>635.65712050199102</v>
      </c>
    </row>
    <row r="45" spans="1:24">
      <c r="A45" t="s">
        <v>24</v>
      </c>
      <c r="B45" t="s">
        <v>97</v>
      </c>
      <c r="C45" s="1">
        <v>11.7432717763092</v>
      </c>
      <c r="D45">
        <v>6</v>
      </c>
      <c r="E45">
        <v>598</v>
      </c>
      <c r="F45" s="1">
        <v>5737.4255991190203</v>
      </c>
      <c r="G45" t="s">
        <v>38</v>
      </c>
      <c r="H45">
        <v>36</v>
      </c>
      <c r="I45">
        <v>29</v>
      </c>
      <c r="J45">
        <v>85</v>
      </c>
      <c r="K45">
        <v>9</v>
      </c>
      <c r="L45" t="s">
        <v>27</v>
      </c>
      <c r="M45" s="1">
        <v>3.6940212683884499</v>
      </c>
      <c r="N45" t="s">
        <v>44</v>
      </c>
      <c r="O45" t="s">
        <v>29</v>
      </c>
      <c r="P45">
        <v>1</v>
      </c>
      <c r="Q45">
        <v>206</v>
      </c>
      <c r="R45">
        <v>23</v>
      </c>
      <c r="S45">
        <v>26.2773659573324</v>
      </c>
      <c r="T45" t="s">
        <v>30</v>
      </c>
      <c r="U45">
        <v>0.37230476798509698</v>
      </c>
      <c r="V45" t="s">
        <v>40</v>
      </c>
      <c r="W45" t="s">
        <v>48</v>
      </c>
      <c r="X45" s="1">
        <v>716.04411975933999</v>
      </c>
    </row>
    <row r="46" spans="1:24">
      <c r="A46" t="s">
        <v>57</v>
      </c>
      <c r="B46" t="s">
        <v>98</v>
      </c>
      <c r="C46" s="1">
        <v>51.355790913110297</v>
      </c>
      <c r="D46">
        <v>34</v>
      </c>
      <c r="E46">
        <v>919</v>
      </c>
      <c r="F46" s="1">
        <v>7152.28604943551</v>
      </c>
      <c r="G46" t="s">
        <v>35</v>
      </c>
      <c r="H46">
        <v>13</v>
      </c>
      <c r="I46">
        <v>19</v>
      </c>
      <c r="J46">
        <v>72</v>
      </c>
      <c r="K46">
        <v>6</v>
      </c>
      <c r="L46" t="s">
        <v>43</v>
      </c>
      <c r="M46" s="1">
        <v>7.5774496573766896</v>
      </c>
      <c r="N46" t="s">
        <v>61</v>
      </c>
      <c r="O46" t="s">
        <v>50</v>
      </c>
      <c r="P46">
        <v>7</v>
      </c>
      <c r="Q46">
        <v>834</v>
      </c>
      <c r="R46">
        <v>18</v>
      </c>
      <c r="S46">
        <v>22.554106620887701</v>
      </c>
      <c r="T46" t="s">
        <v>46</v>
      </c>
      <c r="U46">
        <v>2.9626263204548802</v>
      </c>
      <c r="V46" t="s">
        <v>47</v>
      </c>
      <c r="W46" t="s">
        <v>48</v>
      </c>
      <c r="X46" s="1">
        <v>610.45326961922694</v>
      </c>
    </row>
    <row r="47" spans="1:24">
      <c r="A47" t="s">
        <v>24</v>
      </c>
      <c r="B47" t="s">
        <v>99</v>
      </c>
      <c r="C47" s="1">
        <v>33.784138033065503</v>
      </c>
      <c r="D47">
        <v>1</v>
      </c>
      <c r="E47">
        <v>24</v>
      </c>
      <c r="F47" s="1">
        <v>5267.9568075105199</v>
      </c>
      <c r="G47" t="s">
        <v>55</v>
      </c>
      <c r="H47">
        <v>93</v>
      </c>
      <c r="I47">
        <v>7</v>
      </c>
      <c r="J47">
        <v>52</v>
      </c>
      <c r="K47">
        <v>6</v>
      </c>
      <c r="L47" t="s">
        <v>27</v>
      </c>
      <c r="M47" s="1">
        <v>5.2151550087119096</v>
      </c>
      <c r="N47" t="s">
        <v>61</v>
      </c>
      <c r="O47" t="s">
        <v>62</v>
      </c>
      <c r="P47">
        <v>25</v>
      </c>
      <c r="Q47">
        <v>794</v>
      </c>
      <c r="R47">
        <v>25</v>
      </c>
      <c r="S47">
        <v>66.312544439991598</v>
      </c>
      <c r="T47" t="s">
        <v>64</v>
      </c>
      <c r="U47">
        <v>3.2196046120841002</v>
      </c>
      <c r="V47" t="s">
        <v>47</v>
      </c>
      <c r="W47" t="s">
        <v>48</v>
      </c>
      <c r="X47" s="1">
        <v>495.30569702847299</v>
      </c>
    </row>
    <row r="48" spans="1:24">
      <c r="A48" t="s">
        <v>24</v>
      </c>
      <c r="B48" t="s">
        <v>100</v>
      </c>
      <c r="C48" s="1">
        <v>27.082207199888899</v>
      </c>
      <c r="D48">
        <v>75</v>
      </c>
      <c r="E48">
        <v>859</v>
      </c>
      <c r="F48" s="1">
        <v>2556.7673606335902</v>
      </c>
      <c r="G48" t="s">
        <v>26</v>
      </c>
      <c r="H48">
        <v>92</v>
      </c>
      <c r="I48">
        <v>29</v>
      </c>
      <c r="J48">
        <v>6</v>
      </c>
      <c r="K48">
        <v>8</v>
      </c>
      <c r="L48" t="s">
        <v>27</v>
      </c>
      <c r="M48" s="1">
        <v>4.0709558370840799</v>
      </c>
      <c r="N48" t="s">
        <v>28</v>
      </c>
      <c r="O48" t="s">
        <v>62</v>
      </c>
      <c r="P48">
        <v>18</v>
      </c>
      <c r="Q48">
        <v>870</v>
      </c>
      <c r="R48">
        <v>23</v>
      </c>
      <c r="S48">
        <v>77.322353211051606</v>
      </c>
      <c r="T48" t="s">
        <v>30</v>
      </c>
      <c r="U48">
        <v>3.6486105925361998</v>
      </c>
      <c r="V48" t="s">
        <v>31</v>
      </c>
      <c r="W48" t="s">
        <v>32</v>
      </c>
      <c r="X48" s="1">
        <v>380.43593711196399</v>
      </c>
    </row>
    <row r="49" spans="1:24">
      <c r="A49" t="s">
        <v>33</v>
      </c>
      <c r="B49" t="s">
        <v>101</v>
      </c>
      <c r="C49" s="1">
        <v>95.712135880936003</v>
      </c>
      <c r="D49">
        <v>93</v>
      </c>
      <c r="E49">
        <v>910</v>
      </c>
      <c r="F49" s="1">
        <v>7089.4742499341801</v>
      </c>
      <c r="G49" t="s">
        <v>55</v>
      </c>
      <c r="H49">
        <v>4</v>
      </c>
      <c r="I49">
        <v>15</v>
      </c>
      <c r="J49">
        <v>51</v>
      </c>
      <c r="K49">
        <v>9</v>
      </c>
      <c r="L49" t="s">
        <v>27</v>
      </c>
      <c r="M49" s="1">
        <v>8.9787507559499709</v>
      </c>
      <c r="N49" t="s">
        <v>39</v>
      </c>
      <c r="O49" t="s">
        <v>45</v>
      </c>
      <c r="P49">
        <v>10</v>
      </c>
      <c r="Q49">
        <v>964</v>
      </c>
      <c r="R49">
        <v>20</v>
      </c>
      <c r="S49">
        <v>19.7129929112936</v>
      </c>
      <c r="T49" t="s">
        <v>30</v>
      </c>
      <c r="U49">
        <v>0.38057358671321301</v>
      </c>
      <c r="V49" t="s">
        <v>47</v>
      </c>
      <c r="W49" t="s">
        <v>48</v>
      </c>
      <c r="X49" s="1">
        <v>581.60235505058597</v>
      </c>
    </row>
    <row r="50" spans="1:24">
      <c r="A50" t="s">
        <v>24</v>
      </c>
      <c r="B50" t="s">
        <v>102</v>
      </c>
      <c r="C50" s="1">
        <v>76.035544426891704</v>
      </c>
      <c r="D50">
        <v>28</v>
      </c>
      <c r="E50">
        <v>29</v>
      </c>
      <c r="F50" s="1">
        <v>7397.0710045871801</v>
      </c>
      <c r="G50" t="s">
        <v>26</v>
      </c>
      <c r="H50">
        <v>30</v>
      </c>
      <c r="I50">
        <v>16</v>
      </c>
      <c r="J50">
        <v>9</v>
      </c>
      <c r="K50">
        <v>3</v>
      </c>
      <c r="L50" t="s">
        <v>43</v>
      </c>
      <c r="M50" s="1">
        <v>7.0958331565551296</v>
      </c>
      <c r="N50" t="s">
        <v>61</v>
      </c>
      <c r="O50" t="s">
        <v>29</v>
      </c>
      <c r="P50">
        <v>9</v>
      </c>
      <c r="Q50">
        <v>109</v>
      </c>
      <c r="R50">
        <v>18</v>
      </c>
      <c r="S50">
        <v>23.126363582464698</v>
      </c>
      <c r="T50" t="s">
        <v>46</v>
      </c>
      <c r="U50">
        <v>1.6981125407144</v>
      </c>
      <c r="V50" t="s">
        <v>47</v>
      </c>
      <c r="W50" t="s">
        <v>32</v>
      </c>
      <c r="X50" s="1">
        <v>768.65191395437</v>
      </c>
    </row>
    <row r="51" spans="1:24">
      <c r="A51" t="s">
        <v>57</v>
      </c>
      <c r="B51" t="s">
        <v>103</v>
      </c>
      <c r="C51" s="1">
        <v>78.897913205639995</v>
      </c>
      <c r="D51">
        <v>19</v>
      </c>
      <c r="E51">
        <v>99</v>
      </c>
      <c r="F51" s="1">
        <v>8001.6132065190004</v>
      </c>
      <c r="G51" t="s">
        <v>38</v>
      </c>
      <c r="H51">
        <v>97</v>
      </c>
      <c r="I51">
        <v>24</v>
      </c>
      <c r="J51">
        <v>9</v>
      </c>
      <c r="K51">
        <v>6</v>
      </c>
      <c r="L51" t="s">
        <v>43</v>
      </c>
      <c r="M51" s="1">
        <v>2.5056210329009101</v>
      </c>
      <c r="N51" t="s">
        <v>44</v>
      </c>
      <c r="O51" t="s">
        <v>50</v>
      </c>
      <c r="P51">
        <v>28</v>
      </c>
      <c r="Q51">
        <v>177</v>
      </c>
      <c r="R51">
        <v>28</v>
      </c>
      <c r="S51">
        <v>14.1478154439792</v>
      </c>
      <c r="T51" t="s">
        <v>64</v>
      </c>
      <c r="U51">
        <v>2.8258139854001301</v>
      </c>
      <c r="V51" t="s">
        <v>47</v>
      </c>
      <c r="W51" t="s">
        <v>48</v>
      </c>
      <c r="X51" s="1">
        <v>336.89016851997701</v>
      </c>
    </row>
    <row r="52" spans="1:24">
      <c r="A52" t="s">
        <v>57</v>
      </c>
      <c r="B52" t="s">
        <v>104</v>
      </c>
      <c r="C52" s="1">
        <v>14.203484264803</v>
      </c>
      <c r="D52">
        <v>91</v>
      </c>
      <c r="E52">
        <v>633</v>
      </c>
      <c r="F52" s="1">
        <v>5910.8853896688897</v>
      </c>
      <c r="G52" t="s">
        <v>35</v>
      </c>
      <c r="H52">
        <v>31</v>
      </c>
      <c r="I52">
        <v>23</v>
      </c>
      <c r="J52">
        <v>82</v>
      </c>
      <c r="K52">
        <v>10</v>
      </c>
      <c r="L52" t="s">
        <v>36</v>
      </c>
      <c r="M52" s="1">
        <v>6.2478609149759903</v>
      </c>
      <c r="N52" t="s">
        <v>61</v>
      </c>
      <c r="O52" t="s">
        <v>50</v>
      </c>
      <c r="P52">
        <v>20</v>
      </c>
      <c r="Q52">
        <v>306</v>
      </c>
      <c r="R52">
        <v>21</v>
      </c>
      <c r="S52">
        <v>45.178757924634503</v>
      </c>
      <c r="T52" t="s">
        <v>46</v>
      </c>
      <c r="U52">
        <v>4.7548008046711798</v>
      </c>
      <c r="V52" t="s">
        <v>47</v>
      </c>
      <c r="W52" t="s">
        <v>32</v>
      </c>
      <c r="X52" s="1">
        <v>496.24865029194001</v>
      </c>
    </row>
    <row r="53" spans="1:24">
      <c r="A53" t="s">
        <v>24</v>
      </c>
      <c r="B53" t="s">
        <v>105</v>
      </c>
      <c r="C53" s="1">
        <v>26.700760972461701</v>
      </c>
      <c r="D53">
        <v>61</v>
      </c>
      <c r="E53">
        <v>154</v>
      </c>
      <c r="F53" s="1">
        <v>9866.4654579796897</v>
      </c>
      <c r="G53" t="s">
        <v>55</v>
      </c>
      <c r="H53">
        <v>100</v>
      </c>
      <c r="I53">
        <v>4</v>
      </c>
      <c r="J53">
        <v>52</v>
      </c>
      <c r="K53">
        <v>1</v>
      </c>
      <c r="L53" t="s">
        <v>36</v>
      </c>
      <c r="M53" s="1">
        <v>4.78300055794766</v>
      </c>
      <c r="N53" t="s">
        <v>44</v>
      </c>
      <c r="O53" t="s">
        <v>53</v>
      </c>
      <c r="P53">
        <v>18</v>
      </c>
      <c r="Q53">
        <v>673</v>
      </c>
      <c r="R53">
        <v>28</v>
      </c>
      <c r="S53">
        <v>14.190328344569901</v>
      </c>
      <c r="T53" t="s">
        <v>30</v>
      </c>
      <c r="U53">
        <v>1.77295117208355</v>
      </c>
      <c r="V53" t="s">
        <v>31</v>
      </c>
      <c r="W53" t="s">
        <v>48</v>
      </c>
      <c r="X53" s="1">
        <v>694.98231757944495</v>
      </c>
    </row>
    <row r="54" spans="1:24">
      <c r="A54" t="s">
        <v>33</v>
      </c>
      <c r="B54" t="s">
        <v>106</v>
      </c>
      <c r="C54" s="1">
        <v>98.031829656465007</v>
      </c>
      <c r="D54">
        <v>1</v>
      </c>
      <c r="E54">
        <v>820</v>
      </c>
      <c r="F54" s="1">
        <v>9435.7626089121295</v>
      </c>
      <c r="G54" t="s">
        <v>55</v>
      </c>
      <c r="H54">
        <v>64</v>
      </c>
      <c r="I54">
        <v>11</v>
      </c>
      <c r="J54">
        <v>11</v>
      </c>
      <c r="K54">
        <v>1</v>
      </c>
      <c r="L54" t="s">
        <v>27</v>
      </c>
      <c r="M54" s="1">
        <v>8.6310521797689397</v>
      </c>
      <c r="N54" t="s">
        <v>39</v>
      </c>
      <c r="O54" t="s">
        <v>29</v>
      </c>
      <c r="P54">
        <v>10</v>
      </c>
      <c r="Q54">
        <v>727</v>
      </c>
      <c r="R54">
        <v>27</v>
      </c>
      <c r="S54">
        <v>9.1668491485971497</v>
      </c>
      <c r="T54" t="s">
        <v>30</v>
      </c>
      <c r="U54">
        <v>2.1224716191438202</v>
      </c>
      <c r="V54" t="s">
        <v>40</v>
      </c>
      <c r="W54" t="s">
        <v>41</v>
      </c>
      <c r="X54" s="1">
        <v>602.89849883838303</v>
      </c>
    </row>
    <row r="55" spans="1:24">
      <c r="A55" t="s">
        <v>33</v>
      </c>
      <c r="B55" t="s">
        <v>107</v>
      </c>
      <c r="C55" s="1">
        <v>30.3414707112142</v>
      </c>
      <c r="D55">
        <v>93</v>
      </c>
      <c r="E55">
        <v>242</v>
      </c>
      <c r="F55" s="1">
        <v>8232.3348294258194</v>
      </c>
      <c r="G55" t="s">
        <v>55</v>
      </c>
      <c r="H55">
        <v>96</v>
      </c>
      <c r="I55">
        <v>25</v>
      </c>
      <c r="J55">
        <v>54</v>
      </c>
      <c r="K55">
        <v>3</v>
      </c>
      <c r="L55" t="s">
        <v>27</v>
      </c>
      <c r="M55" s="1">
        <v>1.0134865660958901</v>
      </c>
      <c r="N55" t="s">
        <v>39</v>
      </c>
      <c r="O55" t="s">
        <v>50</v>
      </c>
      <c r="P55">
        <v>1</v>
      </c>
      <c r="Q55">
        <v>631</v>
      </c>
      <c r="R55">
        <v>17</v>
      </c>
      <c r="S55">
        <v>83.344058991677898</v>
      </c>
      <c r="T55" t="s">
        <v>30</v>
      </c>
      <c r="U55">
        <v>1.41034757607602</v>
      </c>
      <c r="V55" t="s">
        <v>40</v>
      </c>
      <c r="W55" t="s">
        <v>32</v>
      </c>
      <c r="X55" s="1">
        <v>750.73784066827</v>
      </c>
    </row>
    <row r="56" spans="1:24">
      <c r="A56" t="s">
        <v>24</v>
      </c>
      <c r="B56" t="s">
        <v>108</v>
      </c>
      <c r="C56" s="1">
        <v>31.1462431602408</v>
      </c>
      <c r="D56">
        <v>11</v>
      </c>
      <c r="E56">
        <v>622</v>
      </c>
      <c r="F56" s="1">
        <v>6088.0214799408504</v>
      </c>
      <c r="G56" t="s">
        <v>26</v>
      </c>
      <c r="H56">
        <v>33</v>
      </c>
      <c r="I56">
        <v>22</v>
      </c>
      <c r="J56">
        <v>61</v>
      </c>
      <c r="K56">
        <v>3</v>
      </c>
      <c r="L56" t="s">
        <v>27</v>
      </c>
      <c r="M56" s="1">
        <v>4.3051034712876302</v>
      </c>
      <c r="N56" t="s">
        <v>39</v>
      </c>
      <c r="O56" t="s">
        <v>45</v>
      </c>
      <c r="P56">
        <v>26</v>
      </c>
      <c r="Q56">
        <v>497</v>
      </c>
      <c r="R56">
        <v>29</v>
      </c>
      <c r="S56">
        <v>30.186023375822501</v>
      </c>
      <c r="T56" t="s">
        <v>64</v>
      </c>
      <c r="U56">
        <v>2.4787719755397402</v>
      </c>
      <c r="V56" t="s">
        <v>31</v>
      </c>
      <c r="W56" t="s">
        <v>32</v>
      </c>
      <c r="X56" s="1">
        <v>814.06999658218695</v>
      </c>
    </row>
    <row r="57" spans="1:24">
      <c r="A57" t="s">
        <v>24</v>
      </c>
      <c r="B57" t="s">
        <v>109</v>
      </c>
      <c r="C57" s="1">
        <v>79.855058340789398</v>
      </c>
      <c r="D57">
        <v>16</v>
      </c>
      <c r="E57">
        <v>701</v>
      </c>
      <c r="F57" s="1">
        <v>2925.6751703038099</v>
      </c>
      <c r="G57" t="s">
        <v>55</v>
      </c>
      <c r="H57">
        <v>97</v>
      </c>
      <c r="I57">
        <v>11</v>
      </c>
      <c r="J57">
        <v>11</v>
      </c>
      <c r="K57">
        <v>5</v>
      </c>
      <c r="L57" t="s">
        <v>36</v>
      </c>
      <c r="M57" s="1">
        <v>5.0143649550309002</v>
      </c>
      <c r="N57" t="s">
        <v>61</v>
      </c>
      <c r="O57" t="s">
        <v>50</v>
      </c>
      <c r="P57">
        <v>27</v>
      </c>
      <c r="Q57">
        <v>918</v>
      </c>
      <c r="R57">
        <v>5</v>
      </c>
      <c r="S57">
        <v>30.323545256616502</v>
      </c>
      <c r="T57" t="s">
        <v>46</v>
      </c>
      <c r="U57">
        <v>4.5489196593963799</v>
      </c>
      <c r="V57" t="s">
        <v>56</v>
      </c>
      <c r="W57" t="s">
        <v>32</v>
      </c>
      <c r="X57" s="1">
        <v>323.01292795247798</v>
      </c>
    </row>
    <row r="58" spans="1:24">
      <c r="A58" t="s">
        <v>33</v>
      </c>
      <c r="B58" t="s">
        <v>110</v>
      </c>
      <c r="C58" s="1">
        <v>20.9863860370433</v>
      </c>
      <c r="D58">
        <v>90</v>
      </c>
      <c r="E58">
        <v>93</v>
      </c>
      <c r="F58" s="1">
        <v>4767.0204843441297</v>
      </c>
      <c r="G58" t="s">
        <v>26</v>
      </c>
      <c r="H58">
        <v>25</v>
      </c>
      <c r="I58">
        <v>23</v>
      </c>
      <c r="J58">
        <v>83</v>
      </c>
      <c r="K58">
        <v>5</v>
      </c>
      <c r="L58" t="s">
        <v>43</v>
      </c>
      <c r="M58" s="1">
        <v>1.77442971407173</v>
      </c>
      <c r="N58" t="s">
        <v>39</v>
      </c>
      <c r="O58" t="s">
        <v>29</v>
      </c>
      <c r="P58">
        <v>24</v>
      </c>
      <c r="Q58">
        <v>826</v>
      </c>
      <c r="R58">
        <v>28</v>
      </c>
      <c r="S58">
        <v>12.8362845728327</v>
      </c>
      <c r="T58" t="s">
        <v>64</v>
      </c>
      <c r="U58">
        <v>1.1737554953874501</v>
      </c>
      <c r="V58" t="s">
        <v>40</v>
      </c>
      <c r="W58" t="s">
        <v>32</v>
      </c>
      <c r="X58" s="1">
        <v>832.210808706021</v>
      </c>
    </row>
    <row r="59" spans="1:24">
      <c r="A59" t="s">
        <v>24</v>
      </c>
      <c r="B59" t="s">
        <v>111</v>
      </c>
      <c r="C59" s="1">
        <v>49.263205350734097</v>
      </c>
      <c r="D59">
        <v>65</v>
      </c>
      <c r="E59">
        <v>227</v>
      </c>
      <c r="F59" s="1">
        <v>1605.8669003924001</v>
      </c>
      <c r="G59" t="s">
        <v>38</v>
      </c>
      <c r="H59">
        <v>5</v>
      </c>
      <c r="I59">
        <v>18</v>
      </c>
      <c r="J59">
        <v>51</v>
      </c>
      <c r="K59">
        <v>1</v>
      </c>
      <c r="L59" t="s">
        <v>27</v>
      </c>
      <c r="M59" s="1">
        <v>9.1605585353818704</v>
      </c>
      <c r="N59" t="s">
        <v>61</v>
      </c>
      <c r="O59" t="s">
        <v>50</v>
      </c>
      <c r="P59">
        <v>21</v>
      </c>
      <c r="Q59">
        <v>588</v>
      </c>
      <c r="R59">
        <v>25</v>
      </c>
      <c r="S59">
        <v>67.779622987078099</v>
      </c>
      <c r="T59" t="s">
        <v>30</v>
      </c>
      <c r="U59">
        <v>2.5111748302126999</v>
      </c>
      <c r="V59" t="s">
        <v>47</v>
      </c>
      <c r="W59" t="s">
        <v>48</v>
      </c>
      <c r="X59" s="1">
        <v>482.19123860252802</v>
      </c>
    </row>
    <row r="60" spans="1:24">
      <c r="A60" t="s">
        <v>33</v>
      </c>
      <c r="B60" t="s">
        <v>112</v>
      </c>
      <c r="C60" s="1">
        <v>59.841561377289302</v>
      </c>
      <c r="D60">
        <v>81</v>
      </c>
      <c r="E60">
        <v>896</v>
      </c>
      <c r="F60" s="1">
        <v>2021.1498103371</v>
      </c>
      <c r="G60" t="s">
        <v>26</v>
      </c>
      <c r="H60">
        <v>10</v>
      </c>
      <c r="I60">
        <v>5</v>
      </c>
      <c r="J60">
        <v>44</v>
      </c>
      <c r="K60">
        <v>7</v>
      </c>
      <c r="L60" t="s">
        <v>36</v>
      </c>
      <c r="M60" s="1">
        <v>4.9384385647120901</v>
      </c>
      <c r="N60" t="s">
        <v>28</v>
      </c>
      <c r="O60" t="s">
        <v>50</v>
      </c>
      <c r="P60">
        <v>18</v>
      </c>
      <c r="Q60">
        <v>396</v>
      </c>
      <c r="R60">
        <v>7</v>
      </c>
      <c r="S60">
        <v>65.047415094691402</v>
      </c>
      <c r="T60" t="s">
        <v>46</v>
      </c>
      <c r="U60">
        <v>1.7303747198591899</v>
      </c>
      <c r="V60" t="s">
        <v>31</v>
      </c>
      <c r="W60" t="s">
        <v>32</v>
      </c>
      <c r="X60" s="1">
        <v>110.364335231364</v>
      </c>
    </row>
    <row r="61" spans="1:24">
      <c r="A61" t="s">
        <v>57</v>
      </c>
      <c r="B61" t="s">
        <v>113</v>
      </c>
      <c r="C61" s="1">
        <v>63.828398347710902</v>
      </c>
      <c r="D61">
        <v>30</v>
      </c>
      <c r="E61">
        <v>484</v>
      </c>
      <c r="F61" s="1">
        <v>1061.6185230132801</v>
      </c>
      <c r="G61" t="s">
        <v>26</v>
      </c>
      <c r="H61">
        <v>100</v>
      </c>
      <c r="I61">
        <v>16</v>
      </c>
      <c r="J61">
        <v>26</v>
      </c>
      <c r="K61">
        <v>7</v>
      </c>
      <c r="L61" t="s">
        <v>27</v>
      </c>
      <c r="M61" s="1">
        <v>7.2937225968677204</v>
      </c>
      <c r="N61" t="s">
        <v>39</v>
      </c>
      <c r="O61" t="s">
        <v>45</v>
      </c>
      <c r="P61">
        <v>11</v>
      </c>
      <c r="Q61">
        <v>176</v>
      </c>
      <c r="R61">
        <v>4</v>
      </c>
      <c r="S61">
        <v>1.90076224351945</v>
      </c>
      <c r="T61" t="s">
        <v>46</v>
      </c>
      <c r="U61">
        <v>0.44719401546382298</v>
      </c>
      <c r="V61" t="s">
        <v>40</v>
      </c>
      <c r="W61" t="s">
        <v>48</v>
      </c>
      <c r="X61" s="1">
        <v>312.57427361009297</v>
      </c>
    </row>
    <row r="62" spans="1:24">
      <c r="A62" t="s">
        <v>33</v>
      </c>
      <c r="B62" t="s">
        <v>114</v>
      </c>
      <c r="C62" s="1">
        <v>17.028027920188698</v>
      </c>
      <c r="D62">
        <v>16</v>
      </c>
      <c r="E62">
        <v>380</v>
      </c>
      <c r="F62" s="1">
        <v>8864.0843495864301</v>
      </c>
      <c r="G62" t="s">
        <v>35</v>
      </c>
      <c r="H62">
        <v>41</v>
      </c>
      <c r="I62">
        <v>27</v>
      </c>
      <c r="J62">
        <v>72</v>
      </c>
      <c r="K62">
        <v>8</v>
      </c>
      <c r="L62" t="s">
        <v>43</v>
      </c>
      <c r="M62" s="1">
        <v>4.3813681581023101</v>
      </c>
      <c r="N62" t="s">
        <v>52</v>
      </c>
      <c r="O62" t="s">
        <v>29</v>
      </c>
      <c r="P62">
        <v>29</v>
      </c>
      <c r="Q62">
        <v>929</v>
      </c>
      <c r="R62">
        <v>24</v>
      </c>
      <c r="S62">
        <v>87.213057815135599</v>
      </c>
      <c r="T62" t="s">
        <v>46</v>
      </c>
      <c r="U62">
        <v>2.8530906166490499</v>
      </c>
      <c r="V62" t="s">
        <v>47</v>
      </c>
      <c r="W62" t="s">
        <v>48</v>
      </c>
      <c r="X62" s="1">
        <v>430.16909697513597</v>
      </c>
    </row>
    <row r="63" spans="1:24">
      <c r="A63" t="s">
        <v>24</v>
      </c>
      <c r="B63" t="s">
        <v>115</v>
      </c>
      <c r="C63" s="1">
        <v>52.028749903294901</v>
      </c>
      <c r="D63">
        <v>23</v>
      </c>
      <c r="E63">
        <v>117</v>
      </c>
      <c r="F63" s="1">
        <v>6885.5893508962499</v>
      </c>
      <c r="G63" t="s">
        <v>38</v>
      </c>
      <c r="H63">
        <v>32</v>
      </c>
      <c r="I63">
        <v>23</v>
      </c>
      <c r="J63">
        <v>36</v>
      </c>
      <c r="K63">
        <v>7</v>
      </c>
      <c r="L63" t="s">
        <v>43</v>
      </c>
      <c r="M63" s="1">
        <v>9.0303404225219399</v>
      </c>
      <c r="N63" t="s">
        <v>52</v>
      </c>
      <c r="O63" t="s">
        <v>45</v>
      </c>
      <c r="P63">
        <v>14</v>
      </c>
      <c r="Q63">
        <v>480</v>
      </c>
      <c r="R63">
        <v>12</v>
      </c>
      <c r="S63">
        <v>78.702393968878894</v>
      </c>
      <c r="T63" t="s">
        <v>46</v>
      </c>
      <c r="U63">
        <v>4.3674705382050503</v>
      </c>
      <c r="V63" t="s">
        <v>40</v>
      </c>
      <c r="W63" t="s">
        <v>48</v>
      </c>
      <c r="X63" s="1">
        <v>164.366528243419</v>
      </c>
    </row>
    <row r="64" spans="1:24">
      <c r="A64" t="s">
        <v>57</v>
      </c>
      <c r="B64" t="s">
        <v>116</v>
      </c>
      <c r="C64" s="1">
        <v>72.796353955587307</v>
      </c>
      <c r="D64">
        <v>89</v>
      </c>
      <c r="E64">
        <v>270</v>
      </c>
      <c r="F64" s="1">
        <v>3899.7468337292198</v>
      </c>
      <c r="G64" t="s">
        <v>38</v>
      </c>
      <c r="H64">
        <v>86</v>
      </c>
      <c r="I64">
        <v>2</v>
      </c>
      <c r="J64">
        <v>40</v>
      </c>
      <c r="K64">
        <v>7</v>
      </c>
      <c r="L64" t="s">
        <v>43</v>
      </c>
      <c r="M64" s="1">
        <v>7.2917013887767697</v>
      </c>
      <c r="N64" t="s">
        <v>61</v>
      </c>
      <c r="O64" t="s">
        <v>29</v>
      </c>
      <c r="P64">
        <v>13</v>
      </c>
      <c r="Q64">
        <v>751</v>
      </c>
      <c r="R64">
        <v>14</v>
      </c>
      <c r="S64">
        <v>21.048642725168602</v>
      </c>
      <c r="T64" t="s">
        <v>64</v>
      </c>
      <c r="U64">
        <v>1.87400140404437</v>
      </c>
      <c r="V64" t="s">
        <v>56</v>
      </c>
      <c r="W64" t="s">
        <v>41</v>
      </c>
      <c r="X64" s="1">
        <v>320.84651575911101</v>
      </c>
    </row>
    <row r="65" spans="1:24">
      <c r="A65" t="s">
        <v>33</v>
      </c>
      <c r="B65" t="s">
        <v>117</v>
      </c>
      <c r="C65" s="1">
        <v>13.0173767852878</v>
      </c>
      <c r="D65">
        <v>55</v>
      </c>
      <c r="E65">
        <v>246</v>
      </c>
      <c r="F65" s="1">
        <v>4256.9491408502199</v>
      </c>
      <c r="G65" t="s">
        <v>26</v>
      </c>
      <c r="H65">
        <v>54</v>
      </c>
      <c r="I65">
        <v>19</v>
      </c>
      <c r="J65">
        <v>10</v>
      </c>
      <c r="K65">
        <v>4</v>
      </c>
      <c r="L65" t="s">
        <v>36</v>
      </c>
      <c r="M65" s="1">
        <v>2.45793352798733</v>
      </c>
      <c r="N65" t="s">
        <v>28</v>
      </c>
      <c r="O65" t="s">
        <v>53</v>
      </c>
      <c r="P65">
        <v>18</v>
      </c>
      <c r="Q65">
        <v>736</v>
      </c>
      <c r="R65">
        <v>10</v>
      </c>
      <c r="S65">
        <v>20.075003975630398</v>
      </c>
      <c r="T65" t="s">
        <v>30</v>
      </c>
      <c r="U65">
        <v>3.6328432903821302</v>
      </c>
      <c r="V65" t="s">
        <v>56</v>
      </c>
      <c r="W65" t="s">
        <v>48</v>
      </c>
      <c r="X65" s="1">
        <v>687.28617786641701</v>
      </c>
    </row>
    <row r="66" spans="1:24">
      <c r="A66" t="s">
        <v>33</v>
      </c>
      <c r="B66" t="s">
        <v>118</v>
      </c>
      <c r="C66" s="1">
        <v>89.634095608135297</v>
      </c>
      <c r="D66">
        <v>11</v>
      </c>
      <c r="E66">
        <v>134</v>
      </c>
      <c r="F66" s="1">
        <v>8458.7308783671706</v>
      </c>
      <c r="G66" t="s">
        <v>35</v>
      </c>
      <c r="H66">
        <v>73</v>
      </c>
      <c r="I66">
        <v>27</v>
      </c>
      <c r="J66">
        <v>75</v>
      </c>
      <c r="K66">
        <v>6</v>
      </c>
      <c r="L66" t="s">
        <v>43</v>
      </c>
      <c r="M66" s="1">
        <v>4.5853534681946497</v>
      </c>
      <c r="N66" t="s">
        <v>39</v>
      </c>
      <c r="O66" t="s">
        <v>50</v>
      </c>
      <c r="P66">
        <v>17</v>
      </c>
      <c r="Q66">
        <v>328</v>
      </c>
      <c r="R66">
        <v>6</v>
      </c>
      <c r="S66">
        <v>8.6930424258772803</v>
      </c>
      <c r="T66" t="s">
        <v>46</v>
      </c>
      <c r="U66">
        <v>0.15948631471751401</v>
      </c>
      <c r="V66" t="s">
        <v>40</v>
      </c>
      <c r="W66" t="s">
        <v>41</v>
      </c>
      <c r="X66" s="1">
        <v>771.225084681157</v>
      </c>
    </row>
    <row r="67" spans="1:24">
      <c r="A67" t="s">
        <v>33</v>
      </c>
      <c r="B67" t="s">
        <v>119</v>
      </c>
      <c r="C67" s="1">
        <v>33.697717206643098</v>
      </c>
      <c r="D67">
        <v>72</v>
      </c>
      <c r="E67">
        <v>457</v>
      </c>
      <c r="F67" s="1">
        <v>8354.5796864819895</v>
      </c>
      <c r="G67" t="s">
        <v>55</v>
      </c>
      <c r="H67">
        <v>57</v>
      </c>
      <c r="I67">
        <v>24</v>
      </c>
      <c r="J67">
        <v>54</v>
      </c>
      <c r="K67">
        <v>8</v>
      </c>
      <c r="L67" t="s">
        <v>43</v>
      </c>
      <c r="M67" s="1">
        <v>6.5805413478845898</v>
      </c>
      <c r="N67" t="s">
        <v>44</v>
      </c>
      <c r="O67" t="s">
        <v>45</v>
      </c>
      <c r="P67">
        <v>16</v>
      </c>
      <c r="Q67">
        <v>358</v>
      </c>
      <c r="R67">
        <v>21</v>
      </c>
      <c r="S67">
        <v>1.59722274305067</v>
      </c>
      <c r="T67" t="s">
        <v>46</v>
      </c>
      <c r="U67">
        <v>4.9110959548423301</v>
      </c>
      <c r="V67" t="s">
        <v>47</v>
      </c>
      <c r="W67" t="s">
        <v>41</v>
      </c>
      <c r="X67" s="1">
        <v>555.85910367174301</v>
      </c>
    </row>
    <row r="68" spans="1:24">
      <c r="A68" t="s">
        <v>33</v>
      </c>
      <c r="B68" t="s">
        <v>120</v>
      </c>
      <c r="C68" s="1">
        <v>26.034869773962001</v>
      </c>
      <c r="D68">
        <v>52</v>
      </c>
      <c r="E68">
        <v>704</v>
      </c>
      <c r="F68" s="1">
        <v>8367.7216180201503</v>
      </c>
      <c r="G68" t="s">
        <v>35</v>
      </c>
      <c r="H68">
        <v>13</v>
      </c>
      <c r="I68">
        <v>17</v>
      </c>
      <c r="J68">
        <v>19</v>
      </c>
      <c r="K68">
        <v>8</v>
      </c>
      <c r="L68" t="s">
        <v>36</v>
      </c>
      <c r="M68" s="1">
        <v>2.2161427287713602</v>
      </c>
      <c r="N68" t="s">
        <v>44</v>
      </c>
      <c r="O68" t="s">
        <v>45</v>
      </c>
      <c r="P68">
        <v>24</v>
      </c>
      <c r="Q68">
        <v>867</v>
      </c>
      <c r="R68">
        <v>28</v>
      </c>
      <c r="S68">
        <v>42.084436738309897</v>
      </c>
      <c r="T68" t="s">
        <v>46</v>
      </c>
      <c r="U68">
        <v>3.44806328834026</v>
      </c>
      <c r="V68" t="s">
        <v>31</v>
      </c>
      <c r="W68" t="s">
        <v>48</v>
      </c>
      <c r="X68" s="1">
        <v>393.84334857842703</v>
      </c>
    </row>
    <row r="69" spans="1:24">
      <c r="A69" t="s">
        <v>33</v>
      </c>
      <c r="B69" t="s">
        <v>121</v>
      </c>
      <c r="C69" s="1">
        <v>87.755432354001002</v>
      </c>
      <c r="D69">
        <v>16</v>
      </c>
      <c r="E69">
        <v>513</v>
      </c>
      <c r="F69" s="1">
        <v>9473.7980325083299</v>
      </c>
      <c r="G69" t="s">
        <v>38</v>
      </c>
      <c r="H69">
        <v>12</v>
      </c>
      <c r="I69">
        <v>9</v>
      </c>
      <c r="J69">
        <v>71</v>
      </c>
      <c r="K69">
        <v>9</v>
      </c>
      <c r="L69" t="s">
        <v>43</v>
      </c>
      <c r="M69" s="1">
        <v>9.1478115447106294</v>
      </c>
      <c r="N69" t="s">
        <v>39</v>
      </c>
      <c r="O69" t="s">
        <v>29</v>
      </c>
      <c r="P69">
        <v>10</v>
      </c>
      <c r="Q69">
        <v>198</v>
      </c>
      <c r="R69">
        <v>11</v>
      </c>
      <c r="S69">
        <v>7.0578761469782298</v>
      </c>
      <c r="T69" t="s">
        <v>64</v>
      </c>
      <c r="U69">
        <v>0.131955444311814</v>
      </c>
      <c r="V69" t="s">
        <v>56</v>
      </c>
      <c r="W69" t="s">
        <v>41</v>
      </c>
      <c r="X69" s="1">
        <v>169.27180138478599</v>
      </c>
    </row>
    <row r="70" spans="1:24">
      <c r="A70" t="s">
        <v>24</v>
      </c>
      <c r="B70" t="s">
        <v>122</v>
      </c>
      <c r="C70" s="1">
        <v>37.931812382790298</v>
      </c>
      <c r="D70">
        <v>29</v>
      </c>
      <c r="E70">
        <v>163</v>
      </c>
      <c r="F70" s="1">
        <v>3550.21843278099</v>
      </c>
      <c r="G70" t="s">
        <v>26</v>
      </c>
      <c r="H70">
        <v>0</v>
      </c>
      <c r="I70">
        <v>8</v>
      </c>
      <c r="J70">
        <v>58</v>
      </c>
      <c r="K70">
        <v>8</v>
      </c>
      <c r="L70" t="s">
        <v>27</v>
      </c>
      <c r="M70" s="1">
        <v>1.19425186488499</v>
      </c>
      <c r="N70" t="s">
        <v>61</v>
      </c>
      <c r="O70" t="s">
        <v>53</v>
      </c>
      <c r="P70">
        <v>2</v>
      </c>
      <c r="Q70">
        <v>375</v>
      </c>
      <c r="R70">
        <v>18</v>
      </c>
      <c r="S70">
        <v>97.113581563462205</v>
      </c>
      <c r="T70" t="s">
        <v>46</v>
      </c>
      <c r="U70">
        <v>1.9834678721741801</v>
      </c>
      <c r="V70" t="s">
        <v>47</v>
      </c>
      <c r="W70" t="s">
        <v>48</v>
      </c>
      <c r="X70" s="1">
        <v>299.70630311810299</v>
      </c>
    </row>
    <row r="71" spans="1:24">
      <c r="A71" t="s">
        <v>33</v>
      </c>
      <c r="B71" t="s">
        <v>123</v>
      </c>
      <c r="C71" s="1">
        <v>54.865528517069698</v>
      </c>
      <c r="D71">
        <v>62</v>
      </c>
      <c r="E71">
        <v>511</v>
      </c>
      <c r="F71" s="1">
        <v>1752.3810874841199</v>
      </c>
      <c r="G71" t="s">
        <v>26</v>
      </c>
      <c r="H71">
        <v>95</v>
      </c>
      <c r="I71">
        <v>1</v>
      </c>
      <c r="J71">
        <v>27</v>
      </c>
      <c r="K71">
        <v>3</v>
      </c>
      <c r="L71" t="s">
        <v>27</v>
      </c>
      <c r="M71" s="1">
        <v>9.7052867901203399</v>
      </c>
      <c r="N71" t="s">
        <v>52</v>
      </c>
      <c r="O71" t="s">
        <v>45</v>
      </c>
      <c r="P71">
        <v>9</v>
      </c>
      <c r="Q71">
        <v>862</v>
      </c>
      <c r="R71">
        <v>7</v>
      </c>
      <c r="S71">
        <v>77.627765812748095</v>
      </c>
      <c r="T71" t="s">
        <v>30</v>
      </c>
      <c r="U71">
        <v>1.3623879886490999</v>
      </c>
      <c r="V71" t="s">
        <v>40</v>
      </c>
      <c r="W71" t="s">
        <v>48</v>
      </c>
      <c r="X71" s="1">
        <v>207.66320620857499</v>
      </c>
    </row>
    <row r="72" spans="1:24">
      <c r="A72" t="s">
        <v>24</v>
      </c>
      <c r="B72" t="s">
        <v>124</v>
      </c>
      <c r="C72" s="1">
        <v>47.914541824058702</v>
      </c>
      <c r="D72">
        <v>90</v>
      </c>
      <c r="E72">
        <v>32</v>
      </c>
      <c r="F72" s="1">
        <v>7014.8879872033804</v>
      </c>
      <c r="G72" t="s">
        <v>35</v>
      </c>
      <c r="H72">
        <v>10</v>
      </c>
      <c r="I72">
        <v>12</v>
      </c>
      <c r="J72">
        <v>22</v>
      </c>
      <c r="K72">
        <v>4</v>
      </c>
      <c r="L72" t="s">
        <v>27</v>
      </c>
      <c r="M72" s="1">
        <v>6.3157177546007199</v>
      </c>
      <c r="N72" t="s">
        <v>39</v>
      </c>
      <c r="O72" t="s">
        <v>53</v>
      </c>
      <c r="P72">
        <v>22</v>
      </c>
      <c r="Q72">
        <v>775</v>
      </c>
      <c r="R72">
        <v>16</v>
      </c>
      <c r="S72">
        <v>11.440781823761199</v>
      </c>
      <c r="T72" t="s">
        <v>64</v>
      </c>
      <c r="U72">
        <v>1.8305755986122301</v>
      </c>
      <c r="V72" t="s">
        <v>31</v>
      </c>
      <c r="W72" t="s">
        <v>41</v>
      </c>
      <c r="X72" s="1">
        <v>183.27289874871099</v>
      </c>
    </row>
    <row r="73" spans="1:24">
      <c r="A73" t="s">
        <v>57</v>
      </c>
      <c r="B73" t="s">
        <v>125</v>
      </c>
      <c r="C73" s="1">
        <v>6.3815331627479601</v>
      </c>
      <c r="D73">
        <v>14</v>
      </c>
      <c r="E73">
        <v>637</v>
      </c>
      <c r="F73" s="1">
        <v>8180.3370854254399</v>
      </c>
      <c r="G73" t="s">
        <v>35</v>
      </c>
      <c r="H73">
        <v>76</v>
      </c>
      <c r="I73">
        <v>2</v>
      </c>
      <c r="J73">
        <v>26</v>
      </c>
      <c r="K73">
        <v>6</v>
      </c>
      <c r="L73" t="s">
        <v>36</v>
      </c>
      <c r="M73" s="1">
        <v>9.2281903170525101</v>
      </c>
      <c r="N73" t="s">
        <v>61</v>
      </c>
      <c r="O73" t="s">
        <v>53</v>
      </c>
      <c r="P73">
        <v>2</v>
      </c>
      <c r="Q73">
        <v>258</v>
      </c>
      <c r="R73">
        <v>10</v>
      </c>
      <c r="S73">
        <v>30.661677477859499</v>
      </c>
      <c r="T73" t="s">
        <v>30</v>
      </c>
      <c r="U73">
        <v>2.07875060787496</v>
      </c>
      <c r="V73" t="s">
        <v>31</v>
      </c>
      <c r="W73" t="s">
        <v>48</v>
      </c>
      <c r="X73" s="1">
        <v>405.167067888855</v>
      </c>
    </row>
    <row r="74" spans="1:24">
      <c r="A74" t="s">
        <v>57</v>
      </c>
      <c r="B74" t="s">
        <v>126</v>
      </c>
      <c r="C74" s="1">
        <v>90.204427520528</v>
      </c>
      <c r="D74">
        <v>88</v>
      </c>
      <c r="E74">
        <v>478</v>
      </c>
      <c r="F74" s="1">
        <v>2633.1219813122498</v>
      </c>
      <c r="G74" t="s">
        <v>26</v>
      </c>
      <c r="H74">
        <v>57</v>
      </c>
      <c r="I74">
        <v>29</v>
      </c>
      <c r="J74">
        <v>77</v>
      </c>
      <c r="K74">
        <v>9</v>
      </c>
      <c r="L74" t="s">
        <v>36</v>
      </c>
      <c r="M74" s="1">
        <v>6.5996141596895397</v>
      </c>
      <c r="N74" t="s">
        <v>39</v>
      </c>
      <c r="O74" t="s">
        <v>53</v>
      </c>
      <c r="P74">
        <v>21</v>
      </c>
      <c r="Q74">
        <v>152</v>
      </c>
      <c r="R74">
        <v>11</v>
      </c>
      <c r="S74">
        <v>55.760492895244198</v>
      </c>
      <c r="T74" t="s">
        <v>30</v>
      </c>
      <c r="U74">
        <v>3.2133296074383</v>
      </c>
      <c r="V74" t="s">
        <v>47</v>
      </c>
      <c r="W74" t="s">
        <v>32</v>
      </c>
      <c r="X74" s="1">
        <v>677.94456984618296</v>
      </c>
    </row>
    <row r="75" spans="1:24">
      <c r="A75" t="s">
        <v>57</v>
      </c>
      <c r="B75" t="s">
        <v>127</v>
      </c>
      <c r="C75" s="1">
        <v>83.851017681304597</v>
      </c>
      <c r="D75">
        <v>41</v>
      </c>
      <c r="E75">
        <v>375</v>
      </c>
      <c r="F75" s="1">
        <v>7910.8869161406801</v>
      </c>
      <c r="G75" t="s">
        <v>55</v>
      </c>
      <c r="H75">
        <v>17</v>
      </c>
      <c r="I75">
        <v>25</v>
      </c>
      <c r="J75">
        <v>66</v>
      </c>
      <c r="K75">
        <v>5</v>
      </c>
      <c r="L75" t="s">
        <v>27</v>
      </c>
      <c r="M75" s="1">
        <v>1.5129368369160701</v>
      </c>
      <c r="N75" t="s">
        <v>52</v>
      </c>
      <c r="O75" t="s">
        <v>62</v>
      </c>
      <c r="P75">
        <v>13</v>
      </c>
      <c r="Q75">
        <v>444</v>
      </c>
      <c r="R75">
        <v>4</v>
      </c>
      <c r="S75">
        <v>46.870238797617098</v>
      </c>
      <c r="T75" t="s">
        <v>46</v>
      </c>
      <c r="U75">
        <v>4.6205460645137002</v>
      </c>
      <c r="V75" t="s">
        <v>31</v>
      </c>
      <c r="W75" t="s">
        <v>48</v>
      </c>
      <c r="X75" s="1">
        <v>866.472800129657</v>
      </c>
    </row>
    <row r="76" spans="1:24">
      <c r="A76" t="s">
        <v>24</v>
      </c>
      <c r="B76" t="s">
        <v>128</v>
      </c>
      <c r="C76" s="1">
        <v>3.1700114135661499</v>
      </c>
      <c r="D76">
        <v>64</v>
      </c>
      <c r="E76">
        <v>904</v>
      </c>
      <c r="F76" s="1">
        <v>5709.9452959692799</v>
      </c>
      <c r="G76" t="s">
        <v>35</v>
      </c>
      <c r="H76">
        <v>41</v>
      </c>
      <c r="I76">
        <v>6</v>
      </c>
      <c r="J76">
        <v>1</v>
      </c>
      <c r="K76">
        <v>5</v>
      </c>
      <c r="L76" t="s">
        <v>36</v>
      </c>
      <c r="M76" s="1">
        <v>5.2376546500374399</v>
      </c>
      <c r="N76" t="s">
        <v>52</v>
      </c>
      <c r="O76" t="s">
        <v>50</v>
      </c>
      <c r="P76">
        <v>1</v>
      </c>
      <c r="Q76">
        <v>919</v>
      </c>
      <c r="R76">
        <v>9</v>
      </c>
      <c r="S76">
        <v>80.580852156447804</v>
      </c>
      <c r="T76" t="s">
        <v>46</v>
      </c>
      <c r="U76">
        <v>0.39661272410993498</v>
      </c>
      <c r="V76" t="s">
        <v>47</v>
      </c>
      <c r="W76" t="s">
        <v>48</v>
      </c>
      <c r="X76" s="1">
        <v>341.55265678322297</v>
      </c>
    </row>
    <row r="77" spans="1:24">
      <c r="A77" t="s">
        <v>33</v>
      </c>
      <c r="B77" t="s">
        <v>129</v>
      </c>
      <c r="C77" s="1">
        <v>92.996884233970604</v>
      </c>
      <c r="D77">
        <v>29</v>
      </c>
      <c r="E77">
        <v>106</v>
      </c>
      <c r="F77" s="1">
        <v>1889.07358977933</v>
      </c>
      <c r="G77" t="s">
        <v>26</v>
      </c>
      <c r="H77">
        <v>16</v>
      </c>
      <c r="I77">
        <v>20</v>
      </c>
      <c r="J77">
        <v>56</v>
      </c>
      <c r="K77">
        <v>10</v>
      </c>
      <c r="L77" t="s">
        <v>43</v>
      </c>
      <c r="M77" s="1">
        <v>2.47389776104546</v>
      </c>
      <c r="N77" t="s">
        <v>39</v>
      </c>
      <c r="O77" t="s">
        <v>62</v>
      </c>
      <c r="P77">
        <v>25</v>
      </c>
      <c r="Q77">
        <v>759</v>
      </c>
      <c r="R77">
        <v>11</v>
      </c>
      <c r="S77">
        <v>48.064782640006499</v>
      </c>
      <c r="T77" t="s">
        <v>64</v>
      </c>
      <c r="U77">
        <v>2.0300690886687498</v>
      </c>
      <c r="V77" t="s">
        <v>40</v>
      </c>
      <c r="W77" t="s">
        <v>41</v>
      </c>
      <c r="X77" s="1">
        <v>873.12964801765099</v>
      </c>
    </row>
    <row r="78" spans="1:24">
      <c r="A78" t="s">
        <v>24</v>
      </c>
      <c r="B78" t="s">
        <v>130</v>
      </c>
      <c r="C78" s="1">
        <v>69.108799547430294</v>
      </c>
      <c r="D78">
        <v>23</v>
      </c>
      <c r="E78">
        <v>241</v>
      </c>
      <c r="F78" s="1">
        <v>5328.3759842977497</v>
      </c>
      <c r="G78" t="s">
        <v>55</v>
      </c>
      <c r="H78">
        <v>38</v>
      </c>
      <c r="I78">
        <v>1</v>
      </c>
      <c r="J78">
        <v>22</v>
      </c>
      <c r="K78">
        <v>10</v>
      </c>
      <c r="L78" t="s">
        <v>36</v>
      </c>
      <c r="M78" s="1">
        <v>7.0545383368369201</v>
      </c>
      <c r="N78" t="s">
        <v>61</v>
      </c>
      <c r="O78" t="s">
        <v>53</v>
      </c>
      <c r="P78">
        <v>25</v>
      </c>
      <c r="Q78">
        <v>985</v>
      </c>
      <c r="R78">
        <v>24</v>
      </c>
      <c r="S78">
        <v>64.323597795600193</v>
      </c>
      <c r="T78" t="s">
        <v>30</v>
      </c>
      <c r="U78">
        <v>2.1800374515822099</v>
      </c>
      <c r="V78" t="s">
        <v>47</v>
      </c>
      <c r="W78" t="s">
        <v>48</v>
      </c>
      <c r="X78" s="1">
        <v>997.41345013319403</v>
      </c>
    </row>
    <row r="79" spans="1:24">
      <c r="A79" t="s">
        <v>24</v>
      </c>
      <c r="B79" t="s">
        <v>131</v>
      </c>
      <c r="C79" s="1">
        <v>57.449742958971399</v>
      </c>
      <c r="D79">
        <v>14</v>
      </c>
      <c r="E79">
        <v>359</v>
      </c>
      <c r="F79" s="1">
        <v>2483.7601775427902</v>
      </c>
      <c r="G79" t="s">
        <v>38</v>
      </c>
      <c r="H79">
        <v>96</v>
      </c>
      <c r="I79">
        <v>28</v>
      </c>
      <c r="J79">
        <v>57</v>
      </c>
      <c r="K79">
        <v>4</v>
      </c>
      <c r="L79" t="s">
        <v>27</v>
      </c>
      <c r="M79" s="1">
        <v>6.7809466256178901</v>
      </c>
      <c r="N79" t="s">
        <v>39</v>
      </c>
      <c r="O79" t="s">
        <v>45</v>
      </c>
      <c r="P79">
        <v>26</v>
      </c>
      <c r="Q79">
        <v>334</v>
      </c>
      <c r="R79">
        <v>5</v>
      </c>
      <c r="S79">
        <v>42.952444748991802</v>
      </c>
      <c r="T79" t="s">
        <v>64</v>
      </c>
      <c r="U79">
        <v>3.0551418183075398</v>
      </c>
      <c r="V79" t="s">
        <v>31</v>
      </c>
      <c r="W79" t="s">
        <v>32</v>
      </c>
      <c r="X79" s="1">
        <v>852.56809891984994</v>
      </c>
    </row>
    <row r="80" spans="1:24">
      <c r="A80" t="s">
        <v>24</v>
      </c>
      <c r="B80" t="s">
        <v>132</v>
      </c>
      <c r="C80" s="1">
        <v>6.30688317611191</v>
      </c>
      <c r="D80">
        <v>50</v>
      </c>
      <c r="E80">
        <v>946</v>
      </c>
      <c r="F80" s="1">
        <v>1292.45841793775</v>
      </c>
      <c r="G80" t="s">
        <v>38</v>
      </c>
      <c r="H80">
        <v>5</v>
      </c>
      <c r="I80">
        <v>4</v>
      </c>
      <c r="J80">
        <v>51</v>
      </c>
      <c r="K80">
        <v>5</v>
      </c>
      <c r="L80" t="s">
        <v>27</v>
      </c>
      <c r="M80" s="1">
        <v>8.4670497708619905</v>
      </c>
      <c r="N80" t="s">
        <v>44</v>
      </c>
      <c r="O80" t="s">
        <v>29</v>
      </c>
      <c r="P80">
        <v>25</v>
      </c>
      <c r="Q80">
        <v>858</v>
      </c>
      <c r="R80">
        <v>21</v>
      </c>
      <c r="S80">
        <v>71.126514720403307</v>
      </c>
      <c r="T80" t="s">
        <v>30</v>
      </c>
      <c r="U80">
        <v>4.0968813324704501</v>
      </c>
      <c r="V80" t="s">
        <v>56</v>
      </c>
      <c r="W80" t="s">
        <v>41</v>
      </c>
      <c r="X80" s="1">
        <v>323.59220343132199</v>
      </c>
    </row>
    <row r="81" spans="1:24">
      <c r="A81" t="s">
        <v>24</v>
      </c>
      <c r="B81" t="s">
        <v>133</v>
      </c>
      <c r="C81" s="1">
        <v>57.057031221103202</v>
      </c>
      <c r="D81">
        <v>56</v>
      </c>
      <c r="E81">
        <v>198</v>
      </c>
      <c r="F81" s="1">
        <v>7888.7232684270803</v>
      </c>
      <c r="G81" t="s">
        <v>26</v>
      </c>
      <c r="H81">
        <v>31</v>
      </c>
      <c r="I81">
        <v>25</v>
      </c>
      <c r="J81">
        <v>20</v>
      </c>
      <c r="K81">
        <v>1</v>
      </c>
      <c r="L81" t="s">
        <v>27</v>
      </c>
      <c r="M81" s="1">
        <v>6.49632536429504</v>
      </c>
      <c r="N81" t="s">
        <v>28</v>
      </c>
      <c r="O81" t="s">
        <v>53</v>
      </c>
      <c r="P81">
        <v>5</v>
      </c>
      <c r="Q81">
        <v>228</v>
      </c>
      <c r="R81">
        <v>12</v>
      </c>
      <c r="S81">
        <v>57.870902924036201</v>
      </c>
      <c r="T81" t="s">
        <v>30</v>
      </c>
      <c r="U81">
        <v>0.16587162748060799</v>
      </c>
      <c r="V81" t="s">
        <v>40</v>
      </c>
      <c r="W81" t="s">
        <v>41</v>
      </c>
      <c r="X81" s="1">
        <v>351.50421933503799</v>
      </c>
    </row>
    <row r="82" spans="1:24">
      <c r="A82" t="s">
        <v>33</v>
      </c>
      <c r="B82" t="s">
        <v>134</v>
      </c>
      <c r="C82" s="1">
        <v>91.128318350444303</v>
      </c>
      <c r="D82">
        <v>75</v>
      </c>
      <c r="E82">
        <v>872</v>
      </c>
      <c r="F82" s="1">
        <v>8651.67268298206</v>
      </c>
      <c r="G82" t="s">
        <v>38</v>
      </c>
      <c r="H82">
        <v>39</v>
      </c>
      <c r="I82">
        <v>14</v>
      </c>
      <c r="J82">
        <v>41</v>
      </c>
      <c r="K82">
        <v>2</v>
      </c>
      <c r="L82" t="s">
        <v>43</v>
      </c>
      <c r="M82" s="1">
        <v>2.8331846794189701</v>
      </c>
      <c r="N82" t="s">
        <v>28</v>
      </c>
      <c r="O82" t="s">
        <v>62</v>
      </c>
      <c r="P82">
        <v>8</v>
      </c>
      <c r="Q82">
        <v>202</v>
      </c>
      <c r="R82">
        <v>5</v>
      </c>
      <c r="S82">
        <v>76.961228023819999</v>
      </c>
      <c r="T82" t="s">
        <v>46</v>
      </c>
      <c r="U82">
        <v>2.8496621985053299</v>
      </c>
      <c r="V82" t="s">
        <v>56</v>
      </c>
      <c r="W82" t="s">
        <v>32</v>
      </c>
      <c r="X82" s="1">
        <v>787.77985049434403</v>
      </c>
    </row>
    <row r="83" spans="1:24">
      <c r="A83" t="s">
        <v>24</v>
      </c>
      <c r="B83" t="s">
        <v>135</v>
      </c>
      <c r="C83" s="1">
        <v>72.819206930318202</v>
      </c>
      <c r="D83">
        <v>9</v>
      </c>
      <c r="E83">
        <v>774</v>
      </c>
      <c r="F83" s="1">
        <v>4384.4134000458598</v>
      </c>
      <c r="G83" t="s">
        <v>38</v>
      </c>
      <c r="H83">
        <v>48</v>
      </c>
      <c r="I83">
        <v>6</v>
      </c>
      <c r="J83">
        <v>8</v>
      </c>
      <c r="K83">
        <v>5</v>
      </c>
      <c r="L83" t="s">
        <v>27</v>
      </c>
      <c r="M83" s="1">
        <v>4.0662775015120403</v>
      </c>
      <c r="N83" t="s">
        <v>28</v>
      </c>
      <c r="O83" t="s">
        <v>50</v>
      </c>
      <c r="P83">
        <v>28</v>
      </c>
      <c r="Q83">
        <v>698</v>
      </c>
      <c r="R83">
        <v>1</v>
      </c>
      <c r="S83">
        <v>19.789592941903599</v>
      </c>
      <c r="T83" t="s">
        <v>30</v>
      </c>
      <c r="U83">
        <v>2.54754712154871</v>
      </c>
      <c r="V83" t="s">
        <v>47</v>
      </c>
      <c r="W83" t="s">
        <v>32</v>
      </c>
      <c r="X83" s="1">
        <v>276.77833594679799</v>
      </c>
    </row>
    <row r="84" spans="1:24">
      <c r="A84" t="s">
        <v>33</v>
      </c>
      <c r="B84" t="s">
        <v>136</v>
      </c>
      <c r="C84" s="1">
        <v>17.034930739467899</v>
      </c>
      <c r="D84">
        <v>13</v>
      </c>
      <c r="E84">
        <v>336</v>
      </c>
      <c r="F84" s="1">
        <v>2943.3818676094502</v>
      </c>
      <c r="G84" t="s">
        <v>38</v>
      </c>
      <c r="H84">
        <v>42</v>
      </c>
      <c r="I84">
        <v>19</v>
      </c>
      <c r="J84">
        <v>72</v>
      </c>
      <c r="K84">
        <v>1</v>
      </c>
      <c r="L84" t="s">
        <v>36</v>
      </c>
      <c r="M84" s="1">
        <v>4.7081818735419301</v>
      </c>
      <c r="N84" t="s">
        <v>61</v>
      </c>
      <c r="O84" t="s">
        <v>29</v>
      </c>
      <c r="P84">
        <v>6</v>
      </c>
      <c r="Q84">
        <v>955</v>
      </c>
      <c r="R84">
        <v>26</v>
      </c>
      <c r="S84">
        <v>4.4652784349432402</v>
      </c>
      <c r="T84" t="s">
        <v>30</v>
      </c>
      <c r="U84">
        <v>4.1378770486223502</v>
      </c>
      <c r="V84" t="s">
        <v>31</v>
      </c>
      <c r="W84" t="s">
        <v>41</v>
      </c>
      <c r="X84" s="1">
        <v>589.97855562804</v>
      </c>
    </row>
    <row r="85" spans="1:24">
      <c r="A85" t="s">
        <v>24</v>
      </c>
      <c r="B85" t="s">
        <v>137</v>
      </c>
      <c r="C85" s="1">
        <v>68.911246211606297</v>
      </c>
      <c r="D85">
        <v>82</v>
      </c>
      <c r="E85">
        <v>663</v>
      </c>
      <c r="F85" s="1">
        <v>2411.7546321104901</v>
      </c>
      <c r="G85" t="s">
        <v>38</v>
      </c>
      <c r="H85">
        <v>65</v>
      </c>
      <c r="I85">
        <v>24</v>
      </c>
      <c r="J85">
        <v>7</v>
      </c>
      <c r="K85">
        <v>8</v>
      </c>
      <c r="L85" t="s">
        <v>27</v>
      </c>
      <c r="M85" s="1">
        <v>4.94983957799694</v>
      </c>
      <c r="N85" t="s">
        <v>39</v>
      </c>
      <c r="O85" t="s">
        <v>53</v>
      </c>
      <c r="P85">
        <v>20</v>
      </c>
      <c r="Q85">
        <v>443</v>
      </c>
      <c r="R85">
        <v>5</v>
      </c>
      <c r="S85">
        <v>97.730593800533001</v>
      </c>
      <c r="T85" t="s">
        <v>46</v>
      </c>
      <c r="U85">
        <v>0.77300613406724705</v>
      </c>
      <c r="V85" t="s">
        <v>31</v>
      </c>
      <c r="W85" t="s">
        <v>48</v>
      </c>
      <c r="X85" s="1">
        <v>682.97101822609295</v>
      </c>
    </row>
    <row r="86" spans="1:24">
      <c r="A86" t="s">
        <v>24</v>
      </c>
      <c r="B86" t="s">
        <v>138</v>
      </c>
      <c r="C86" s="1">
        <v>89.104367292102197</v>
      </c>
      <c r="D86">
        <v>99</v>
      </c>
      <c r="E86">
        <v>618</v>
      </c>
      <c r="F86" s="1">
        <v>2048.2900998487098</v>
      </c>
      <c r="G86" t="s">
        <v>38</v>
      </c>
      <c r="H86">
        <v>73</v>
      </c>
      <c r="I86">
        <v>26</v>
      </c>
      <c r="J86">
        <v>80</v>
      </c>
      <c r="K86">
        <v>10</v>
      </c>
      <c r="L86" t="s">
        <v>36</v>
      </c>
      <c r="M86" s="1">
        <v>8.3816156249226292</v>
      </c>
      <c r="N86" t="s">
        <v>44</v>
      </c>
      <c r="O86" t="s">
        <v>62</v>
      </c>
      <c r="P86">
        <v>24</v>
      </c>
      <c r="Q86">
        <v>589</v>
      </c>
      <c r="R86">
        <v>22</v>
      </c>
      <c r="S86">
        <v>33.808636513209002</v>
      </c>
      <c r="T86" t="s">
        <v>64</v>
      </c>
      <c r="U86">
        <v>4.8434565771180402</v>
      </c>
      <c r="V86" t="s">
        <v>40</v>
      </c>
      <c r="W86" t="s">
        <v>32</v>
      </c>
      <c r="X86" s="1">
        <v>465.45700596368698</v>
      </c>
    </row>
    <row r="87" spans="1:24">
      <c r="A87" t="s">
        <v>57</v>
      </c>
      <c r="B87" t="s">
        <v>139</v>
      </c>
      <c r="C87" s="1">
        <v>76.962994415193805</v>
      </c>
      <c r="D87">
        <v>83</v>
      </c>
      <c r="E87">
        <v>25</v>
      </c>
      <c r="F87" s="1">
        <v>8684.6130592538502</v>
      </c>
      <c r="G87" t="s">
        <v>35</v>
      </c>
      <c r="H87">
        <v>15</v>
      </c>
      <c r="I87">
        <v>18</v>
      </c>
      <c r="J87">
        <v>66</v>
      </c>
      <c r="K87">
        <v>2</v>
      </c>
      <c r="L87" t="s">
        <v>43</v>
      </c>
      <c r="M87" s="1">
        <v>8.2491687048717193</v>
      </c>
      <c r="N87" t="s">
        <v>44</v>
      </c>
      <c r="O87" t="s">
        <v>62</v>
      </c>
      <c r="P87">
        <v>4</v>
      </c>
      <c r="Q87">
        <v>211</v>
      </c>
      <c r="R87">
        <v>2</v>
      </c>
      <c r="S87">
        <v>69.929345518672307</v>
      </c>
      <c r="T87" t="s">
        <v>46</v>
      </c>
      <c r="U87">
        <v>1.3744289997457499</v>
      </c>
      <c r="V87" t="s">
        <v>31</v>
      </c>
      <c r="W87" t="s">
        <v>32</v>
      </c>
      <c r="X87" s="1">
        <v>842.68683000464102</v>
      </c>
    </row>
    <row r="88" spans="1:24">
      <c r="A88" t="s">
        <v>33</v>
      </c>
      <c r="B88" t="s">
        <v>140</v>
      </c>
      <c r="C88" s="1">
        <v>19.9981769404042</v>
      </c>
      <c r="D88">
        <v>18</v>
      </c>
      <c r="E88">
        <v>223</v>
      </c>
      <c r="F88" s="1">
        <v>1229.59102856498</v>
      </c>
      <c r="G88" t="s">
        <v>38</v>
      </c>
      <c r="H88">
        <v>32</v>
      </c>
      <c r="I88">
        <v>14</v>
      </c>
      <c r="J88">
        <v>22</v>
      </c>
      <c r="K88">
        <v>6</v>
      </c>
      <c r="L88" t="s">
        <v>27</v>
      </c>
      <c r="M88" s="1">
        <v>1.4543053101535499</v>
      </c>
      <c r="N88" t="s">
        <v>39</v>
      </c>
      <c r="O88" t="s">
        <v>29</v>
      </c>
      <c r="P88">
        <v>4</v>
      </c>
      <c r="Q88">
        <v>569</v>
      </c>
      <c r="R88">
        <v>18</v>
      </c>
      <c r="S88">
        <v>74.608969995194599</v>
      </c>
      <c r="T88" t="s">
        <v>64</v>
      </c>
      <c r="U88">
        <v>2.0515129307662399</v>
      </c>
      <c r="V88" t="s">
        <v>47</v>
      </c>
      <c r="W88" t="s">
        <v>48</v>
      </c>
      <c r="X88" s="1">
        <v>264.25488983586598</v>
      </c>
    </row>
    <row r="89" spans="1:24">
      <c r="A89" t="s">
        <v>24</v>
      </c>
      <c r="B89" t="s">
        <v>141</v>
      </c>
      <c r="C89" s="1">
        <v>80.414036650355698</v>
      </c>
      <c r="D89">
        <v>24</v>
      </c>
      <c r="E89">
        <v>79</v>
      </c>
      <c r="F89" s="1">
        <v>5133.8467010866898</v>
      </c>
      <c r="G89" t="s">
        <v>55</v>
      </c>
      <c r="H89">
        <v>5</v>
      </c>
      <c r="I89">
        <v>7</v>
      </c>
      <c r="J89">
        <v>55</v>
      </c>
      <c r="K89">
        <v>10</v>
      </c>
      <c r="L89" t="s">
        <v>36</v>
      </c>
      <c r="M89" s="1">
        <v>6.5758037975485299</v>
      </c>
      <c r="N89" t="s">
        <v>28</v>
      </c>
      <c r="O89" t="s">
        <v>62</v>
      </c>
      <c r="P89">
        <v>27</v>
      </c>
      <c r="Q89">
        <v>523</v>
      </c>
      <c r="R89">
        <v>17</v>
      </c>
      <c r="S89">
        <v>28.696996824143099</v>
      </c>
      <c r="T89" t="s">
        <v>46</v>
      </c>
      <c r="U89">
        <v>3.6937377878392699</v>
      </c>
      <c r="V89" t="s">
        <v>56</v>
      </c>
      <c r="W89" t="s">
        <v>32</v>
      </c>
      <c r="X89" s="1">
        <v>879.35921773492396</v>
      </c>
    </row>
    <row r="90" spans="1:24">
      <c r="A90" t="s">
        <v>57</v>
      </c>
      <c r="B90" t="s">
        <v>142</v>
      </c>
      <c r="C90" s="1">
        <v>75.270406975724995</v>
      </c>
      <c r="D90">
        <v>58</v>
      </c>
      <c r="E90">
        <v>737</v>
      </c>
      <c r="F90" s="1">
        <v>9444.7420330629793</v>
      </c>
      <c r="G90" t="s">
        <v>55</v>
      </c>
      <c r="H90">
        <v>60</v>
      </c>
      <c r="I90">
        <v>18</v>
      </c>
      <c r="J90">
        <v>85</v>
      </c>
      <c r="K90">
        <v>7</v>
      </c>
      <c r="L90" t="s">
        <v>36</v>
      </c>
      <c r="M90" s="1">
        <v>3.8012531329310701</v>
      </c>
      <c r="N90" t="s">
        <v>61</v>
      </c>
      <c r="O90" t="s">
        <v>29</v>
      </c>
      <c r="P90">
        <v>21</v>
      </c>
      <c r="Q90">
        <v>953</v>
      </c>
      <c r="R90">
        <v>11</v>
      </c>
      <c r="S90">
        <v>68.1849190570411</v>
      </c>
      <c r="T90" t="s">
        <v>30</v>
      </c>
      <c r="U90">
        <v>0.722204401882931</v>
      </c>
      <c r="V90" t="s">
        <v>56</v>
      </c>
      <c r="W90" t="s">
        <v>48</v>
      </c>
      <c r="X90" s="1">
        <v>103.916247960704</v>
      </c>
    </row>
    <row r="91" spans="1:24">
      <c r="A91" t="s">
        <v>57</v>
      </c>
      <c r="B91" t="s">
        <v>143</v>
      </c>
      <c r="C91" s="1">
        <v>97.760085581938597</v>
      </c>
      <c r="D91">
        <v>10</v>
      </c>
      <c r="E91">
        <v>134</v>
      </c>
      <c r="F91" s="1">
        <v>5924.6825668532301</v>
      </c>
      <c r="G91" t="s">
        <v>38</v>
      </c>
      <c r="H91">
        <v>90</v>
      </c>
      <c r="I91">
        <v>1</v>
      </c>
      <c r="J91">
        <v>27</v>
      </c>
      <c r="K91">
        <v>8</v>
      </c>
      <c r="L91" t="s">
        <v>27</v>
      </c>
      <c r="M91" s="1">
        <v>9.9298162452772498</v>
      </c>
      <c r="N91" t="s">
        <v>39</v>
      </c>
      <c r="O91" t="s">
        <v>45</v>
      </c>
      <c r="P91">
        <v>23</v>
      </c>
      <c r="Q91">
        <v>370</v>
      </c>
      <c r="R91">
        <v>11</v>
      </c>
      <c r="S91">
        <v>46.603873381644398</v>
      </c>
      <c r="T91" t="s">
        <v>30</v>
      </c>
      <c r="U91">
        <v>1.9076657339590699</v>
      </c>
      <c r="V91" t="s">
        <v>47</v>
      </c>
      <c r="W91" t="s">
        <v>32</v>
      </c>
      <c r="X91" s="1">
        <v>517.49997392906005</v>
      </c>
    </row>
    <row r="92" spans="1:24">
      <c r="A92" t="s">
        <v>33</v>
      </c>
      <c r="B92" t="s">
        <v>144</v>
      </c>
      <c r="C92" s="1">
        <v>13.881913501359101</v>
      </c>
      <c r="D92">
        <v>56</v>
      </c>
      <c r="E92">
        <v>320</v>
      </c>
      <c r="F92" s="1">
        <v>9592.6335702803099</v>
      </c>
      <c r="G92" t="s">
        <v>26</v>
      </c>
      <c r="H92">
        <v>66</v>
      </c>
      <c r="I92">
        <v>18</v>
      </c>
      <c r="J92">
        <v>96</v>
      </c>
      <c r="K92">
        <v>7</v>
      </c>
      <c r="L92" t="s">
        <v>27</v>
      </c>
      <c r="M92" s="1">
        <v>7.6744307081126903</v>
      </c>
      <c r="N92" t="s">
        <v>28</v>
      </c>
      <c r="O92" t="s">
        <v>53</v>
      </c>
      <c r="P92">
        <v>8</v>
      </c>
      <c r="Q92">
        <v>585</v>
      </c>
      <c r="R92">
        <v>8</v>
      </c>
      <c r="S92">
        <v>85.675963335797903</v>
      </c>
      <c r="T92" t="s">
        <v>64</v>
      </c>
      <c r="U92">
        <v>1.2193822244013801</v>
      </c>
      <c r="V92" t="s">
        <v>47</v>
      </c>
      <c r="W92" t="s">
        <v>32</v>
      </c>
      <c r="X92" s="1">
        <v>990.07847250581096</v>
      </c>
    </row>
    <row r="93" spans="1:24">
      <c r="A93" t="s">
        <v>57</v>
      </c>
      <c r="B93" t="s">
        <v>145</v>
      </c>
      <c r="C93" s="1">
        <v>62.111965463961702</v>
      </c>
      <c r="D93">
        <v>90</v>
      </c>
      <c r="E93">
        <v>916</v>
      </c>
      <c r="F93" s="1">
        <v>1935.20679350759</v>
      </c>
      <c r="G93" t="s">
        <v>55</v>
      </c>
      <c r="H93">
        <v>98</v>
      </c>
      <c r="I93">
        <v>22</v>
      </c>
      <c r="J93">
        <v>85</v>
      </c>
      <c r="K93">
        <v>7</v>
      </c>
      <c r="L93" t="s">
        <v>27</v>
      </c>
      <c r="M93" s="1">
        <v>7.4715140844011403</v>
      </c>
      <c r="N93" t="s">
        <v>52</v>
      </c>
      <c r="O93" t="s">
        <v>50</v>
      </c>
      <c r="P93">
        <v>5</v>
      </c>
      <c r="Q93">
        <v>207</v>
      </c>
      <c r="R93">
        <v>28</v>
      </c>
      <c r="S93">
        <v>39.772882502339897</v>
      </c>
      <c r="T93" t="s">
        <v>30</v>
      </c>
      <c r="U93">
        <v>0.62600185820939402</v>
      </c>
      <c r="V93" t="s">
        <v>47</v>
      </c>
      <c r="W93" t="s">
        <v>32</v>
      </c>
      <c r="X93" s="1">
        <v>996.77831495062298</v>
      </c>
    </row>
    <row r="94" spans="1:24">
      <c r="A94" t="s">
        <v>57</v>
      </c>
      <c r="B94" t="s">
        <v>146</v>
      </c>
      <c r="C94" s="1">
        <v>47.714233075820196</v>
      </c>
      <c r="D94">
        <v>44</v>
      </c>
      <c r="E94">
        <v>276</v>
      </c>
      <c r="F94" s="1">
        <v>2100.1297546259302</v>
      </c>
      <c r="G94" t="s">
        <v>55</v>
      </c>
      <c r="H94">
        <v>90</v>
      </c>
      <c r="I94">
        <v>25</v>
      </c>
      <c r="J94">
        <v>10</v>
      </c>
      <c r="K94">
        <v>8</v>
      </c>
      <c r="L94" t="s">
        <v>27</v>
      </c>
      <c r="M94" s="1">
        <v>4.4695000261236002</v>
      </c>
      <c r="N94" t="s">
        <v>61</v>
      </c>
      <c r="O94" t="s">
        <v>29</v>
      </c>
      <c r="P94">
        <v>4</v>
      </c>
      <c r="Q94">
        <v>671</v>
      </c>
      <c r="R94">
        <v>29</v>
      </c>
      <c r="S94">
        <v>62.612690395614301</v>
      </c>
      <c r="T94" t="s">
        <v>64</v>
      </c>
      <c r="U94">
        <v>0.33343182522473902</v>
      </c>
      <c r="V94" t="s">
        <v>47</v>
      </c>
      <c r="W94" t="s">
        <v>32</v>
      </c>
      <c r="X94" s="1">
        <v>230.092782536762</v>
      </c>
    </row>
    <row r="95" spans="1:24">
      <c r="A95" t="s">
        <v>24</v>
      </c>
      <c r="B95" t="s">
        <v>147</v>
      </c>
      <c r="C95" s="1">
        <v>69.290831002905406</v>
      </c>
      <c r="D95">
        <v>88</v>
      </c>
      <c r="E95">
        <v>114</v>
      </c>
      <c r="F95" s="1">
        <v>4531.4021336919004</v>
      </c>
      <c r="G95" t="s">
        <v>38</v>
      </c>
      <c r="H95">
        <v>63</v>
      </c>
      <c r="I95">
        <v>17</v>
      </c>
      <c r="J95">
        <v>66</v>
      </c>
      <c r="K95">
        <v>1</v>
      </c>
      <c r="L95" t="s">
        <v>43</v>
      </c>
      <c r="M95" s="1">
        <v>7.00643205900439</v>
      </c>
      <c r="N95" t="s">
        <v>52</v>
      </c>
      <c r="O95" t="s">
        <v>62</v>
      </c>
      <c r="P95">
        <v>21</v>
      </c>
      <c r="Q95">
        <v>824</v>
      </c>
      <c r="R95">
        <v>20</v>
      </c>
      <c r="S95">
        <v>35.633652343343797</v>
      </c>
      <c r="T95" t="s">
        <v>46</v>
      </c>
      <c r="U95">
        <v>4.1657817954241398</v>
      </c>
      <c r="V95" t="s">
        <v>40</v>
      </c>
      <c r="W95" t="s">
        <v>48</v>
      </c>
      <c r="X95" s="1">
        <v>823.52384588815505</v>
      </c>
    </row>
    <row r="96" spans="1:24">
      <c r="A96" t="s">
        <v>57</v>
      </c>
      <c r="B96" t="s">
        <v>148</v>
      </c>
      <c r="C96" s="1">
        <v>3.0376887246314102</v>
      </c>
      <c r="D96">
        <v>97</v>
      </c>
      <c r="E96">
        <v>987</v>
      </c>
      <c r="F96" s="1">
        <v>7888.3565466618702</v>
      </c>
      <c r="G96" t="s">
        <v>38</v>
      </c>
      <c r="H96">
        <v>77</v>
      </c>
      <c r="I96">
        <v>26</v>
      </c>
      <c r="J96">
        <v>72</v>
      </c>
      <c r="K96">
        <v>9</v>
      </c>
      <c r="L96" t="s">
        <v>27</v>
      </c>
      <c r="M96" s="1">
        <v>6.9429459420325799</v>
      </c>
      <c r="N96" t="s">
        <v>61</v>
      </c>
      <c r="O96" t="s">
        <v>50</v>
      </c>
      <c r="P96">
        <v>12</v>
      </c>
      <c r="Q96">
        <v>908</v>
      </c>
      <c r="R96">
        <v>14</v>
      </c>
      <c r="S96">
        <v>60.387378614862101</v>
      </c>
      <c r="T96" t="s">
        <v>64</v>
      </c>
      <c r="U96">
        <v>1.4636074984727701</v>
      </c>
      <c r="V96" t="s">
        <v>47</v>
      </c>
      <c r="W96" t="s">
        <v>32</v>
      </c>
      <c r="X96" s="1">
        <v>846.66525698669398</v>
      </c>
    </row>
    <row r="97" spans="1:24">
      <c r="A97" t="s">
        <v>24</v>
      </c>
      <c r="B97" t="s">
        <v>149</v>
      </c>
      <c r="C97" s="1">
        <v>77.903927219447695</v>
      </c>
      <c r="D97">
        <v>65</v>
      </c>
      <c r="E97">
        <v>672</v>
      </c>
      <c r="F97" s="1">
        <v>7386.3639440486604</v>
      </c>
      <c r="G97" t="s">
        <v>38</v>
      </c>
      <c r="H97">
        <v>15</v>
      </c>
      <c r="I97">
        <v>14</v>
      </c>
      <c r="J97">
        <v>26</v>
      </c>
      <c r="K97">
        <v>9</v>
      </c>
      <c r="L97" t="s">
        <v>27</v>
      </c>
      <c r="M97" s="1">
        <v>8.6303388696027508</v>
      </c>
      <c r="N97" t="s">
        <v>52</v>
      </c>
      <c r="O97" t="s">
        <v>29</v>
      </c>
      <c r="P97">
        <v>18</v>
      </c>
      <c r="Q97">
        <v>450</v>
      </c>
      <c r="R97">
        <v>26</v>
      </c>
      <c r="S97">
        <v>58.890685768589897</v>
      </c>
      <c r="T97" t="s">
        <v>30</v>
      </c>
      <c r="U97">
        <v>1.21088212958506</v>
      </c>
      <c r="V97" t="s">
        <v>40</v>
      </c>
      <c r="W97" t="s">
        <v>48</v>
      </c>
      <c r="X97" s="1">
        <v>778.86424137664699</v>
      </c>
    </row>
    <row r="98" spans="1:24">
      <c r="A98" t="s">
        <v>57</v>
      </c>
      <c r="B98" t="s">
        <v>150</v>
      </c>
      <c r="C98" s="1">
        <v>24.423131420373299</v>
      </c>
      <c r="D98">
        <v>29</v>
      </c>
      <c r="E98">
        <v>324</v>
      </c>
      <c r="F98" s="1">
        <v>7698.4247656321104</v>
      </c>
      <c r="G98" t="s">
        <v>26</v>
      </c>
      <c r="H98">
        <v>67</v>
      </c>
      <c r="I98">
        <v>2</v>
      </c>
      <c r="J98">
        <v>32</v>
      </c>
      <c r="K98">
        <v>3</v>
      </c>
      <c r="L98" t="s">
        <v>43</v>
      </c>
      <c r="M98" s="1">
        <v>5.3528780439967996</v>
      </c>
      <c r="N98" t="s">
        <v>28</v>
      </c>
      <c r="O98" t="s">
        <v>29</v>
      </c>
      <c r="P98">
        <v>28</v>
      </c>
      <c r="Q98">
        <v>648</v>
      </c>
      <c r="R98">
        <v>28</v>
      </c>
      <c r="S98">
        <v>17.803756331391199</v>
      </c>
      <c r="T98" t="s">
        <v>30</v>
      </c>
      <c r="U98">
        <v>3.8720476814821301</v>
      </c>
      <c r="V98" t="s">
        <v>31</v>
      </c>
      <c r="W98" t="s">
        <v>48</v>
      </c>
      <c r="X98" s="1">
        <v>188.74214114905601</v>
      </c>
    </row>
    <row r="99" spans="1:24">
      <c r="A99" t="s">
        <v>24</v>
      </c>
      <c r="B99" t="s">
        <v>151</v>
      </c>
      <c r="C99" s="1">
        <v>3.5261112591434101</v>
      </c>
      <c r="D99">
        <v>56</v>
      </c>
      <c r="E99">
        <v>62</v>
      </c>
      <c r="F99" s="1">
        <v>4370.9165799845296</v>
      </c>
      <c r="G99" t="s">
        <v>55</v>
      </c>
      <c r="H99">
        <v>46</v>
      </c>
      <c r="I99">
        <v>19</v>
      </c>
      <c r="J99">
        <v>4</v>
      </c>
      <c r="K99">
        <v>9</v>
      </c>
      <c r="L99" t="s">
        <v>36</v>
      </c>
      <c r="M99" s="1">
        <v>7.9048456112096703</v>
      </c>
      <c r="N99" t="s">
        <v>52</v>
      </c>
      <c r="O99" t="s">
        <v>29</v>
      </c>
      <c r="P99">
        <v>10</v>
      </c>
      <c r="Q99">
        <v>535</v>
      </c>
      <c r="R99">
        <v>13</v>
      </c>
      <c r="S99">
        <v>65.765155926367399</v>
      </c>
      <c r="T99" t="s">
        <v>46</v>
      </c>
      <c r="U99">
        <v>3.3762378347179798</v>
      </c>
      <c r="V99" t="s">
        <v>31</v>
      </c>
      <c r="W99" t="s">
        <v>48</v>
      </c>
      <c r="X99" s="1">
        <v>540.13242286796697</v>
      </c>
    </row>
    <row r="100" spans="1:24">
      <c r="A100" t="s">
        <v>33</v>
      </c>
      <c r="B100" t="s">
        <v>152</v>
      </c>
      <c r="C100" s="1">
        <v>19.754604866878601</v>
      </c>
      <c r="D100">
        <v>43</v>
      </c>
      <c r="E100">
        <v>913</v>
      </c>
      <c r="F100" s="1">
        <v>8525.9525596835192</v>
      </c>
      <c r="G100" t="s">
        <v>35</v>
      </c>
      <c r="H100">
        <v>53</v>
      </c>
      <c r="I100">
        <v>1</v>
      </c>
      <c r="J100">
        <v>27</v>
      </c>
      <c r="K100">
        <v>7</v>
      </c>
      <c r="L100" t="s">
        <v>27</v>
      </c>
      <c r="M100" s="1">
        <v>1.4098010951380699</v>
      </c>
      <c r="N100" t="s">
        <v>44</v>
      </c>
      <c r="O100" t="s">
        <v>62</v>
      </c>
      <c r="P100">
        <v>28</v>
      </c>
      <c r="Q100">
        <v>581</v>
      </c>
      <c r="R100">
        <v>9</v>
      </c>
      <c r="S100">
        <v>5.6046908643717801</v>
      </c>
      <c r="T100" t="s">
        <v>30</v>
      </c>
      <c r="U100">
        <v>2.9081221693512598</v>
      </c>
      <c r="V100" t="s">
        <v>47</v>
      </c>
      <c r="W100" t="s">
        <v>48</v>
      </c>
      <c r="X100" s="1">
        <v>882.19886354704101</v>
      </c>
    </row>
    <row r="101" spans="1:24">
      <c r="A101" t="s">
        <v>24</v>
      </c>
      <c r="B101" t="s">
        <v>153</v>
      </c>
      <c r="C101" s="1">
        <v>68.517832699276596</v>
      </c>
      <c r="D101">
        <v>17</v>
      </c>
      <c r="E101">
        <v>627</v>
      </c>
      <c r="F101" s="1">
        <v>9185.1858291817007</v>
      </c>
      <c r="G101" t="s">
        <v>38</v>
      </c>
      <c r="H101">
        <v>55</v>
      </c>
      <c r="I101">
        <v>8</v>
      </c>
      <c r="J101">
        <v>59</v>
      </c>
      <c r="K101">
        <v>6</v>
      </c>
      <c r="L101" t="s">
        <v>27</v>
      </c>
      <c r="M101" s="1">
        <v>1.3110237561206199</v>
      </c>
      <c r="N101" t="s">
        <v>61</v>
      </c>
      <c r="O101" t="s">
        <v>62</v>
      </c>
      <c r="P101">
        <v>29</v>
      </c>
      <c r="Q101">
        <v>921</v>
      </c>
      <c r="R101">
        <v>2</v>
      </c>
      <c r="S101">
        <v>38.072898520625998</v>
      </c>
      <c r="T101" t="s">
        <v>46</v>
      </c>
      <c r="U101">
        <v>0.34602729070550298</v>
      </c>
      <c r="V101" t="s">
        <v>47</v>
      </c>
      <c r="W101" t="s">
        <v>32</v>
      </c>
      <c r="X101" s="1">
        <v>210.743008964246</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A101"/>
  <sheetViews>
    <sheetView workbookViewId="0">
      <selection activeCell="AA2" sqref="AA2"/>
    </sheetView>
  </sheetViews>
  <sheetFormatPr defaultRowHeight="15"/>
  <cols>
    <col min="1" max="1" width="14.5703125" bestFit="1" customWidth="1"/>
    <col min="2" max="2" width="6.85546875" bestFit="1" customWidth="1"/>
    <col min="3" max="3" width="7.7109375" bestFit="1" customWidth="1"/>
    <col min="4" max="4" width="13.28515625" bestFit="1" customWidth="1"/>
    <col min="5" max="5" width="25.5703125" bestFit="1" customWidth="1"/>
    <col min="6" max="6" width="21" bestFit="1" customWidth="1"/>
    <col min="7" max="7" width="25.140625" bestFit="1" customWidth="1"/>
    <col min="8" max="8" width="13.7109375" bestFit="1" customWidth="1"/>
    <col min="9" max="9" width="12.85546875" bestFit="1" customWidth="1"/>
    <col min="10" max="10" width="18" bestFit="1" customWidth="1"/>
    <col min="11" max="11" width="16.5703125" bestFit="1" customWidth="1"/>
    <col min="12" max="12" width="18.140625" bestFit="1" customWidth="1"/>
    <col min="13" max="13" width="16" bestFit="1" customWidth="1"/>
    <col min="14" max="14" width="16.28515625" bestFit="1" customWidth="1"/>
    <col min="15" max="15" width="10.7109375" bestFit="1" customWidth="1"/>
    <col min="16" max="16" width="12" bestFit="1" customWidth="1"/>
    <col min="17" max="17" width="21.28515625" bestFit="1" customWidth="1"/>
    <col min="18" max="18" width="4.7109375" customWidth="1"/>
    <col min="19" max="19" width="21.42578125" bestFit="1" customWidth="1"/>
    <col min="20" max="20" width="19.140625" bestFit="1" customWidth="1"/>
    <col min="21" max="21" width="14" bestFit="1" customWidth="1"/>
    <col min="22" max="22" width="23" bestFit="1" customWidth="1"/>
    <col min="23" max="23" width="9.42578125" bestFit="1" customWidth="1"/>
    <col min="24" max="24" width="8" bestFit="1" customWidth="1"/>
    <col min="27" max="27" width="17.85546875" bestFit="1" customWidth="1"/>
  </cols>
  <sheetData>
    <row r="1" spans="1:2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154</v>
      </c>
      <c r="Z1" s="2" t="s">
        <v>155</v>
      </c>
      <c r="AA1" s="2" t="s">
        <v>156</v>
      </c>
    </row>
    <row r="2" spans="1:27">
      <c r="A2" t="s">
        <v>24</v>
      </c>
      <c r="B2" t="s">
        <v>25</v>
      </c>
      <c r="C2" s="1">
        <v>69.808005542115694</v>
      </c>
      <c r="D2">
        <v>55</v>
      </c>
      <c r="E2">
        <v>802</v>
      </c>
      <c r="F2" s="1">
        <v>8661.9967923923796</v>
      </c>
      <c r="G2" t="s">
        <v>26</v>
      </c>
      <c r="H2">
        <v>58</v>
      </c>
      <c r="I2">
        <v>7</v>
      </c>
      <c r="J2">
        <v>96</v>
      </c>
      <c r="K2">
        <v>4</v>
      </c>
      <c r="L2" t="s">
        <v>27</v>
      </c>
      <c r="M2" s="1">
        <v>2.9565721394308002</v>
      </c>
      <c r="N2" t="s">
        <v>28</v>
      </c>
      <c r="O2" t="s">
        <v>29</v>
      </c>
      <c r="P2">
        <v>29</v>
      </c>
      <c r="Q2">
        <v>215</v>
      </c>
      <c r="R2">
        <v>29</v>
      </c>
      <c r="S2">
        <v>46.279879240508301</v>
      </c>
      <c r="T2" t="s">
        <v>30</v>
      </c>
      <c r="U2">
        <v>0.226410360849925</v>
      </c>
      <c r="V2" t="s">
        <v>31</v>
      </c>
      <c r="W2" t="s">
        <v>32</v>
      </c>
      <c r="X2" s="1">
        <v>187.75207545920301</v>
      </c>
      <c r="Y2" s="1">
        <f>Table1[[#This Row],[Revenue generated]]-(Table1[[#This Row],[Manufacturing costs]]+Table1[[#This Row],[Shipping costs]])</f>
        <v>8612.7603410124411</v>
      </c>
      <c r="Z2">
        <f>Table1[[#This Row],[Availability]] / (Table1[[#This Row],[Availability]] + Table1[[#This Row],[Stock levels]])</f>
        <v>0.48672566371681414</v>
      </c>
      <c r="AA2" t="str">
        <f>IF(Table1[[#This Row],[Availability]]&lt;30,"Reorder","OK")</f>
        <v>OK</v>
      </c>
    </row>
    <row r="3" spans="1:27">
      <c r="A3" t="s">
        <v>33</v>
      </c>
      <c r="B3" t="s">
        <v>34</v>
      </c>
      <c r="C3" s="1">
        <v>14.8435232750843</v>
      </c>
      <c r="D3">
        <v>95</v>
      </c>
      <c r="E3">
        <v>736</v>
      </c>
      <c r="F3" s="1">
        <v>7460.9000654458396</v>
      </c>
      <c r="G3" t="s">
        <v>35</v>
      </c>
      <c r="H3">
        <v>53</v>
      </c>
      <c r="I3">
        <v>30</v>
      </c>
      <c r="J3">
        <v>37</v>
      </c>
      <c r="K3">
        <v>2</v>
      </c>
      <c r="L3" t="s">
        <v>36</v>
      </c>
      <c r="M3" s="1">
        <v>9.7165747714313095</v>
      </c>
      <c r="N3" t="s">
        <v>28</v>
      </c>
      <c r="O3" t="s">
        <v>29</v>
      </c>
      <c r="P3">
        <v>23</v>
      </c>
      <c r="Q3">
        <v>517</v>
      </c>
      <c r="R3">
        <v>30</v>
      </c>
      <c r="S3">
        <v>33.616768953730002</v>
      </c>
      <c r="T3" t="s">
        <v>30</v>
      </c>
      <c r="U3">
        <v>4.8540680263886999</v>
      </c>
      <c r="V3" t="s">
        <v>31</v>
      </c>
      <c r="W3" t="s">
        <v>32</v>
      </c>
      <c r="X3" s="1">
        <v>503.06557914966902</v>
      </c>
      <c r="Y3" s="1">
        <f>Table1[[#This Row],[Revenue generated]]-(Table1[[#This Row],[Manufacturing costs]]+Table1[[#This Row],[Shipping costs]])</f>
        <v>7417.5667217206783</v>
      </c>
      <c r="Z3">
        <f>Table1[[#This Row],[Availability]] / (Table1[[#This Row],[Availability]] + Table1[[#This Row],[Stock levels]])</f>
        <v>0.64189189189189189</v>
      </c>
      <c r="AA3" t="str">
        <f>IF(Table1[[#This Row],[Availability]]&lt;30,"Reorder","OK")</f>
        <v>OK</v>
      </c>
    </row>
    <row r="4" spans="1:27">
      <c r="A4" t="s">
        <v>24</v>
      </c>
      <c r="B4" t="s">
        <v>37</v>
      </c>
      <c r="C4" s="1">
        <v>11.319683293090501</v>
      </c>
      <c r="D4">
        <v>34</v>
      </c>
      <c r="E4">
        <v>8</v>
      </c>
      <c r="F4" s="1">
        <v>9577.7496258687297</v>
      </c>
      <c r="G4" t="s">
        <v>38</v>
      </c>
      <c r="H4">
        <v>1</v>
      </c>
      <c r="I4">
        <v>10</v>
      </c>
      <c r="J4">
        <v>88</v>
      </c>
      <c r="K4">
        <v>2</v>
      </c>
      <c r="L4" t="s">
        <v>27</v>
      </c>
      <c r="M4" s="1">
        <v>8.0544792617321495</v>
      </c>
      <c r="N4" t="s">
        <v>39</v>
      </c>
      <c r="O4" t="s">
        <v>29</v>
      </c>
      <c r="P4">
        <v>12</v>
      </c>
      <c r="Q4">
        <v>971</v>
      </c>
      <c r="R4">
        <v>27</v>
      </c>
      <c r="S4">
        <v>30.6880193482842</v>
      </c>
      <c r="T4" t="s">
        <v>30</v>
      </c>
      <c r="U4">
        <v>4.5805926191992201</v>
      </c>
      <c r="V4" t="s">
        <v>40</v>
      </c>
      <c r="W4" t="s">
        <v>41</v>
      </c>
      <c r="X4" s="1">
        <v>141.920281771519</v>
      </c>
      <c r="Y4" s="1">
        <f>Table1[[#This Row],[Revenue generated]]-(Table1[[#This Row],[Manufacturing costs]]+Table1[[#This Row],[Shipping costs]])</f>
        <v>9539.0071272587138</v>
      </c>
      <c r="Z4">
        <f>Table1[[#This Row],[Availability]] / (Table1[[#This Row],[Availability]] + Table1[[#This Row],[Stock levels]])</f>
        <v>0.97142857142857142</v>
      </c>
      <c r="AA4" t="str">
        <f>IF(Table1[[#This Row],[Availability]]&lt;30,"Reorder","OK")</f>
        <v>OK</v>
      </c>
    </row>
    <row r="5" spans="1:27">
      <c r="A5" t="s">
        <v>33</v>
      </c>
      <c r="B5" t="s">
        <v>42</v>
      </c>
      <c r="C5" s="1">
        <v>61.1633430164377</v>
      </c>
      <c r="D5">
        <v>68</v>
      </c>
      <c r="E5">
        <v>83</v>
      </c>
      <c r="F5" s="1">
        <v>7766.8364256852301</v>
      </c>
      <c r="G5" t="s">
        <v>26</v>
      </c>
      <c r="H5">
        <v>23</v>
      </c>
      <c r="I5">
        <v>13</v>
      </c>
      <c r="J5">
        <v>59</v>
      </c>
      <c r="K5">
        <v>6</v>
      </c>
      <c r="L5" t="s">
        <v>43</v>
      </c>
      <c r="M5" s="1">
        <v>1.7295685635434199</v>
      </c>
      <c r="N5" t="s">
        <v>44</v>
      </c>
      <c r="O5" t="s">
        <v>45</v>
      </c>
      <c r="P5">
        <v>24</v>
      </c>
      <c r="Q5">
        <v>937</v>
      </c>
      <c r="R5">
        <v>18</v>
      </c>
      <c r="S5">
        <v>35.624741397125</v>
      </c>
      <c r="T5" t="s">
        <v>46</v>
      </c>
      <c r="U5">
        <v>4.7466486206477496</v>
      </c>
      <c r="V5" t="s">
        <v>47</v>
      </c>
      <c r="W5" t="s">
        <v>48</v>
      </c>
      <c r="X5" s="1">
        <v>254.776159219286</v>
      </c>
      <c r="Y5" s="1">
        <f>Table1[[#This Row],[Revenue generated]]-(Table1[[#This Row],[Manufacturing costs]]+Table1[[#This Row],[Shipping costs]])</f>
        <v>7729.4821157245615</v>
      </c>
      <c r="Z5">
        <f>Table1[[#This Row],[Availability]] / (Table1[[#This Row],[Availability]] + Table1[[#This Row],[Stock levels]])</f>
        <v>0.74725274725274726</v>
      </c>
      <c r="AA5" t="str">
        <f>IF(Table1[[#This Row],[Availability]]&lt;30,"Reorder","OK")</f>
        <v>OK</v>
      </c>
    </row>
    <row r="6" spans="1:27">
      <c r="A6" t="s">
        <v>33</v>
      </c>
      <c r="B6" t="s">
        <v>49</v>
      </c>
      <c r="C6" s="1">
        <v>4.8054960363458896</v>
      </c>
      <c r="D6">
        <v>26</v>
      </c>
      <c r="E6">
        <v>871</v>
      </c>
      <c r="F6" s="1">
        <v>2686.50515156744</v>
      </c>
      <c r="G6" t="s">
        <v>26</v>
      </c>
      <c r="H6">
        <v>5</v>
      </c>
      <c r="I6">
        <v>3</v>
      </c>
      <c r="J6">
        <v>56</v>
      </c>
      <c r="K6">
        <v>8</v>
      </c>
      <c r="L6" t="s">
        <v>36</v>
      </c>
      <c r="M6" s="1">
        <v>3.8905479158706702</v>
      </c>
      <c r="N6" t="s">
        <v>39</v>
      </c>
      <c r="O6" t="s">
        <v>50</v>
      </c>
      <c r="P6">
        <v>5</v>
      </c>
      <c r="Q6">
        <v>414</v>
      </c>
      <c r="R6">
        <v>3</v>
      </c>
      <c r="S6">
        <v>92.065160598712794</v>
      </c>
      <c r="T6" t="s">
        <v>46</v>
      </c>
      <c r="U6">
        <v>3.1455795228330001</v>
      </c>
      <c r="V6" t="s">
        <v>40</v>
      </c>
      <c r="W6" t="s">
        <v>48</v>
      </c>
      <c r="X6" s="1">
        <v>923.44063171192204</v>
      </c>
      <c r="Y6" s="1">
        <f>Table1[[#This Row],[Revenue generated]]-(Table1[[#This Row],[Manufacturing costs]]+Table1[[#This Row],[Shipping costs]])</f>
        <v>2590.5494430528565</v>
      </c>
      <c r="Z6">
        <f>Table1[[#This Row],[Availability]] / (Table1[[#This Row],[Availability]] + Table1[[#This Row],[Stock levels]])</f>
        <v>0.83870967741935487</v>
      </c>
      <c r="AA6" t="str">
        <f>IF(Table1[[#This Row],[Availability]]&lt;30,"Reorder","OK")</f>
        <v>Reorder</v>
      </c>
    </row>
    <row r="7" spans="1:27">
      <c r="A7" t="s">
        <v>24</v>
      </c>
      <c r="B7" t="s">
        <v>51</v>
      </c>
      <c r="C7" s="1">
        <v>1.6999760138659299</v>
      </c>
      <c r="D7">
        <v>87</v>
      </c>
      <c r="E7">
        <v>147</v>
      </c>
      <c r="F7" s="1">
        <v>2828.3487459757498</v>
      </c>
      <c r="G7" t="s">
        <v>26</v>
      </c>
      <c r="H7">
        <v>90</v>
      </c>
      <c r="I7">
        <v>27</v>
      </c>
      <c r="J7">
        <v>66</v>
      </c>
      <c r="K7">
        <v>3</v>
      </c>
      <c r="L7" t="s">
        <v>27</v>
      </c>
      <c r="M7" s="1">
        <v>4.4440988643822896</v>
      </c>
      <c r="N7" t="s">
        <v>52</v>
      </c>
      <c r="O7" t="s">
        <v>53</v>
      </c>
      <c r="P7">
        <v>10</v>
      </c>
      <c r="Q7">
        <v>104</v>
      </c>
      <c r="R7">
        <v>17</v>
      </c>
      <c r="S7">
        <v>56.766475557431797</v>
      </c>
      <c r="T7" t="s">
        <v>46</v>
      </c>
      <c r="U7">
        <v>2.7791935115711599</v>
      </c>
      <c r="V7" t="s">
        <v>31</v>
      </c>
      <c r="W7" t="s">
        <v>48</v>
      </c>
      <c r="X7" s="1">
        <v>235.461236735537</v>
      </c>
      <c r="Y7" s="1">
        <f>Table1[[#This Row],[Revenue generated]]-(Table1[[#This Row],[Manufacturing costs]]+Table1[[#This Row],[Shipping costs]])</f>
        <v>2767.1381715539355</v>
      </c>
      <c r="Z7">
        <f>Table1[[#This Row],[Availability]] / (Table1[[#This Row],[Availability]] + Table1[[#This Row],[Stock levels]])</f>
        <v>0.49152542372881358</v>
      </c>
      <c r="AA7" t="str">
        <f>IF(Table1[[#This Row],[Availability]]&lt;30,"Reorder","OK")</f>
        <v>OK</v>
      </c>
    </row>
    <row r="8" spans="1:27">
      <c r="A8" t="s">
        <v>33</v>
      </c>
      <c r="B8" t="s">
        <v>54</v>
      </c>
      <c r="C8" s="1">
        <v>4.0783328631079403</v>
      </c>
      <c r="D8">
        <v>48</v>
      </c>
      <c r="E8">
        <v>65</v>
      </c>
      <c r="F8" s="1">
        <v>7823.4765595317303</v>
      </c>
      <c r="G8" t="s">
        <v>55</v>
      </c>
      <c r="H8">
        <v>11</v>
      </c>
      <c r="I8">
        <v>15</v>
      </c>
      <c r="J8">
        <v>58</v>
      </c>
      <c r="K8">
        <v>8</v>
      </c>
      <c r="L8" t="s">
        <v>43</v>
      </c>
      <c r="M8" s="1">
        <v>3.8807633029519999</v>
      </c>
      <c r="N8" t="s">
        <v>28</v>
      </c>
      <c r="O8" t="s">
        <v>45</v>
      </c>
      <c r="P8">
        <v>14</v>
      </c>
      <c r="Q8">
        <v>314</v>
      </c>
      <c r="R8">
        <v>24</v>
      </c>
      <c r="S8">
        <v>1.0850685695870601</v>
      </c>
      <c r="T8" t="s">
        <v>30</v>
      </c>
      <c r="U8">
        <v>1.0009106193041299</v>
      </c>
      <c r="V8" t="s">
        <v>56</v>
      </c>
      <c r="W8" t="s">
        <v>48</v>
      </c>
      <c r="X8" s="1">
        <v>134.36909686103101</v>
      </c>
      <c r="Y8" s="1">
        <f>Table1[[#This Row],[Revenue generated]]-(Table1[[#This Row],[Manufacturing costs]]+Table1[[#This Row],[Shipping costs]])</f>
        <v>7818.5107276591916</v>
      </c>
      <c r="Z8">
        <f>Table1[[#This Row],[Availability]] / (Table1[[#This Row],[Availability]] + Table1[[#This Row],[Stock levels]])</f>
        <v>0.81355932203389836</v>
      </c>
      <c r="AA8" t="str">
        <f>IF(Table1[[#This Row],[Availability]]&lt;30,"Reorder","OK")</f>
        <v>OK</v>
      </c>
    </row>
    <row r="9" spans="1:27">
      <c r="A9" t="s">
        <v>57</v>
      </c>
      <c r="B9" t="s">
        <v>58</v>
      </c>
      <c r="C9" s="1">
        <v>42.958384382459997</v>
      </c>
      <c r="D9">
        <v>59</v>
      </c>
      <c r="E9">
        <v>426</v>
      </c>
      <c r="F9" s="1">
        <v>8496.1038130898305</v>
      </c>
      <c r="G9" t="s">
        <v>35</v>
      </c>
      <c r="H9">
        <v>93</v>
      </c>
      <c r="I9">
        <v>17</v>
      </c>
      <c r="J9">
        <v>11</v>
      </c>
      <c r="K9">
        <v>1</v>
      </c>
      <c r="L9" t="s">
        <v>27</v>
      </c>
      <c r="M9" s="1">
        <v>2.3483387844177801</v>
      </c>
      <c r="N9" t="s">
        <v>52</v>
      </c>
      <c r="O9" t="s">
        <v>53</v>
      </c>
      <c r="P9">
        <v>22</v>
      </c>
      <c r="Q9">
        <v>564</v>
      </c>
      <c r="R9">
        <v>1</v>
      </c>
      <c r="S9">
        <v>99.466108603599096</v>
      </c>
      <c r="T9" t="s">
        <v>46</v>
      </c>
      <c r="U9">
        <v>0.39817718685065001</v>
      </c>
      <c r="V9" t="s">
        <v>31</v>
      </c>
      <c r="W9" t="s">
        <v>41</v>
      </c>
      <c r="X9" s="1">
        <v>802.05631181755803</v>
      </c>
      <c r="Y9" s="1">
        <f>Table1[[#This Row],[Revenue generated]]-(Table1[[#This Row],[Manufacturing costs]]+Table1[[#This Row],[Shipping costs]])</f>
        <v>8394.2893657018139</v>
      </c>
      <c r="Z9">
        <f>Table1[[#This Row],[Availability]] / (Table1[[#This Row],[Availability]] + Table1[[#This Row],[Stock levels]])</f>
        <v>0.38815789473684209</v>
      </c>
      <c r="AA9" t="str">
        <f>IF(Table1[[#This Row],[Availability]]&lt;30,"Reorder","OK")</f>
        <v>OK</v>
      </c>
    </row>
    <row r="10" spans="1:27">
      <c r="A10" t="s">
        <v>57</v>
      </c>
      <c r="B10" t="s">
        <v>59</v>
      </c>
      <c r="C10" s="1">
        <v>68.717596748527299</v>
      </c>
      <c r="D10">
        <v>78</v>
      </c>
      <c r="E10">
        <v>150</v>
      </c>
      <c r="F10" s="1">
        <v>7517.3632106311197</v>
      </c>
      <c r="G10" t="s">
        <v>35</v>
      </c>
      <c r="H10">
        <v>5</v>
      </c>
      <c r="I10">
        <v>10</v>
      </c>
      <c r="J10">
        <v>15</v>
      </c>
      <c r="K10">
        <v>7</v>
      </c>
      <c r="L10" t="s">
        <v>43</v>
      </c>
      <c r="M10" s="1">
        <v>3.4047338570830199</v>
      </c>
      <c r="N10" t="s">
        <v>52</v>
      </c>
      <c r="O10" t="s">
        <v>29</v>
      </c>
      <c r="P10">
        <v>13</v>
      </c>
      <c r="Q10">
        <v>769</v>
      </c>
      <c r="R10">
        <v>8</v>
      </c>
      <c r="S10">
        <v>11.423027139565599</v>
      </c>
      <c r="T10" t="s">
        <v>30</v>
      </c>
      <c r="U10">
        <v>2.7098626911099601</v>
      </c>
      <c r="V10" t="s">
        <v>56</v>
      </c>
      <c r="W10" t="s">
        <v>32</v>
      </c>
      <c r="X10" s="1">
        <v>505.55713422546398</v>
      </c>
      <c r="Y10" s="1">
        <f>Table1[[#This Row],[Revenue generated]]-(Table1[[#This Row],[Manufacturing costs]]+Table1[[#This Row],[Shipping costs]])</f>
        <v>7502.5354496344708</v>
      </c>
      <c r="Z10">
        <f>Table1[[#This Row],[Availability]] / (Table1[[#This Row],[Availability]] + Table1[[#This Row],[Stock levels]])</f>
        <v>0.93975903614457834</v>
      </c>
      <c r="AA10" t="str">
        <f>IF(Table1[[#This Row],[Availability]]&lt;30,"Reorder","OK")</f>
        <v>OK</v>
      </c>
    </row>
    <row r="11" spans="1:27">
      <c r="A11" t="s">
        <v>33</v>
      </c>
      <c r="B11" t="s">
        <v>60</v>
      </c>
      <c r="C11" s="1">
        <v>64.0157329412785</v>
      </c>
      <c r="D11">
        <v>35</v>
      </c>
      <c r="E11">
        <v>980</v>
      </c>
      <c r="F11" s="1">
        <v>4971.1459875855498</v>
      </c>
      <c r="G11" t="s">
        <v>38</v>
      </c>
      <c r="H11">
        <v>14</v>
      </c>
      <c r="I11">
        <v>27</v>
      </c>
      <c r="J11">
        <v>83</v>
      </c>
      <c r="K11">
        <v>1</v>
      </c>
      <c r="L11" t="s">
        <v>36</v>
      </c>
      <c r="M11" s="1">
        <v>7.1666452910482104</v>
      </c>
      <c r="N11" t="s">
        <v>61</v>
      </c>
      <c r="O11" t="s">
        <v>62</v>
      </c>
      <c r="P11">
        <v>29</v>
      </c>
      <c r="Q11">
        <v>963</v>
      </c>
      <c r="R11">
        <v>23</v>
      </c>
      <c r="S11">
        <v>47.957601634951502</v>
      </c>
      <c r="T11" t="s">
        <v>30</v>
      </c>
      <c r="U11">
        <v>3.8446144787675798</v>
      </c>
      <c r="V11" t="s">
        <v>47</v>
      </c>
      <c r="W11" t="s">
        <v>32</v>
      </c>
      <c r="X11" s="1">
        <v>995.92946149864099</v>
      </c>
      <c r="Y11" s="1">
        <f>Table1[[#This Row],[Revenue generated]]-(Table1[[#This Row],[Manufacturing costs]]+Table1[[#This Row],[Shipping costs]])</f>
        <v>4916.0217406595502</v>
      </c>
      <c r="Z11">
        <f>Table1[[#This Row],[Availability]] / (Table1[[#This Row],[Availability]] + Table1[[#This Row],[Stock levels]])</f>
        <v>0.7142857142857143</v>
      </c>
      <c r="AA11" t="str">
        <f>IF(Table1[[#This Row],[Availability]]&lt;30,"Reorder","OK")</f>
        <v>OK</v>
      </c>
    </row>
    <row r="12" spans="1:27">
      <c r="A12" t="s">
        <v>33</v>
      </c>
      <c r="B12" t="s">
        <v>63</v>
      </c>
      <c r="C12" s="1">
        <v>15.707795681912099</v>
      </c>
      <c r="D12">
        <v>11</v>
      </c>
      <c r="E12">
        <v>996</v>
      </c>
      <c r="F12" s="1">
        <v>2330.9658020919401</v>
      </c>
      <c r="G12" t="s">
        <v>26</v>
      </c>
      <c r="H12">
        <v>51</v>
      </c>
      <c r="I12">
        <v>13</v>
      </c>
      <c r="J12">
        <v>80</v>
      </c>
      <c r="K12">
        <v>2</v>
      </c>
      <c r="L12" t="s">
        <v>43</v>
      </c>
      <c r="M12" s="1">
        <v>8.6732112112786108</v>
      </c>
      <c r="N12" t="s">
        <v>44</v>
      </c>
      <c r="O12" t="s">
        <v>45</v>
      </c>
      <c r="P12">
        <v>18</v>
      </c>
      <c r="Q12">
        <v>830</v>
      </c>
      <c r="R12">
        <v>5</v>
      </c>
      <c r="S12">
        <v>96.527352785310896</v>
      </c>
      <c r="T12" t="s">
        <v>64</v>
      </c>
      <c r="U12">
        <v>1.72731392835594</v>
      </c>
      <c r="V12" t="s">
        <v>31</v>
      </c>
      <c r="W12" t="s">
        <v>32</v>
      </c>
      <c r="X12" s="1">
        <v>806.10317770292295</v>
      </c>
      <c r="Y12" s="1">
        <f>Table1[[#This Row],[Revenue generated]]-(Table1[[#This Row],[Manufacturing costs]]+Table1[[#This Row],[Shipping costs]])</f>
        <v>2225.7652380953505</v>
      </c>
      <c r="Z12">
        <f>Table1[[#This Row],[Availability]] / (Table1[[#This Row],[Availability]] + Table1[[#This Row],[Stock levels]])</f>
        <v>0.17741935483870969</v>
      </c>
      <c r="AA12" t="str">
        <f>IF(Table1[[#This Row],[Availability]]&lt;30,"Reorder","OK")</f>
        <v>Reorder</v>
      </c>
    </row>
    <row r="13" spans="1:27">
      <c r="A13" t="s">
        <v>33</v>
      </c>
      <c r="B13" t="s">
        <v>65</v>
      </c>
      <c r="C13" s="1">
        <v>90.635459982288594</v>
      </c>
      <c r="D13">
        <v>95</v>
      </c>
      <c r="E13">
        <v>960</v>
      </c>
      <c r="F13" s="1">
        <v>6099.9441155814502</v>
      </c>
      <c r="G13" t="s">
        <v>35</v>
      </c>
      <c r="H13">
        <v>46</v>
      </c>
      <c r="I13">
        <v>23</v>
      </c>
      <c r="J13">
        <v>60</v>
      </c>
      <c r="K13">
        <v>1</v>
      </c>
      <c r="L13" t="s">
        <v>36</v>
      </c>
      <c r="M13" s="1">
        <v>4.5239431243166601</v>
      </c>
      <c r="N13" t="s">
        <v>61</v>
      </c>
      <c r="O13" t="s">
        <v>45</v>
      </c>
      <c r="P13">
        <v>28</v>
      </c>
      <c r="Q13">
        <v>362</v>
      </c>
      <c r="R13">
        <v>11</v>
      </c>
      <c r="S13">
        <v>27.5923630866636</v>
      </c>
      <c r="T13" t="s">
        <v>30</v>
      </c>
      <c r="U13">
        <v>2.1169821372994301E-2</v>
      </c>
      <c r="V13" t="s">
        <v>40</v>
      </c>
      <c r="W13" t="s">
        <v>48</v>
      </c>
      <c r="X13" s="1">
        <v>126.72303340940699</v>
      </c>
      <c r="Y13" s="1">
        <f>Table1[[#This Row],[Revenue generated]]-(Table1[[#This Row],[Manufacturing costs]]+Table1[[#This Row],[Shipping costs]])</f>
        <v>6067.8278093704703</v>
      </c>
      <c r="Z13">
        <f>Table1[[#This Row],[Availability]] / (Table1[[#This Row],[Availability]] + Table1[[#This Row],[Stock levels]])</f>
        <v>0.67375886524822692</v>
      </c>
      <c r="AA13" t="str">
        <f>IF(Table1[[#This Row],[Availability]]&lt;30,"Reorder","OK")</f>
        <v>OK</v>
      </c>
    </row>
    <row r="14" spans="1:27">
      <c r="A14" t="s">
        <v>24</v>
      </c>
      <c r="B14" t="s">
        <v>66</v>
      </c>
      <c r="C14" s="1">
        <v>71.213389075359999</v>
      </c>
      <c r="D14">
        <v>41</v>
      </c>
      <c r="E14">
        <v>336</v>
      </c>
      <c r="F14" s="1">
        <v>2873.74144602144</v>
      </c>
      <c r="G14" t="s">
        <v>38</v>
      </c>
      <c r="H14">
        <v>100</v>
      </c>
      <c r="I14">
        <v>30</v>
      </c>
      <c r="J14">
        <v>85</v>
      </c>
      <c r="K14">
        <v>4</v>
      </c>
      <c r="L14" t="s">
        <v>36</v>
      </c>
      <c r="M14" s="1">
        <v>1.32527401018452</v>
      </c>
      <c r="N14" t="s">
        <v>52</v>
      </c>
      <c r="O14" t="s">
        <v>45</v>
      </c>
      <c r="P14">
        <v>3</v>
      </c>
      <c r="Q14">
        <v>563</v>
      </c>
      <c r="R14">
        <v>3</v>
      </c>
      <c r="S14">
        <v>32.321286213424003</v>
      </c>
      <c r="T14" t="s">
        <v>46</v>
      </c>
      <c r="U14">
        <v>2.1612537475559099</v>
      </c>
      <c r="V14" t="s">
        <v>31</v>
      </c>
      <c r="W14" t="s">
        <v>32</v>
      </c>
      <c r="X14" s="1">
        <v>402.96878907376998</v>
      </c>
      <c r="Y14" s="1">
        <f>Table1[[#This Row],[Revenue generated]]-(Table1[[#This Row],[Manufacturing costs]]+Table1[[#This Row],[Shipping costs]])</f>
        <v>2840.0948857978315</v>
      </c>
      <c r="Z14">
        <f>Table1[[#This Row],[Availability]] / (Table1[[#This Row],[Availability]] + Table1[[#This Row],[Stock levels]])</f>
        <v>0.29078014184397161</v>
      </c>
      <c r="AA14" t="str">
        <f>IF(Table1[[#This Row],[Availability]]&lt;30,"Reorder","OK")</f>
        <v>OK</v>
      </c>
    </row>
    <row r="15" spans="1:27">
      <c r="A15" t="s">
        <v>33</v>
      </c>
      <c r="B15" t="s">
        <v>67</v>
      </c>
      <c r="C15" s="1">
        <v>16.160393317379899</v>
      </c>
      <c r="D15">
        <v>5</v>
      </c>
      <c r="E15">
        <v>249</v>
      </c>
      <c r="F15" s="1">
        <v>4052.7384162378598</v>
      </c>
      <c r="G15" t="s">
        <v>55</v>
      </c>
      <c r="H15">
        <v>80</v>
      </c>
      <c r="I15">
        <v>8</v>
      </c>
      <c r="J15">
        <v>48</v>
      </c>
      <c r="K15">
        <v>9</v>
      </c>
      <c r="L15" t="s">
        <v>36</v>
      </c>
      <c r="M15" s="1">
        <v>9.5372830611083295</v>
      </c>
      <c r="N15" t="s">
        <v>44</v>
      </c>
      <c r="O15" t="s">
        <v>53</v>
      </c>
      <c r="P15">
        <v>23</v>
      </c>
      <c r="Q15">
        <v>173</v>
      </c>
      <c r="R15">
        <v>10</v>
      </c>
      <c r="S15">
        <v>97.829050110173199</v>
      </c>
      <c r="T15" t="s">
        <v>30</v>
      </c>
      <c r="U15">
        <v>1.63107423007153</v>
      </c>
      <c r="V15" t="s">
        <v>31</v>
      </c>
      <c r="W15" t="s">
        <v>32</v>
      </c>
      <c r="X15" s="1">
        <v>547.24100516096803</v>
      </c>
      <c r="Y15" s="1">
        <f>Table1[[#This Row],[Revenue generated]]-(Table1[[#This Row],[Manufacturing costs]]+Table1[[#This Row],[Shipping costs]])</f>
        <v>3945.3720830665784</v>
      </c>
      <c r="Z15">
        <f>Table1[[#This Row],[Availability]] / (Table1[[#This Row],[Availability]] + Table1[[#This Row],[Stock levels]])</f>
        <v>5.8823529411764705E-2</v>
      </c>
      <c r="AA15" t="str">
        <f>IF(Table1[[#This Row],[Availability]]&lt;30,"Reorder","OK")</f>
        <v>Reorder</v>
      </c>
    </row>
    <row r="16" spans="1:27">
      <c r="A16" t="s">
        <v>33</v>
      </c>
      <c r="B16" t="s">
        <v>68</v>
      </c>
      <c r="C16" s="1">
        <v>99.171328638624104</v>
      </c>
      <c r="D16">
        <v>26</v>
      </c>
      <c r="E16">
        <v>562</v>
      </c>
      <c r="F16" s="1">
        <v>8653.5709264697998</v>
      </c>
      <c r="G16" t="s">
        <v>26</v>
      </c>
      <c r="H16">
        <v>54</v>
      </c>
      <c r="I16">
        <v>29</v>
      </c>
      <c r="J16">
        <v>78</v>
      </c>
      <c r="K16">
        <v>5</v>
      </c>
      <c r="L16" t="s">
        <v>27</v>
      </c>
      <c r="M16" s="1">
        <v>2.0397701894493299</v>
      </c>
      <c r="N16" t="s">
        <v>39</v>
      </c>
      <c r="O16" t="s">
        <v>45</v>
      </c>
      <c r="P16">
        <v>25</v>
      </c>
      <c r="Q16">
        <v>558</v>
      </c>
      <c r="R16">
        <v>14</v>
      </c>
      <c r="S16">
        <v>5.7914366298629796</v>
      </c>
      <c r="T16" t="s">
        <v>30</v>
      </c>
      <c r="U16">
        <v>0.100682851565093</v>
      </c>
      <c r="V16" t="s">
        <v>40</v>
      </c>
      <c r="W16" t="s">
        <v>32</v>
      </c>
      <c r="X16" s="1">
        <v>929.23528996088896</v>
      </c>
      <c r="Y16" s="1">
        <f>Table1[[#This Row],[Revenue generated]]-(Table1[[#This Row],[Manufacturing costs]]+Table1[[#This Row],[Shipping costs]])</f>
        <v>8645.739719650488</v>
      </c>
      <c r="Z16">
        <f>Table1[[#This Row],[Availability]] / (Table1[[#This Row],[Availability]] + Table1[[#This Row],[Stock levels]])</f>
        <v>0.32500000000000001</v>
      </c>
      <c r="AA16" t="str">
        <f>IF(Table1[[#This Row],[Availability]]&lt;30,"Reorder","OK")</f>
        <v>Reorder</v>
      </c>
    </row>
    <row r="17" spans="1:27">
      <c r="A17" t="s">
        <v>33</v>
      </c>
      <c r="B17" t="s">
        <v>69</v>
      </c>
      <c r="C17" s="1">
        <v>36.989244928626903</v>
      </c>
      <c r="D17">
        <v>94</v>
      </c>
      <c r="E17">
        <v>469</v>
      </c>
      <c r="F17" s="1">
        <v>5442.0867853976697</v>
      </c>
      <c r="G17" t="s">
        <v>26</v>
      </c>
      <c r="H17">
        <v>9</v>
      </c>
      <c r="I17">
        <v>8</v>
      </c>
      <c r="J17">
        <v>69</v>
      </c>
      <c r="K17">
        <v>7</v>
      </c>
      <c r="L17" t="s">
        <v>27</v>
      </c>
      <c r="M17" s="1">
        <v>2.4220397232752</v>
      </c>
      <c r="N17" t="s">
        <v>39</v>
      </c>
      <c r="O17" t="s">
        <v>53</v>
      </c>
      <c r="P17">
        <v>14</v>
      </c>
      <c r="Q17">
        <v>580</v>
      </c>
      <c r="R17">
        <v>7</v>
      </c>
      <c r="S17">
        <v>97.121281751474299</v>
      </c>
      <c r="T17" t="s">
        <v>64</v>
      </c>
      <c r="U17">
        <v>2.2644057611985402</v>
      </c>
      <c r="V17" t="s">
        <v>56</v>
      </c>
      <c r="W17" t="s">
        <v>32</v>
      </c>
      <c r="X17" s="1">
        <v>127.861800001625</v>
      </c>
      <c r="Y17" s="1">
        <f>Table1[[#This Row],[Revenue generated]]-(Table1[[#This Row],[Manufacturing costs]]+Table1[[#This Row],[Shipping costs]])</f>
        <v>5342.5434639229206</v>
      </c>
      <c r="Z17">
        <f>Table1[[#This Row],[Availability]] / (Table1[[#This Row],[Availability]] + Table1[[#This Row],[Stock levels]])</f>
        <v>0.91262135922330101</v>
      </c>
      <c r="AA17" t="str">
        <f>IF(Table1[[#This Row],[Availability]]&lt;30,"Reorder","OK")</f>
        <v>OK</v>
      </c>
    </row>
    <row r="18" spans="1:27">
      <c r="A18" t="s">
        <v>33</v>
      </c>
      <c r="B18" t="s">
        <v>70</v>
      </c>
      <c r="C18" s="1">
        <v>7.5471721097912701</v>
      </c>
      <c r="D18">
        <v>74</v>
      </c>
      <c r="E18">
        <v>280</v>
      </c>
      <c r="F18" s="1">
        <v>6453.7979681762799</v>
      </c>
      <c r="G18" t="s">
        <v>35</v>
      </c>
      <c r="H18">
        <v>2</v>
      </c>
      <c r="I18">
        <v>5</v>
      </c>
      <c r="J18">
        <v>78</v>
      </c>
      <c r="K18">
        <v>1</v>
      </c>
      <c r="L18" t="s">
        <v>27</v>
      </c>
      <c r="M18" s="1">
        <v>4.1913245857054999</v>
      </c>
      <c r="N18" t="s">
        <v>39</v>
      </c>
      <c r="O18" t="s">
        <v>53</v>
      </c>
      <c r="P18">
        <v>3</v>
      </c>
      <c r="Q18">
        <v>399</v>
      </c>
      <c r="R18">
        <v>21</v>
      </c>
      <c r="S18">
        <v>77.106342497849994</v>
      </c>
      <c r="T18" t="s">
        <v>64</v>
      </c>
      <c r="U18">
        <v>1.01256308925804</v>
      </c>
      <c r="V18" t="s">
        <v>40</v>
      </c>
      <c r="W18" t="s">
        <v>48</v>
      </c>
      <c r="X18" s="1">
        <v>865.52577977123997</v>
      </c>
      <c r="Y18" s="1">
        <f>Table1[[#This Row],[Revenue generated]]-(Table1[[#This Row],[Manufacturing costs]]+Table1[[#This Row],[Shipping costs]])</f>
        <v>6372.5003010927248</v>
      </c>
      <c r="Z18">
        <f>Table1[[#This Row],[Availability]] / (Table1[[#This Row],[Availability]] + Table1[[#This Row],[Stock levels]])</f>
        <v>0.97368421052631582</v>
      </c>
      <c r="AA18" t="str">
        <f>IF(Table1[[#This Row],[Availability]]&lt;30,"Reorder","OK")</f>
        <v>OK</v>
      </c>
    </row>
    <row r="19" spans="1:27">
      <c r="A19" t="s">
        <v>57</v>
      </c>
      <c r="B19" t="s">
        <v>71</v>
      </c>
      <c r="C19" s="1">
        <v>81.462534369237005</v>
      </c>
      <c r="D19">
        <v>82</v>
      </c>
      <c r="E19">
        <v>126</v>
      </c>
      <c r="F19" s="1">
        <v>2629.39643484526</v>
      </c>
      <c r="G19" t="s">
        <v>35</v>
      </c>
      <c r="H19">
        <v>45</v>
      </c>
      <c r="I19">
        <v>17</v>
      </c>
      <c r="J19">
        <v>85</v>
      </c>
      <c r="K19">
        <v>9</v>
      </c>
      <c r="L19" t="s">
        <v>43</v>
      </c>
      <c r="M19" s="1">
        <v>3.5854189582323399</v>
      </c>
      <c r="N19" t="s">
        <v>39</v>
      </c>
      <c r="O19" t="s">
        <v>62</v>
      </c>
      <c r="P19">
        <v>7</v>
      </c>
      <c r="Q19">
        <v>453</v>
      </c>
      <c r="R19">
        <v>16</v>
      </c>
      <c r="S19">
        <v>47.679680368355299</v>
      </c>
      <c r="T19" t="s">
        <v>46</v>
      </c>
      <c r="U19">
        <v>0.102020754918176</v>
      </c>
      <c r="V19" t="s">
        <v>40</v>
      </c>
      <c r="W19" t="s">
        <v>41</v>
      </c>
      <c r="X19" s="1">
        <v>670.93439079241</v>
      </c>
      <c r="Y19" s="1">
        <f>Table1[[#This Row],[Revenue generated]]-(Table1[[#This Row],[Manufacturing costs]]+Table1[[#This Row],[Shipping costs]])</f>
        <v>2578.1313355186726</v>
      </c>
      <c r="Z19">
        <f>Table1[[#This Row],[Availability]] / (Table1[[#This Row],[Availability]] + Table1[[#This Row],[Stock levels]])</f>
        <v>0.64566929133858264</v>
      </c>
      <c r="AA19" t="str">
        <f>IF(Table1[[#This Row],[Availability]]&lt;30,"Reorder","OK")</f>
        <v>OK</v>
      </c>
    </row>
    <row r="20" spans="1:27">
      <c r="A20" t="s">
        <v>24</v>
      </c>
      <c r="B20" t="s">
        <v>72</v>
      </c>
      <c r="C20" s="1">
        <v>36.4436277704609</v>
      </c>
      <c r="D20">
        <v>23</v>
      </c>
      <c r="E20">
        <v>620</v>
      </c>
      <c r="F20" s="1">
        <v>9364.6735050761708</v>
      </c>
      <c r="G20" t="s">
        <v>38</v>
      </c>
      <c r="H20">
        <v>10</v>
      </c>
      <c r="I20">
        <v>10</v>
      </c>
      <c r="J20">
        <v>46</v>
      </c>
      <c r="K20">
        <v>8</v>
      </c>
      <c r="L20" t="s">
        <v>43</v>
      </c>
      <c r="M20" s="1">
        <v>4.3392247141107001</v>
      </c>
      <c r="N20" t="s">
        <v>61</v>
      </c>
      <c r="O20" t="s">
        <v>45</v>
      </c>
      <c r="P20">
        <v>18</v>
      </c>
      <c r="Q20">
        <v>374</v>
      </c>
      <c r="R20">
        <v>17</v>
      </c>
      <c r="S20">
        <v>27.107980854843898</v>
      </c>
      <c r="T20" t="s">
        <v>30</v>
      </c>
      <c r="U20">
        <v>2.2319391107292601</v>
      </c>
      <c r="V20" t="s">
        <v>56</v>
      </c>
      <c r="W20" t="s">
        <v>48</v>
      </c>
      <c r="X20" s="1">
        <v>593.48025872065102</v>
      </c>
      <c r="Y20" s="1">
        <f>Table1[[#This Row],[Revenue generated]]-(Table1[[#This Row],[Manufacturing costs]]+Table1[[#This Row],[Shipping costs]])</f>
        <v>9333.226299507216</v>
      </c>
      <c r="Z20">
        <f>Table1[[#This Row],[Availability]] / (Table1[[#This Row],[Availability]] + Table1[[#This Row],[Stock levels]])</f>
        <v>0.69696969696969702</v>
      </c>
      <c r="AA20" t="str">
        <f>IF(Table1[[#This Row],[Availability]]&lt;30,"Reorder","OK")</f>
        <v>Reorder</v>
      </c>
    </row>
    <row r="21" spans="1:27">
      <c r="A21" t="s">
        <v>33</v>
      </c>
      <c r="B21" t="s">
        <v>73</v>
      </c>
      <c r="C21" s="1">
        <v>51.123870087964697</v>
      </c>
      <c r="D21">
        <v>100</v>
      </c>
      <c r="E21">
        <v>187</v>
      </c>
      <c r="F21" s="1">
        <v>2553.4955849912099</v>
      </c>
      <c r="G21" t="s">
        <v>38</v>
      </c>
      <c r="H21">
        <v>48</v>
      </c>
      <c r="I21">
        <v>11</v>
      </c>
      <c r="J21">
        <v>94</v>
      </c>
      <c r="K21">
        <v>3</v>
      </c>
      <c r="L21" t="s">
        <v>36</v>
      </c>
      <c r="M21" s="1">
        <v>4.7426358828418698</v>
      </c>
      <c r="N21" t="s">
        <v>52</v>
      </c>
      <c r="O21" t="s">
        <v>62</v>
      </c>
      <c r="P21">
        <v>20</v>
      </c>
      <c r="Q21">
        <v>694</v>
      </c>
      <c r="R21">
        <v>16</v>
      </c>
      <c r="S21">
        <v>82.373320587990193</v>
      </c>
      <c r="T21" t="s">
        <v>46</v>
      </c>
      <c r="U21">
        <v>3.64645086541702</v>
      </c>
      <c r="V21" t="s">
        <v>31</v>
      </c>
      <c r="W21" t="s">
        <v>41</v>
      </c>
      <c r="X21" s="1">
        <v>477.30763109090299</v>
      </c>
      <c r="Y21" s="1">
        <f>Table1[[#This Row],[Revenue generated]]-(Table1[[#This Row],[Manufacturing costs]]+Table1[[#This Row],[Shipping costs]])</f>
        <v>2466.379628520378</v>
      </c>
      <c r="Z21">
        <f>Table1[[#This Row],[Availability]] / (Table1[[#This Row],[Availability]] + Table1[[#This Row],[Stock levels]])</f>
        <v>0.67567567567567566</v>
      </c>
      <c r="AA21" t="str">
        <f>IF(Table1[[#This Row],[Availability]]&lt;30,"Reorder","OK")</f>
        <v>OK</v>
      </c>
    </row>
    <row r="22" spans="1:27">
      <c r="A22" t="s">
        <v>33</v>
      </c>
      <c r="B22" t="s">
        <v>74</v>
      </c>
      <c r="C22" s="1">
        <v>96.341072439963298</v>
      </c>
      <c r="D22">
        <v>22</v>
      </c>
      <c r="E22">
        <v>320</v>
      </c>
      <c r="F22" s="1">
        <v>8128.0276968511898</v>
      </c>
      <c r="G22" t="s">
        <v>38</v>
      </c>
      <c r="H22">
        <v>27</v>
      </c>
      <c r="I22">
        <v>12</v>
      </c>
      <c r="J22">
        <v>68</v>
      </c>
      <c r="K22">
        <v>6</v>
      </c>
      <c r="L22" t="s">
        <v>36</v>
      </c>
      <c r="M22" s="1">
        <v>8.8783346509268402</v>
      </c>
      <c r="N22" t="s">
        <v>39</v>
      </c>
      <c r="O22" t="s">
        <v>62</v>
      </c>
      <c r="P22">
        <v>29</v>
      </c>
      <c r="Q22">
        <v>309</v>
      </c>
      <c r="R22">
        <v>6</v>
      </c>
      <c r="S22">
        <v>65.686259608488598</v>
      </c>
      <c r="T22" t="s">
        <v>64</v>
      </c>
      <c r="U22">
        <v>4.2314165735345304</v>
      </c>
      <c r="V22" t="s">
        <v>40</v>
      </c>
      <c r="W22" t="s">
        <v>32</v>
      </c>
      <c r="X22" s="1">
        <v>493.871215316205</v>
      </c>
      <c r="Y22" s="1">
        <f>Table1[[#This Row],[Revenue generated]]-(Table1[[#This Row],[Manufacturing costs]]+Table1[[#This Row],[Shipping costs]])</f>
        <v>8053.4631025917743</v>
      </c>
      <c r="Z22">
        <f>Table1[[#This Row],[Availability]] / (Table1[[#This Row],[Availability]] + Table1[[#This Row],[Stock levels]])</f>
        <v>0.44897959183673469</v>
      </c>
      <c r="AA22" t="str">
        <f>IF(Table1[[#This Row],[Availability]]&lt;30,"Reorder","OK")</f>
        <v>Reorder</v>
      </c>
    </row>
    <row r="23" spans="1:27">
      <c r="A23" t="s">
        <v>57</v>
      </c>
      <c r="B23" t="s">
        <v>75</v>
      </c>
      <c r="C23" s="1">
        <v>84.893868984950799</v>
      </c>
      <c r="D23">
        <v>60</v>
      </c>
      <c r="E23">
        <v>601</v>
      </c>
      <c r="F23" s="1">
        <v>7087.0526963574302</v>
      </c>
      <c r="G23" t="s">
        <v>38</v>
      </c>
      <c r="H23">
        <v>69</v>
      </c>
      <c r="I23">
        <v>25</v>
      </c>
      <c r="J23">
        <v>7</v>
      </c>
      <c r="K23">
        <v>6</v>
      </c>
      <c r="L23" t="s">
        <v>27</v>
      </c>
      <c r="M23" s="1">
        <v>6.0378837692182898</v>
      </c>
      <c r="N23" t="s">
        <v>44</v>
      </c>
      <c r="O23" t="s">
        <v>62</v>
      </c>
      <c r="P23">
        <v>19</v>
      </c>
      <c r="Q23">
        <v>791</v>
      </c>
      <c r="R23">
        <v>4</v>
      </c>
      <c r="S23">
        <v>61.735728954160898</v>
      </c>
      <c r="T23" t="s">
        <v>30</v>
      </c>
      <c r="U23">
        <v>1.8607567631014899E-2</v>
      </c>
      <c r="V23" t="s">
        <v>40</v>
      </c>
      <c r="W23" t="s">
        <v>41</v>
      </c>
      <c r="X23" s="1">
        <v>523.36091472015801</v>
      </c>
      <c r="Y23" s="1">
        <f>Table1[[#This Row],[Revenue generated]]-(Table1[[#This Row],[Manufacturing costs]]+Table1[[#This Row],[Shipping costs]])</f>
        <v>7019.2790836340509</v>
      </c>
      <c r="Z23">
        <f>Table1[[#This Row],[Availability]] / (Table1[[#This Row],[Availability]] + Table1[[#This Row],[Stock levels]])</f>
        <v>0.46511627906976744</v>
      </c>
      <c r="AA23" t="str">
        <f>IF(Table1[[#This Row],[Availability]]&lt;30,"Reorder","OK")</f>
        <v>OK</v>
      </c>
    </row>
    <row r="24" spans="1:27">
      <c r="A24" t="s">
        <v>24</v>
      </c>
      <c r="B24" t="s">
        <v>76</v>
      </c>
      <c r="C24" s="1">
        <v>27.679780886501899</v>
      </c>
      <c r="D24">
        <v>55</v>
      </c>
      <c r="E24">
        <v>884</v>
      </c>
      <c r="F24" s="1">
        <v>2390.8078665561702</v>
      </c>
      <c r="G24" t="s">
        <v>38</v>
      </c>
      <c r="H24">
        <v>71</v>
      </c>
      <c r="I24">
        <v>1</v>
      </c>
      <c r="J24">
        <v>63</v>
      </c>
      <c r="K24">
        <v>10</v>
      </c>
      <c r="L24" t="s">
        <v>36</v>
      </c>
      <c r="M24" s="1">
        <v>9.5676489209230393</v>
      </c>
      <c r="N24" t="s">
        <v>52</v>
      </c>
      <c r="O24" t="s">
        <v>45</v>
      </c>
      <c r="P24">
        <v>22</v>
      </c>
      <c r="Q24">
        <v>780</v>
      </c>
      <c r="R24">
        <v>28</v>
      </c>
      <c r="S24">
        <v>50.120839612977299</v>
      </c>
      <c r="T24" t="s">
        <v>46</v>
      </c>
      <c r="U24">
        <v>2.5912754732111098</v>
      </c>
      <c r="V24" t="s">
        <v>47</v>
      </c>
      <c r="W24" t="s">
        <v>41</v>
      </c>
      <c r="X24" s="1">
        <v>205.57199582694699</v>
      </c>
      <c r="Y24" s="1">
        <f>Table1[[#This Row],[Revenue generated]]-(Table1[[#This Row],[Manufacturing costs]]+Table1[[#This Row],[Shipping costs]])</f>
        <v>2331.1193780222698</v>
      </c>
      <c r="Z24">
        <f>Table1[[#This Row],[Availability]] / (Table1[[#This Row],[Availability]] + Table1[[#This Row],[Stock levels]])</f>
        <v>0.43650793650793651</v>
      </c>
      <c r="AA24" t="str">
        <f>IF(Table1[[#This Row],[Availability]]&lt;30,"Reorder","OK")</f>
        <v>OK</v>
      </c>
    </row>
    <row r="25" spans="1:27">
      <c r="A25" t="s">
        <v>57</v>
      </c>
      <c r="B25" t="s">
        <v>77</v>
      </c>
      <c r="C25" s="1">
        <v>4.3243411858641601</v>
      </c>
      <c r="D25">
        <v>30</v>
      </c>
      <c r="E25">
        <v>391</v>
      </c>
      <c r="F25" s="1">
        <v>8858.3675710114803</v>
      </c>
      <c r="G25" t="s">
        <v>38</v>
      </c>
      <c r="H25">
        <v>84</v>
      </c>
      <c r="I25">
        <v>5</v>
      </c>
      <c r="J25">
        <v>29</v>
      </c>
      <c r="K25">
        <v>7</v>
      </c>
      <c r="L25" t="s">
        <v>36</v>
      </c>
      <c r="M25" s="1">
        <v>2.92485760114555</v>
      </c>
      <c r="N25" t="s">
        <v>44</v>
      </c>
      <c r="O25" t="s">
        <v>45</v>
      </c>
      <c r="P25">
        <v>11</v>
      </c>
      <c r="Q25">
        <v>568</v>
      </c>
      <c r="R25">
        <v>29</v>
      </c>
      <c r="S25">
        <v>98.6099572427038</v>
      </c>
      <c r="T25" t="s">
        <v>30</v>
      </c>
      <c r="U25">
        <v>1.3422915627227301</v>
      </c>
      <c r="V25" t="s">
        <v>47</v>
      </c>
      <c r="W25" t="s">
        <v>48</v>
      </c>
      <c r="X25" s="1">
        <v>196.329446112412</v>
      </c>
      <c r="Y25" s="1">
        <f>Table1[[#This Row],[Revenue generated]]-(Table1[[#This Row],[Manufacturing costs]]+Table1[[#This Row],[Shipping costs]])</f>
        <v>8756.8327561676306</v>
      </c>
      <c r="Z25">
        <f>Table1[[#This Row],[Availability]] / (Table1[[#This Row],[Availability]] + Table1[[#This Row],[Stock levels]])</f>
        <v>0.26315789473684209</v>
      </c>
      <c r="AA25" t="str">
        <f>IF(Table1[[#This Row],[Availability]]&lt;30,"Reorder","OK")</f>
        <v>OK</v>
      </c>
    </row>
    <row r="26" spans="1:27">
      <c r="A26" t="s">
        <v>24</v>
      </c>
      <c r="B26" t="s">
        <v>78</v>
      </c>
      <c r="C26" s="1">
        <v>4.1563083593111001</v>
      </c>
      <c r="D26">
        <v>32</v>
      </c>
      <c r="E26">
        <v>209</v>
      </c>
      <c r="F26" s="1">
        <v>9049.0778609398894</v>
      </c>
      <c r="G26" t="s">
        <v>55</v>
      </c>
      <c r="H26">
        <v>4</v>
      </c>
      <c r="I26">
        <v>26</v>
      </c>
      <c r="J26">
        <v>2</v>
      </c>
      <c r="K26">
        <v>8</v>
      </c>
      <c r="L26" t="s">
        <v>43</v>
      </c>
      <c r="M26" s="1">
        <v>9.7412916892843597</v>
      </c>
      <c r="N26" t="s">
        <v>61</v>
      </c>
      <c r="O26" t="s">
        <v>53</v>
      </c>
      <c r="P26">
        <v>28</v>
      </c>
      <c r="Q26">
        <v>447</v>
      </c>
      <c r="R26">
        <v>3</v>
      </c>
      <c r="S26">
        <v>40.382359702924802</v>
      </c>
      <c r="T26" t="s">
        <v>30</v>
      </c>
      <c r="U26">
        <v>3.69131029262872</v>
      </c>
      <c r="V26" t="s">
        <v>40</v>
      </c>
      <c r="W26" t="s">
        <v>48</v>
      </c>
      <c r="X26" s="1">
        <v>758.72477260293795</v>
      </c>
      <c r="Y26" s="1">
        <f>Table1[[#This Row],[Revenue generated]]-(Table1[[#This Row],[Manufacturing costs]]+Table1[[#This Row],[Shipping costs]])</f>
        <v>8998.9542095476809</v>
      </c>
      <c r="Z26">
        <f>Table1[[#This Row],[Availability]] / (Table1[[#This Row],[Availability]] + Table1[[#This Row],[Stock levels]])</f>
        <v>0.88888888888888884</v>
      </c>
      <c r="AA26" t="str">
        <f>IF(Table1[[#This Row],[Availability]]&lt;30,"Reorder","OK")</f>
        <v>OK</v>
      </c>
    </row>
    <row r="27" spans="1:27">
      <c r="A27" t="s">
        <v>24</v>
      </c>
      <c r="B27" t="s">
        <v>79</v>
      </c>
      <c r="C27" s="1">
        <v>39.629343985092603</v>
      </c>
      <c r="D27">
        <v>73</v>
      </c>
      <c r="E27">
        <v>142</v>
      </c>
      <c r="F27" s="1">
        <v>2174.7770543506499</v>
      </c>
      <c r="G27" t="s">
        <v>55</v>
      </c>
      <c r="H27">
        <v>82</v>
      </c>
      <c r="I27">
        <v>11</v>
      </c>
      <c r="J27">
        <v>52</v>
      </c>
      <c r="K27">
        <v>3</v>
      </c>
      <c r="L27" t="s">
        <v>43</v>
      </c>
      <c r="M27" s="1">
        <v>2.2310736812817198</v>
      </c>
      <c r="N27" t="s">
        <v>52</v>
      </c>
      <c r="O27" t="s">
        <v>45</v>
      </c>
      <c r="P27">
        <v>19</v>
      </c>
      <c r="Q27">
        <v>934</v>
      </c>
      <c r="R27">
        <v>23</v>
      </c>
      <c r="S27">
        <v>78.280383118415301</v>
      </c>
      <c r="T27" t="s">
        <v>30</v>
      </c>
      <c r="U27">
        <v>3.79723121711418</v>
      </c>
      <c r="V27" t="s">
        <v>31</v>
      </c>
      <c r="W27" t="s">
        <v>32</v>
      </c>
      <c r="X27" s="1">
        <v>458.53594573920901</v>
      </c>
      <c r="Y27" s="1">
        <f>Table1[[#This Row],[Revenue generated]]-(Table1[[#This Row],[Manufacturing costs]]+Table1[[#This Row],[Shipping costs]])</f>
        <v>2094.2655975509529</v>
      </c>
      <c r="Z27">
        <f>Table1[[#This Row],[Availability]] / (Table1[[#This Row],[Availability]] + Table1[[#This Row],[Stock levels]])</f>
        <v>0.47096774193548385</v>
      </c>
      <c r="AA27" t="str">
        <f>IF(Table1[[#This Row],[Availability]]&lt;30,"Reorder","OK")</f>
        <v>OK</v>
      </c>
    </row>
    <row r="28" spans="1:27">
      <c r="A28" t="s">
        <v>24</v>
      </c>
      <c r="B28" t="s">
        <v>80</v>
      </c>
      <c r="C28" s="1">
        <v>97.446946617892806</v>
      </c>
      <c r="D28">
        <v>9</v>
      </c>
      <c r="E28">
        <v>353</v>
      </c>
      <c r="F28" s="1">
        <v>3716.49332589403</v>
      </c>
      <c r="G28" t="s">
        <v>55</v>
      </c>
      <c r="H28">
        <v>59</v>
      </c>
      <c r="I28">
        <v>16</v>
      </c>
      <c r="J28">
        <v>48</v>
      </c>
      <c r="K28">
        <v>4</v>
      </c>
      <c r="L28" t="s">
        <v>27</v>
      </c>
      <c r="M28" s="1">
        <v>6.5075486210785503</v>
      </c>
      <c r="N28" t="s">
        <v>61</v>
      </c>
      <c r="O28" t="s">
        <v>53</v>
      </c>
      <c r="P28">
        <v>26</v>
      </c>
      <c r="Q28">
        <v>171</v>
      </c>
      <c r="R28">
        <v>4</v>
      </c>
      <c r="S28">
        <v>15.972229757181699</v>
      </c>
      <c r="T28" t="s">
        <v>64</v>
      </c>
      <c r="U28">
        <v>2.1193197367249201</v>
      </c>
      <c r="V28" t="s">
        <v>47</v>
      </c>
      <c r="W28" t="s">
        <v>48</v>
      </c>
      <c r="X28" s="1">
        <v>617.86691645837698</v>
      </c>
      <c r="Y28" s="1">
        <f>Table1[[#This Row],[Revenue generated]]-(Table1[[#This Row],[Manufacturing costs]]+Table1[[#This Row],[Shipping costs]])</f>
        <v>3694.0135475157699</v>
      </c>
      <c r="Z28">
        <f>Table1[[#This Row],[Availability]] / (Table1[[#This Row],[Availability]] + Table1[[#This Row],[Stock levels]])</f>
        <v>0.13235294117647059</v>
      </c>
      <c r="AA28" t="str">
        <f>IF(Table1[[#This Row],[Availability]]&lt;30,"Reorder","OK")</f>
        <v>Reorder</v>
      </c>
    </row>
    <row r="29" spans="1:27">
      <c r="A29" t="s">
        <v>57</v>
      </c>
      <c r="B29" t="s">
        <v>81</v>
      </c>
      <c r="C29" s="1">
        <v>92.557360812401996</v>
      </c>
      <c r="D29">
        <v>42</v>
      </c>
      <c r="E29">
        <v>352</v>
      </c>
      <c r="F29" s="1">
        <v>2686.4572235759802</v>
      </c>
      <c r="G29" t="s">
        <v>38</v>
      </c>
      <c r="H29">
        <v>47</v>
      </c>
      <c r="I29">
        <v>9</v>
      </c>
      <c r="J29">
        <v>62</v>
      </c>
      <c r="K29">
        <v>8</v>
      </c>
      <c r="L29" t="s">
        <v>43</v>
      </c>
      <c r="M29" s="1">
        <v>7.4067509529980704</v>
      </c>
      <c r="N29" t="s">
        <v>44</v>
      </c>
      <c r="O29" t="s">
        <v>29</v>
      </c>
      <c r="P29">
        <v>25</v>
      </c>
      <c r="Q29">
        <v>291</v>
      </c>
      <c r="R29">
        <v>4</v>
      </c>
      <c r="S29">
        <v>10.5282450700421</v>
      </c>
      <c r="T29" t="s">
        <v>46</v>
      </c>
      <c r="U29">
        <v>2.8646678378833701</v>
      </c>
      <c r="V29" t="s">
        <v>56</v>
      </c>
      <c r="W29" t="s">
        <v>32</v>
      </c>
      <c r="X29" s="1">
        <v>762.45918215568304</v>
      </c>
      <c r="Y29" s="1">
        <f>Table1[[#This Row],[Revenue generated]]-(Table1[[#This Row],[Manufacturing costs]]+Table1[[#This Row],[Shipping costs]])</f>
        <v>2668.52222755294</v>
      </c>
      <c r="Z29">
        <f>Table1[[#This Row],[Availability]] / (Table1[[#This Row],[Availability]] + Table1[[#This Row],[Stock levels]])</f>
        <v>0.47191011235955055</v>
      </c>
      <c r="AA29" t="str">
        <f>IF(Table1[[#This Row],[Availability]]&lt;30,"Reorder","OK")</f>
        <v>OK</v>
      </c>
    </row>
    <row r="30" spans="1:27">
      <c r="A30" t="s">
        <v>57</v>
      </c>
      <c r="B30" t="s">
        <v>82</v>
      </c>
      <c r="C30" s="1">
        <v>2.3972747055971402</v>
      </c>
      <c r="D30">
        <v>12</v>
      </c>
      <c r="E30">
        <v>394</v>
      </c>
      <c r="F30" s="1">
        <v>6117.3246150839896</v>
      </c>
      <c r="G30" t="s">
        <v>35</v>
      </c>
      <c r="H30">
        <v>48</v>
      </c>
      <c r="I30">
        <v>15</v>
      </c>
      <c r="J30">
        <v>24</v>
      </c>
      <c r="K30">
        <v>4</v>
      </c>
      <c r="L30" t="s">
        <v>27</v>
      </c>
      <c r="M30" s="1">
        <v>9.8981405080692202</v>
      </c>
      <c r="N30" t="s">
        <v>39</v>
      </c>
      <c r="O30" t="s">
        <v>29</v>
      </c>
      <c r="P30">
        <v>13</v>
      </c>
      <c r="Q30">
        <v>171</v>
      </c>
      <c r="R30">
        <v>7</v>
      </c>
      <c r="S30">
        <v>59.429381810691503</v>
      </c>
      <c r="T30" t="s">
        <v>46</v>
      </c>
      <c r="U30">
        <v>0.81575707929567198</v>
      </c>
      <c r="V30" t="s">
        <v>40</v>
      </c>
      <c r="W30" t="s">
        <v>48</v>
      </c>
      <c r="X30" s="1">
        <v>123.437027511827</v>
      </c>
      <c r="Y30" s="1">
        <f>Table1[[#This Row],[Revenue generated]]-(Table1[[#This Row],[Manufacturing costs]]+Table1[[#This Row],[Shipping costs]])</f>
        <v>6047.9970927652284</v>
      </c>
      <c r="Z30">
        <f>Table1[[#This Row],[Availability]] / (Table1[[#This Row],[Availability]] + Table1[[#This Row],[Stock levels]])</f>
        <v>0.2</v>
      </c>
      <c r="AA30" t="str">
        <f>IF(Table1[[#This Row],[Availability]]&lt;30,"Reorder","OK")</f>
        <v>Reorder</v>
      </c>
    </row>
    <row r="31" spans="1:27">
      <c r="A31" t="s">
        <v>57</v>
      </c>
      <c r="B31" t="s">
        <v>83</v>
      </c>
      <c r="C31" s="1">
        <v>63.447559185207297</v>
      </c>
      <c r="D31">
        <v>3</v>
      </c>
      <c r="E31">
        <v>253</v>
      </c>
      <c r="F31" s="1">
        <v>8318.9031946171708</v>
      </c>
      <c r="G31" t="s">
        <v>35</v>
      </c>
      <c r="H31">
        <v>45</v>
      </c>
      <c r="I31">
        <v>5</v>
      </c>
      <c r="J31">
        <v>67</v>
      </c>
      <c r="K31">
        <v>7</v>
      </c>
      <c r="L31" t="s">
        <v>27</v>
      </c>
      <c r="M31" s="1">
        <v>8.1009731453970293</v>
      </c>
      <c r="N31" t="s">
        <v>39</v>
      </c>
      <c r="O31" t="s">
        <v>45</v>
      </c>
      <c r="P31">
        <v>16</v>
      </c>
      <c r="Q31">
        <v>329</v>
      </c>
      <c r="R31">
        <v>7</v>
      </c>
      <c r="S31">
        <v>39.292875586065698</v>
      </c>
      <c r="T31" t="s">
        <v>64</v>
      </c>
      <c r="U31">
        <v>3.8780989365884802</v>
      </c>
      <c r="V31" t="s">
        <v>31</v>
      </c>
      <c r="W31" t="s">
        <v>32</v>
      </c>
      <c r="X31" s="1">
        <v>764.93537594070801</v>
      </c>
      <c r="Y31" s="1">
        <f>Table1[[#This Row],[Revenue generated]]-(Table1[[#This Row],[Manufacturing costs]]+Table1[[#This Row],[Shipping costs]])</f>
        <v>8271.5093458857082</v>
      </c>
      <c r="Z31">
        <f>Table1[[#This Row],[Availability]] / (Table1[[#This Row],[Availability]] + Table1[[#This Row],[Stock levels]])</f>
        <v>6.25E-2</v>
      </c>
      <c r="AA31" t="str">
        <f>IF(Table1[[#This Row],[Availability]]&lt;30,"Reorder","OK")</f>
        <v>Reorder</v>
      </c>
    </row>
    <row r="32" spans="1:27">
      <c r="A32" t="s">
        <v>24</v>
      </c>
      <c r="B32" t="s">
        <v>84</v>
      </c>
      <c r="C32" s="1">
        <v>8.0228592105263896</v>
      </c>
      <c r="D32">
        <v>10</v>
      </c>
      <c r="E32">
        <v>327</v>
      </c>
      <c r="F32" s="1">
        <v>2766.3423668660798</v>
      </c>
      <c r="G32" t="s">
        <v>55</v>
      </c>
      <c r="H32">
        <v>60</v>
      </c>
      <c r="I32">
        <v>26</v>
      </c>
      <c r="J32">
        <v>35</v>
      </c>
      <c r="K32">
        <v>7</v>
      </c>
      <c r="L32" t="s">
        <v>27</v>
      </c>
      <c r="M32" s="1">
        <v>8.9545283153180097</v>
      </c>
      <c r="N32" t="s">
        <v>52</v>
      </c>
      <c r="O32" t="s">
        <v>45</v>
      </c>
      <c r="P32">
        <v>27</v>
      </c>
      <c r="Q32">
        <v>806</v>
      </c>
      <c r="R32">
        <v>30</v>
      </c>
      <c r="S32">
        <v>51.634893400109299</v>
      </c>
      <c r="T32" t="s">
        <v>30</v>
      </c>
      <c r="U32">
        <v>0.96539470535239302</v>
      </c>
      <c r="V32" t="s">
        <v>31</v>
      </c>
      <c r="W32" t="s">
        <v>41</v>
      </c>
      <c r="X32" s="1">
        <v>880.08098824716103</v>
      </c>
      <c r="Y32" s="1">
        <f>Table1[[#This Row],[Revenue generated]]-(Table1[[#This Row],[Manufacturing costs]]+Table1[[#This Row],[Shipping costs]])</f>
        <v>2705.7529451506525</v>
      </c>
      <c r="Z32">
        <f>Table1[[#This Row],[Availability]] / (Table1[[#This Row],[Availability]] + Table1[[#This Row],[Stock levels]])</f>
        <v>0.14285714285714285</v>
      </c>
      <c r="AA32" t="str">
        <f>IF(Table1[[#This Row],[Availability]]&lt;30,"Reorder","OK")</f>
        <v>Reorder</v>
      </c>
    </row>
    <row r="33" spans="1:27">
      <c r="A33" t="s">
        <v>33</v>
      </c>
      <c r="B33" t="s">
        <v>85</v>
      </c>
      <c r="C33" s="1">
        <v>50.847393051718697</v>
      </c>
      <c r="D33">
        <v>28</v>
      </c>
      <c r="E33">
        <v>168</v>
      </c>
      <c r="F33" s="1">
        <v>9655.1351027193905</v>
      </c>
      <c r="G33" t="s">
        <v>55</v>
      </c>
      <c r="H33">
        <v>6</v>
      </c>
      <c r="I33">
        <v>17</v>
      </c>
      <c r="J33">
        <v>44</v>
      </c>
      <c r="K33">
        <v>4</v>
      </c>
      <c r="L33" t="s">
        <v>27</v>
      </c>
      <c r="M33" s="1">
        <v>2.6796609649813998</v>
      </c>
      <c r="N33" t="s">
        <v>28</v>
      </c>
      <c r="O33" t="s">
        <v>62</v>
      </c>
      <c r="P33">
        <v>24</v>
      </c>
      <c r="Q33">
        <v>461</v>
      </c>
      <c r="R33">
        <v>8</v>
      </c>
      <c r="S33">
        <v>60.251145661598002</v>
      </c>
      <c r="T33" t="s">
        <v>30</v>
      </c>
      <c r="U33">
        <v>2.9890000066550702</v>
      </c>
      <c r="V33" t="s">
        <v>47</v>
      </c>
      <c r="W33" t="s">
        <v>41</v>
      </c>
      <c r="X33" s="1">
        <v>609.379206618426</v>
      </c>
      <c r="Y33" s="1">
        <f>Table1[[#This Row],[Revenue generated]]-(Table1[[#This Row],[Manufacturing costs]]+Table1[[#This Row],[Shipping costs]])</f>
        <v>9592.2042960928102</v>
      </c>
      <c r="Z33">
        <f>Table1[[#This Row],[Availability]] / (Table1[[#This Row],[Availability]] + Table1[[#This Row],[Stock levels]])</f>
        <v>0.82352941176470584</v>
      </c>
      <c r="AA33" t="str">
        <f>IF(Table1[[#This Row],[Availability]]&lt;30,"Reorder","OK")</f>
        <v>Reorder</v>
      </c>
    </row>
    <row r="34" spans="1:27">
      <c r="A34" t="s">
        <v>33</v>
      </c>
      <c r="B34" t="s">
        <v>86</v>
      </c>
      <c r="C34" s="1">
        <v>79.209936015656695</v>
      </c>
      <c r="D34">
        <v>43</v>
      </c>
      <c r="E34">
        <v>781</v>
      </c>
      <c r="F34" s="1">
        <v>9571.5504873278096</v>
      </c>
      <c r="G34" t="s">
        <v>38</v>
      </c>
      <c r="H34">
        <v>89</v>
      </c>
      <c r="I34">
        <v>13</v>
      </c>
      <c r="J34">
        <v>64</v>
      </c>
      <c r="K34">
        <v>4</v>
      </c>
      <c r="L34" t="s">
        <v>43</v>
      </c>
      <c r="M34" s="1">
        <v>6.5991049012385803</v>
      </c>
      <c r="N34" t="s">
        <v>28</v>
      </c>
      <c r="O34" t="s">
        <v>45</v>
      </c>
      <c r="P34">
        <v>30</v>
      </c>
      <c r="Q34">
        <v>737</v>
      </c>
      <c r="R34">
        <v>7</v>
      </c>
      <c r="S34">
        <v>29.6924671537497</v>
      </c>
      <c r="T34" t="s">
        <v>64</v>
      </c>
      <c r="U34">
        <v>1.94603611938611</v>
      </c>
      <c r="V34" t="s">
        <v>31</v>
      </c>
      <c r="W34" t="s">
        <v>48</v>
      </c>
      <c r="X34" s="1">
        <v>761.17390951487698</v>
      </c>
      <c r="Y34" s="1">
        <f>Table1[[#This Row],[Revenue generated]]-(Table1[[#This Row],[Manufacturing costs]]+Table1[[#This Row],[Shipping costs]])</f>
        <v>9535.2589152728215</v>
      </c>
      <c r="Z34">
        <f>Table1[[#This Row],[Availability]] / (Table1[[#This Row],[Availability]] + Table1[[#This Row],[Stock levels]])</f>
        <v>0.32575757575757575</v>
      </c>
      <c r="AA34" t="str">
        <f>IF(Table1[[#This Row],[Availability]]&lt;30,"Reorder","OK")</f>
        <v>OK</v>
      </c>
    </row>
    <row r="35" spans="1:27">
      <c r="A35" t="s">
        <v>57</v>
      </c>
      <c r="B35" t="s">
        <v>87</v>
      </c>
      <c r="C35" s="1">
        <v>64.795435000155607</v>
      </c>
      <c r="D35">
        <v>63</v>
      </c>
      <c r="E35">
        <v>616</v>
      </c>
      <c r="F35" s="1">
        <v>5149.9983504080301</v>
      </c>
      <c r="G35" t="s">
        <v>26</v>
      </c>
      <c r="H35">
        <v>4</v>
      </c>
      <c r="I35">
        <v>17</v>
      </c>
      <c r="J35">
        <v>95</v>
      </c>
      <c r="K35">
        <v>9</v>
      </c>
      <c r="L35" t="s">
        <v>43</v>
      </c>
      <c r="M35" s="1">
        <v>4.85827050343664</v>
      </c>
      <c r="N35" t="s">
        <v>44</v>
      </c>
      <c r="O35" t="s">
        <v>62</v>
      </c>
      <c r="P35">
        <v>1</v>
      </c>
      <c r="Q35">
        <v>251</v>
      </c>
      <c r="R35">
        <v>23</v>
      </c>
      <c r="S35">
        <v>23.853427512896101</v>
      </c>
      <c r="T35" t="s">
        <v>46</v>
      </c>
      <c r="U35">
        <v>3.54104601225092</v>
      </c>
      <c r="V35" t="s">
        <v>56</v>
      </c>
      <c r="W35" t="s">
        <v>48</v>
      </c>
      <c r="X35" s="1">
        <v>371.25529551987103</v>
      </c>
      <c r="Y35" s="1">
        <f>Table1[[#This Row],[Revenue generated]]-(Table1[[#This Row],[Manufacturing costs]]+Table1[[#This Row],[Shipping costs]])</f>
        <v>5121.2866523916973</v>
      </c>
      <c r="Z35">
        <f>Table1[[#This Row],[Availability]] / (Table1[[#This Row],[Availability]] + Table1[[#This Row],[Stock levels]])</f>
        <v>0.94029850746268662</v>
      </c>
      <c r="AA35" t="str">
        <f>IF(Table1[[#This Row],[Availability]]&lt;30,"Reorder","OK")</f>
        <v>OK</v>
      </c>
    </row>
    <row r="36" spans="1:27">
      <c r="A36" t="s">
        <v>33</v>
      </c>
      <c r="B36" t="s">
        <v>88</v>
      </c>
      <c r="C36" s="1">
        <v>37.467592329842397</v>
      </c>
      <c r="D36">
        <v>96</v>
      </c>
      <c r="E36">
        <v>602</v>
      </c>
      <c r="F36" s="1">
        <v>9061.7108955077201</v>
      </c>
      <c r="G36" t="s">
        <v>38</v>
      </c>
      <c r="H36">
        <v>1</v>
      </c>
      <c r="I36">
        <v>26</v>
      </c>
      <c r="J36">
        <v>21</v>
      </c>
      <c r="K36">
        <v>7</v>
      </c>
      <c r="L36" t="s">
        <v>36</v>
      </c>
      <c r="M36" s="1">
        <v>1.0194875708221101</v>
      </c>
      <c r="N36" t="s">
        <v>39</v>
      </c>
      <c r="O36" t="s">
        <v>62</v>
      </c>
      <c r="P36">
        <v>4</v>
      </c>
      <c r="Q36">
        <v>452</v>
      </c>
      <c r="R36">
        <v>10</v>
      </c>
      <c r="S36">
        <v>10.754272815029299</v>
      </c>
      <c r="T36" t="s">
        <v>64</v>
      </c>
      <c r="U36">
        <v>0.64660455937205397</v>
      </c>
      <c r="V36" t="s">
        <v>31</v>
      </c>
      <c r="W36" t="s">
        <v>32</v>
      </c>
      <c r="X36" s="1">
        <v>510.35800043352299</v>
      </c>
      <c r="Y36" s="1">
        <f>Table1[[#This Row],[Revenue generated]]-(Table1[[#This Row],[Manufacturing costs]]+Table1[[#This Row],[Shipping costs]])</f>
        <v>9049.9371351218688</v>
      </c>
      <c r="Z36">
        <f>Table1[[#This Row],[Availability]] / (Table1[[#This Row],[Availability]] + Table1[[#This Row],[Stock levels]])</f>
        <v>0.98969072164948457</v>
      </c>
      <c r="AA36" t="str">
        <f>IF(Table1[[#This Row],[Availability]]&lt;30,"Reorder","OK")</f>
        <v>OK</v>
      </c>
    </row>
    <row r="37" spans="1:27">
      <c r="A37" t="s">
        <v>57</v>
      </c>
      <c r="B37" t="s">
        <v>89</v>
      </c>
      <c r="C37" s="1">
        <v>84.957786816350406</v>
      </c>
      <c r="D37">
        <v>11</v>
      </c>
      <c r="E37">
        <v>449</v>
      </c>
      <c r="F37" s="1">
        <v>6541.3293448024597</v>
      </c>
      <c r="G37" t="s">
        <v>35</v>
      </c>
      <c r="H37">
        <v>42</v>
      </c>
      <c r="I37">
        <v>27</v>
      </c>
      <c r="J37">
        <v>85</v>
      </c>
      <c r="K37">
        <v>8</v>
      </c>
      <c r="L37" t="s">
        <v>43</v>
      </c>
      <c r="M37" s="1">
        <v>5.2881899903273997</v>
      </c>
      <c r="N37" t="s">
        <v>39</v>
      </c>
      <c r="O37" t="s">
        <v>50</v>
      </c>
      <c r="P37">
        <v>3</v>
      </c>
      <c r="Q37">
        <v>367</v>
      </c>
      <c r="R37">
        <v>2</v>
      </c>
      <c r="S37">
        <v>58.004787044743701</v>
      </c>
      <c r="T37" t="s">
        <v>64</v>
      </c>
      <c r="U37">
        <v>0.54115409806058101</v>
      </c>
      <c r="V37" t="s">
        <v>56</v>
      </c>
      <c r="W37" t="s">
        <v>41</v>
      </c>
      <c r="X37" s="1">
        <v>553.42047123035502</v>
      </c>
      <c r="Y37" s="1">
        <f>Table1[[#This Row],[Revenue generated]]-(Table1[[#This Row],[Manufacturing costs]]+Table1[[#This Row],[Shipping costs]])</f>
        <v>6478.0363677673886</v>
      </c>
      <c r="Z37">
        <f>Table1[[#This Row],[Availability]] / (Table1[[#This Row],[Availability]] + Table1[[#This Row],[Stock levels]])</f>
        <v>0.20754716981132076</v>
      </c>
      <c r="AA37" t="str">
        <f>IF(Table1[[#This Row],[Availability]]&lt;30,"Reorder","OK")</f>
        <v>Reorder</v>
      </c>
    </row>
    <row r="38" spans="1:27">
      <c r="A38" t="s">
        <v>33</v>
      </c>
      <c r="B38" t="s">
        <v>90</v>
      </c>
      <c r="C38" s="1">
        <v>9.81300257875405</v>
      </c>
      <c r="D38">
        <v>34</v>
      </c>
      <c r="E38">
        <v>963</v>
      </c>
      <c r="F38" s="1">
        <v>7573.4024578487297</v>
      </c>
      <c r="G38" t="s">
        <v>35</v>
      </c>
      <c r="H38">
        <v>18</v>
      </c>
      <c r="I38">
        <v>23</v>
      </c>
      <c r="J38">
        <v>28</v>
      </c>
      <c r="K38">
        <v>3</v>
      </c>
      <c r="L38" t="s">
        <v>27</v>
      </c>
      <c r="M38" s="1">
        <v>2.1079512671590801</v>
      </c>
      <c r="N38" t="s">
        <v>61</v>
      </c>
      <c r="O38" t="s">
        <v>50</v>
      </c>
      <c r="P38">
        <v>26</v>
      </c>
      <c r="Q38">
        <v>671</v>
      </c>
      <c r="R38">
        <v>19</v>
      </c>
      <c r="S38">
        <v>45.531364237162101</v>
      </c>
      <c r="T38" t="s">
        <v>46</v>
      </c>
      <c r="U38">
        <v>3.8055333792433501</v>
      </c>
      <c r="V38" t="s">
        <v>40</v>
      </c>
      <c r="W38" t="s">
        <v>41</v>
      </c>
      <c r="X38" s="1">
        <v>403.80897424817999</v>
      </c>
      <c r="Y38" s="1">
        <f>Table1[[#This Row],[Revenue generated]]-(Table1[[#This Row],[Manufacturing costs]]+Table1[[#This Row],[Shipping costs]])</f>
        <v>7525.7631423444082</v>
      </c>
      <c r="Z38">
        <f>Table1[[#This Row],[Availability]] / (Table1[[#This Row],[Availability]] + Table1[[#This Row],[Stock levels]])</f>
        <v>0.65384615384615385</v>
      </c>
      <c r="AA38" t="str">
        <f>IF(Table1[[#This Row],[Availability]]&lt;30,"Reorder","OK")</f>
        <v>OK</v>
      </c>
    </row>
    <row r="39" spans="1:27">
      <c r="A39" t="s">
        <v>33</v>
      </c>
      <c r="B39" t="s">
        <v>91</v>
      </c>
      <c r="C39" s="1">
        <v>23.3998447526143</v>
      </c>
      <c r="D39">
        <v>5</v>
      </c>
      <c r="E39">
        <v>963</v>
      </c>
      <c r="F39" s="1">
        <v>2438.3399304700201</v>
      </c>
      <c r="G39" t="s">
        <v>35</v>
      </c>
      <c r="H39">
        <v>25</v>
      </c>
      <c r="I39">
        <v>8</v>
      </c>
      <c r="J39">
        <v>21</v>
      </c>
      <c r="K39">
        <v>9</v>
      </c>
      <c r="L39" t="s">
        <v>36</v>
      </c>
      <c r="M39" s="1">
        <v>1.53265527359043</v>
      </c>
      <c r="N39" t="s">
        <v>28</v>
      </c>
      <c r="O39" t="s">
        <v>45</v>
      </c>
      <c r="P39">
        <v>24</v>
      </c>
      <c r="Q39">
        <v>867</v>
      </c>
      <c r="R39">
        <v>15</v>
      </c>
      <c r="S39">
        <v>34.343277465075303</v>
      </c>
      <c r="T39" t="s">
        <v>30</v>
      </c>
      <c r="U39">
        <v>2.61028808484811</v>
      </c>
      <c r="V39" t="s">
        <v>56</v>
      </c>
      <c r="W39" t="s">
        <v>48</v>
      </c>
      <c r="X39" s="1">
        <v>183.932968043594</v>
      </c>
      <c r="Y39" s="1">
        <f>Table1[[#This Row],[Revenue generated]]-(Table1[[#This Row],[Manufacturing costs]]+Table1[[#This Row],[Shipping costs]])</f>
        <v>2402.4639977313545</v>
      </c>
      <c r="Z39">
        <f>Table1[[#This Row],[Availability]] / (Table1[[#This Row],[Availability]] + Table1[[#This Row],[Stock levels]])</f>
        <v>0.16666666666666666</v>
      </c>
      <c r="AA39" t="str">
        <f>IF(Table1[[#This Row],[Availability]]&lt;30,"Reorder","OK")</f>
        <v>Reorder</v>
      </c>
    </row>
    <row r="40" spans="1:27">
      <c r="A40" t="s">
        <v>57</v>
      </c>
      <c r="B40" t="s">
        <v>92</v>
      </c>
      <c r="C40" s="1">
        <v>52.075930682707799</v>
      </c>
      <c r="D40">
        <v>75</v>
      </c>
      <c r="E40">
        <v>705</v>
      </c>
      <c r="F40" s="1">
        <v>9692.3180402184298</v>
      </c>
      <c r="G40" t="s">
        <v>26</v>
      </c>
      <c r="H40">
        <v>69</v>
      </c>
      <c r="I40">
        <v>1</v>
      </c>
      <c r="J40">
        <v>88</v>
      </c>
      <c r="K40">
        <v>5</v>
      </c>
      <c r="L40" t="s">
        <v>27</v>
      </c>
      <c r="M40" s="1">
        <v>9.2359314372492207</v>
      </c>
      <c r="N40" t="s">
        <v>44</v>
      </c>
      <c r="O40" t="s">
        <v>29</v>
      </c>
      <c r="P40">
        <v>10</v>
      </c>
      <c r="Q40">
        <v>841</v>
      </c>
      <c r="R40">
        <v>12</v>
      </c>
      <c r="S40">
        <v>5.9306936455283097</v>
      </c>
      <c r="T40" t="s">
        <v>30</v>
      </c>
      <c r="U40">
        <v>0.613326899164507</v>
      </c>
      <c r="V40" t="s">
        <v>40</v>
      </c>
      <c r="W40" t="s">
        <v>32</v>
      </c>
      <c r="X40" s="1">
        <v>339.67286994860598</v>
      </c>
      <c r="Y40" s="1">
        <f>Table1[[#This Row],[Revenue generated]]-(Table1[[#This Row],[Manufacturing costs]]+Table1[[#This Row],[Shipping costs]])</f>
        <v>9677.1514151356514</v>
      </c>
      <c r="Z40">
        <f>Table1[[#This Row],[Availability]] / (Table1[[#This Row],[Availability]] + Table1[[#This Row],[Stock levels]])</f>
        <v>0.52083333333333337</v>
      </c>
      <c r="AA40" t="str">
        <f>IF(Table1[[#This Row],[Availability]]&lt;30,"Reorder","OK")</f>
        <v>OK</v>
      </c>
    </row>
    <row r="41" spans="1:27">
      <c r="A41" t="s">
        <v>33</v>
      </c>
      <c r="B41" t="s">
        <v>93</v>
      </c>
      <c r="C41" s="1">
        <v>19.127477265823199</v>
      </c>
      <c r="D41">
        <v>26</v>
      </c>
      <c r="E41">
        <v>176</v>
      </c>
      <c r="F41" s="1">
        <v>1912.4656631007599</v>
      </c>
      <c r="G41" t="s">
        <v>35</v>
      </c>
      <c r="H41">
        <v>78</v>
      </c>
      <c r="I41">
        <v>29</v>
      </c>
      <c r="J41">
        <v>34</v>
      </c>
      <c r="K41">
        <v>3</v>
      </c>
      <c r="L41" t="s">
        <v>36</v>
      </c>
      <c r="M41" s="1">
        <v>5.5625037788303802</v>
      </c>
      <c r="N41" t="s">
        <v>61</v>
      </c>
      <c r="O41" t="s">
        <v>45</v>
      </c>
      <c r="P41">
        <v>30</v>
      </c>
      <c r="Q41">
        <v>791</v>
      </c>
      <c r="R41">
        <v>6</v>
      </c>
      <c r="S41">
        <v>9.0058074287816403</v>
      </c>
      <c r="T41" t="s">
        <v>46</v>
      </c>
      <c r="U41">
        <v>1.4519722039968099</v>
      </c>
      <c r="V41" t="s">
        <v>40</v>
      </c>
      <c r="W41" t="s">
        <v>32</v>
      </c>
      <c r="X41" s="1">
        <v>653.67299455203295</v>
      </c>
      <c r="Y41" s="1">
        <f>Table1[[#This Row],[Revenue generated]]-(Table1[[#This Row],[Manufacturing costs]]+Table1[[#This Row],[Shipping costs]])</f>
        <v>1897.897351893148</v>
      </c>
      <c r="Z41">
        <f>Table1[[#This Row],[Availability]] / (Table1[[#This Row],[Availability]] + Table1[[#This Row],[Stock levels]])</f>
        <v>0.25</v>
      </c>
      <c r="AA41" t="str">
        <f>IF(Table1[[#This Row],[Availability]]&lt;30,"Reorder","OK")</f>
        <v>Reorder</v>
      </c>
    </row>
    <row r="42" spans="1:27">
      <c r="A42" t="s">
        <v>33</v>
      </c>
      <c r="B42" t="s">
        <v>94</v>
      </c>
      <c r="C42" s="1">
        <v>80.541424170940303</v>
      </c>
      <c r="D42">
        <v>97</v>
      </c>
      <c r="E42">
        <v>933</v>
      </c>
      <c r="F42" s="1">
        <v>5724.9593504562599</v>
      </c>
      <c r="G42" t="s">
        <v>35</v>
      </c>
      <c r="H42">
        <v>90</v>
      </c>
      <c r="I42">
        <v>20</v>
      </c>
      <c r="J42">
        <v>39</v>
      </c>
      <c r="K42">
        <v>8</v>
      </c>
      <c r="L42" t="s">
        <v>43</v>
      </c>
      <c r="M42" s="1">
        <v>7.2295951397364702</v>
      </c>
      <c r="N42" t="s">
        <v>39</v>
      </c>
      <c r="O42" t="s">
        <v>45</v>
      </c>
      <c r="P42">
        <v>18</v>
      </c>
      <c r="Q42">
        <v>793</v>
      </c>
      <c r="R42">
        <v>1</v>
      </c>
      <c r="S42">
        <v>88.179407104217404</v>
      </c>
      <c r="T42" t="s">
        <v>30</v>
      </c>
      <c r="U42">
        <v>4.2132694305865597</v>
      </c>
      <c r="V42" t="s">
        <v>31</v>
      </c>
      <c r="W42" t="s">
        <v>48</v>
      </c>
      <c r="X42" s="1">
        <v>529.80872398069096</v>
      </c>
      <c r="Y42" s="1">
        <f>Table1[[#This Row],[Revenue generated]]-(Table1[[#This Row],[Manufacturing costs]]+Table1[[#This Row],[Shipping costs]])</f>
        <v>5629.5503482123058</v>
      </c>
      <c r="Z42">
        <f>Table1[[#This Row],[Availability]] / (Table1[[#This Row],[Availability]] + Table1[[#This Row],[Stock levels]])</f>
        <v>0.51871657754010692</v>
      </c>
      <c r="AA42" t="str">
        <f>IF(Table1[[#This Row],[Availability]]&lt;30,"Reorder","OK")</f>
        <v>OK</v>
      </c>
    </row>
    <row r="43" spans="1:27">
      <c r="A43" t="s">
        <v>33</v>
      </c>
      <c r="B43" t="s">
        <v>95</v>
      </c>
      <c r="C43" s="1">
        <v>99.113291615317095</v>
      </c>
      <c r="D43">
        <v>35</v>
      </c>
      <c r="E43">
        <v>556</v>
      </c>
      <c r="F43" s="1">
        <v>5521.2052590109697</v>
      </c>
      <c r="G43" t="s">
        <v>35</v>
      </c>
      <c r="H43">
        <v>64</v>
      </c>
      <c r="I43">
        <v>19</v>
      </c>
      <c r="J43">
        <v>38</v>
      </c>
      <c r="K43">
        <v>8</v>
      </c>
      <c r="L43" t="s">
        <v>27</v>
      </c>
      <c r="M43" s="1">
        <v>5.7732637437666501</v>
      </c>
      <c r="N43" t="s">
        <v>52</v>
      </c>
      <c r="O43" t="s">
        <v>62</v>
      </c>
      <c r="P43">
        <v>18</v>
      </c>
      <c r="Q43">
        <v>892</v>
      </c>
      <c r="R43">
        <v>7</v>
      </c>
      <c r="S43">
        <v>95.332064548772493</v>
      </c>
      <c r="T43" t="s">
        <v>46</v>
      </c>
      <c r="U43">
        <v>4.5302262398259602E-2</v>
      </c>
      <c r="V43" t="s">
        <v>56</v>
      </c>
      <c r="W43" t="s">
        <v>48</v>
      </c>
      <c r="X43" s="1">
        <v>275.52437113130901</v>
      </c>
      <c r="Y43" s="1">
        <f>Table1[[#This Row],[Revenue generated]]-(Table1[[#This Row],[Manufacturing costs]]+Table1[[#This Row],[Shipping costs]])</f>
        <v>5420.0999307184302</v>
      </c>
      <c r="Z43">
        <f>Table1[[#This Row],[Availability]] / (Table1[[#This Row],[Availability]] + Table1[[#This Row],[Stock levels]])</f>
        <v>0.35353535353535354</v>
      </c>
      <c r="AA43" t="str">
        <f>IF(Table1[[#This Row],[Availability]]&lt;30,"Reorder","OK")</f>
        <v>OK</v>
      </c>
    </row>
    <row r="44" spans="1:27">
      <c r="A44" t="s">
        <v>33</v>
      </c>
      <c r="B44" t="s">
        <v>96</v>
      </c>
      <c r="C44" s="1">
        <v>46.529167614516702</v>
      </c>
      <c r="D44">
        <v>98</v>
      </c>
      <c r="E44">
        <v>155</v>
      </c>
      <c r="F44" s="1">
        <v>1839.60942585676</v>
      </c>
      <c r="G44" t="s">
        <v>35</v>
      </c>
      <c r="H44">
        <v>22</v>
      </c>
      <c r="I44">
        <v>27</v>
      </c>
      <c r="J44">
        <v>57</v>
      </c>
      <c r="K44">
        <v>4</v>
      </c>
      <c r="L44" t="s">
        <v>43</v>
      </c>
      <c r="M44" s="1">
        <v>7.5262483268515004</v>
      </c>
      <c r="N44" t="s">
        <v>44</v>
      </c>
      <c r="O44" t="s">
        <v>53</v>
      </c>
      <c r="P44">
        <v>26</v>
      </c>
      <c r="Q44">
        <v>179</v>
      </c>
      <c r="R44">
        <v>7</v>
      </c>
      <c r="S44">
        <v>96.422820639571796</v>
      </c>
      <c r="T44" t="s">
        <v>46</v>
      </c>
      <c r="U44">
        <v>4.9392552886209398</v>
      </c>
      <c r="V44" t="s">
        <v>31</v>
      </c>
      <c r="W44" t="s">
        <v>48</v>
      </c>
      <c r="X44" s="1">
        <v>635.65712050199102</v>
      </c>
      <c r="Y44" s="1">
        <f>Table1[[#This Row],[Revenue generated]]-(Table1[[#This Row],[Manufacturing costs]]+Table1[[#This Row],[Shipping costs]])</f>
        <v>1735.6603568903367</v>
      </c>
      <c r="Z44">
        <f>Table1[[#This Row],[Availability]] / (Table1[[#This Row],[Availability]] + Table1[[#This Row],[Stock levels]])</f>
        <v>0.81666666666666665</v>
      </c>
      <c r="AA44" t="str">
        <f>IF(Table1[[#This Row],[Availability]]&lt;30,"Reorder","OK")</f>
        <v>OK</v>
      </c>
    </row>
    <row r="45" spans="1:27">
      <c r="A45" t="s">
        <v>24</v>
      </c>
      <c r="B45" t="s">
        <v>97</v>
      </c>
      <c r="C45" s="1">
        <v>11.7432717763092</v>
      </c>
      <c r="D45">
        <v>6</v>
      </c>
      <c r="E45">
        <v>598</v>
      </c>
      <c r="F45" s="1">
        <v>5737.4255991190203</v>
      </c>
      <c r="G45" t="s">
        <v>38</v>
      </c>
      <c r="H45">
        <v>36</v>
      </c>
      <c r="I45">
        <v>29</v>
      </c>
      <c r="J45">
        <v>85</v>
      </c>
      <c r="K45">
        <v>9</v>
      </c>
      <c r="L45" t="s">
        <v>27</v>
      </c>
      <c r="M45" s="1">
        <v>3.6940212683884499</v>
      </c>
      <c r="N45" t="s">
        <v>44</v>
      </c>
      <c r="O45" t="s">
        <v>29</v>
      </c>
      <c r="P45">
        <v>1</v>
      </c>
      <c r="Q45">
        <v>206</v>
      </c>
      <c r="R45">
        <v>23</v>
      </c>
      <c r="S45">
        <v>26.2773659573324</v>
      </c>
      <c r="T45" t="s">
        <v>30</v>
      </c>
      <c r="U45">
        <v>0.37230476798509698</v>
      </c>
      <c r="V45" t="s">
        <v>40</v>
      </c>
      <c r="W45" t="s">
        <v>48</v>
      </c>
      <c r="X45" s="1">
        <v>716.04411975933999</v>
      </c>
      <c r="Y45" s="1">
        <f>Table1[[#This Row],[Revenue generated]]-(Table1[[#This Row],[Manufacturing costs]]+Table1[[#This Row],[Shipping costs]])</f>
        <v>5707.4542118932995</v>
      </c>
      <c r="Z45">
        <f>Table1[[#This Row],[Availability]] / (Table1[[#This Row],[Availability]] + Table1[[#This Row],[Stock levels]])</f>
        <v>0.14285714285714285</v>
      </c>
      <c r="AA45" t="str">
        <f>IF(Table1[[#This Row],[Availability]]&lt;30,"Reorder","OK")</f>
        <v>Reorder</v>
      </c>
    </row>
    <row r="46" spans="1:27">
      <c r="A46" t="s">
        <v>57</v>
      </c>
      <c r="B46" t="s">
        <v>98</v>
      </c>
      <c r="C46" s="1">
        <v>51.355790913110297</v>
      </c>
      <c r="D46">
        <v>34</v>
      </c>
      <c r="E46">
        <v>919</v>
      </c>
      <c r="F46" s="1">
        <v>7152.28604943551</v>
      </c>
      <c r="G46" t="s">
        <v>35</v>
      </c>
      <c r="H46">
        <v>13</v>
      </c>
      <c r="I46">
        <v>19</v>
      </c>
      <c r="J46">
        <v>72</v>
      </c>
      <c r="K46">
        <v>6</v>
      </c>
      <c r="L46" t="s">
        <v>43</v>
      </c>
      <c r="M46" s="1">
        <v>7.5774496573766896</v>
      </c>
      <c r="N46" t="s">
        <v>61</v>
      </c>
      <c r="O46" t="s">
        <v>50</v>
      </c>
      <c r="P46">
        <v>7</v>
      </c>
      <c r="Q46">
        <v>834</v>
      </c>
      <c r="R46">
        <v>18</v>
      </c>
      <c r="S46">
        <v>22.554106620887701</v>
      </c>
      <c r="T46" t="s">
        <v>46</v>
      </c>
      <c r="U46">
        <v>2.9626263204548802</v>
      </c>
      <c r="V46" t="s">
        <v>47</v>
      </c>
      <c r="W46" t="s">
        <v>48</v>
      </c>
      <c r="X46" s="1">
        <v>610.45326961922694</v>
      </c>
      <c r="Y46" s="1">
        <f>Table1[[#This Row],[Revenue generated]]-(Table1[[#This Row],[Manufacturing costs]]+Table1[[#This Row],[Shipping costs]])</f>
        <v>7122.1544931572453</v>
      </c>
      <c r="Z46">
        <f>Table1[[#This Row],[Availability]] / (Table1[[#This Row],[Availability]] + Table1[[#This Row],[Stock levels]])</f>
        <v>0.72340425531914898</v>
      </c>
      <c r="AA46" t="str">
        <f>IF(Table1[[#This Row],[Availability]]&lt;30,"Reorder","OK")</f>
        <v>OK</v>
      </c>
    </row>
    <row r="47" spans="1:27">
      <c r="A47" t="s">
        <v>24</v>
      </c>
      <c r="B47" t="s">
        <v>99</v>
      </c>
      <c r="C47" s="1">
        <v>33.784138033065503</v>
      </c>
      <c r="D47">
        <v>1</v>
      </c>
      <c r="E47">
        <v>24</v>
      </c>
      <c r="F47" s="1">
        <v>5267.9568075105199</v>
      </c>
      <c r="G47" t="s">
        <v>55</v>
      </c>
      <c r="H47">
        <v>93</v>
      </c>
      <c r="I47">
        <v>7</v>
      </c>
      <c r="J47">
        <v>52</v>
      </c>
      <c r="K47">
        <v>6</v>
      </c>
      <c r="L47" t="s">
        <v>27</v>
      </c>
      <c r="M47" s="1">
        <v>5.2151550087119096</v>
      </c>
      <c r="N47" t="s">
        <v>61</v>
      </c>
      <c r="O47" t="s">
        <v>62</v>
      </c>
      <c r="P47">
        <v>25</v>
      </c>
      <c r="Q47">
        <v>794</v>
      </c>
      <c r="R47">
        <v>25</v>
      </c>
      <c r="S47">
        <v>66.312544439991598</v>
      </c>
      <c r="T47" t="s">
        <v>64</v>
      </c>
      <c r="U47">
        <v>3.2196046120841002</v>
      </c>
      <c r="V47" t="s">
        <v>47</v>
      </c>
      <c r="W47" t="s">
        <v>48</v>
      </c>
      <c r="X47" s="1">
        <v>495.30569702847299</v>
      </c>
      <c r="Y47" s="1">
        <f>Table1[[#This Row],[Revenue generated]]-(Table1[[#This Row],[Manufacturing costs]]+Table1[[#This Row],[Shipping costs]])</f>
        <v>5196.4291080618168</v>
      </c>
      <c r="Z47">
        <f>Table1[[#This Row],[Availability]] / (Table1[[#This Row],[Availability]] + Table1[[#This Row],[Stock levels]])</f>
        <v>1.0638297872340425E-2</v>
      </c>
      <c r="AA47" t="str">
        <f>IF(Table1[[#This Row],[Availability]]&lt;30,"Reorder","OK")</f>
        <v>Reorder</v>
      </c>
    </row>
    <row r="48" spans="1:27">
      <c r="A48" t="s">
        <v>24</v>
      </c>
      <c r="B48" t="s">
        <v>100</v>
      </c>
      <c r="C48" s="1">
        <v>27.082207199888899</v>
      </c>
      <c r="D48">
        <v>75</v>
      </c>
      <c r="E48">
        <v>859</v>
      </c>
      <c r="F48" s="1">
        <v>2556.7673606335902</v>
      </c>
      <c r="G48" t="s">
        <v>26</v>
      </c>
      <c r="H48">
        <v>92</v>
      </c>
      <c r="I48">
        <v>29</v>
      </c>
      <c r="J48">
        <v>6</v>
      </c>
      <c r="K48">
        <v>8</v>
      </c>
      <c r="L48" t="s">
        <v>27</v>
      </c>
      <c r="M48" s="1">
        <v>4.0709558370840799</v>
      </c>
      <c r="N48" t="s">
        <v>28</v>
      </c>
      <c r="O48" t="s">
        <v>62</v>
      </c>
      <c r="P48">
        <v>18</v>
      </c>
      <c r="Q48">
        <v>870</v>
      </c>
      <c r="R48">
        <v>23</v>
      </c>
      <c r="S48">
        <v>77.322353211051606</v>
      </c>
      <c r="T48" t="s">
        <v>30</v>
      </c>
      <c r="U48">
        <v>3.6486105925361998</v>
      </c>
      <c r="V48" t="s">
        <v>31</v>
      </c>
      <c r="W48" t="s">
        <v>32</v>
      </c>
      <c r="X48" s="1">
        <v>380.43593711196399</v>
      </c>
      <c r="Y48" s="1">
        <f>Table1[[#This Row],[Revenue generated]]-(Table1[[#This Row],[Manufacturing costs]]+Table1[[#This Row],[Shipping costs]])</f>
        <v>2475.3740515854547</v>
      </c>
      <c r="Z48">
        <f>Table1[[#This Row],[Availability]] / (Table1[[#This Row],[Availability]] + Table1[[#This Row],[Stock levels]])</f>
        <v>0.44910179640718562</v>
      </c>
      <c r="AA48" t="str">
        <f>IF(Table1[[#This Row],[Availability]]&lt;30,"Reorder","OK")</f>
        <v>OK</v>
      </c>
    </row>
    <row r="49" spans="1:27">
      <c r="A49" t="s">
        <v>33</v>
      </c>
      <c r="B49" t="s">
        <v>101</v>
      </c>
      <c r="C49" s="1">
        <v>95.712135880936003</v>
      </c>
      <c r="D49">
        <v>93</v>
      </c>
      <c r="E49">
        <v>910</v>
      </c>
      <c r="F49" s="1">
        <v>7089.4742499341801</v>
      </c>
      <c r="G49" t="s">
        <v>55</v>
      </c>
      <c r="H49">
        <v>4</v>
      </c>
      <c r="I49">
        <v>15</v>
      </c>
      <c r="J49">
        <v>51</v>
      </c>
      <c r="K49">
        <v>9</v>
      </c>
      <c r="L49" t="s">
        <v>27</v>
      </c>
      <c r="M49" s="1">
        <v>8.9787507559499709</v>
      </c>
      <c r="N49" t="s">
        <v>39</v>
      </c>
      <c r="O49" t="s">
        <v>45</v>
      </c>
      <c r="P49">
        <v>10</v>
      </c>
      <c r="Q49">
        <v>964</v>
      </c>
      <c r="R49">
        <v>20</v>
      </c>
      <c r="S49">
        <v>19.7129929112936</v>
      </c>
      <c r="T49" t="s">
        <v>30</v>
      </c>
      <c r="U49">
        <v>0.38057358671321301</v>
      </c>
      <c r="V49" t="s">
        <v>47</v>
      </c>
      <c r="W49" t="s">
        <v>48</v>
      </c>
      <c r="X49" s="1">
        <v>581.60235505058597</v>
      </c>
      <c r="Y49" s="1">
        <f>Table1[[#This Row],[Revenue generated]]-(Table1[[#This Row],[Manufacturing costs]]+Table1[[#This Row],[Shipping costs]])</f>
        <v>7060.7825062669363</v>
      </c>
      <c r="Z49">
        <f>Table1[[#This Row],[Availability]] / (Table1[[#This Row],[Availability]] + Table1[[#This Row],[Stock levels]])</f>
        <v>0.95876288659793818</v>
      </c>
      <c r="AA49" t="str">
        <f>IF(Table1[[#This Row],[Availability]]&lt;30,"Reorder","OK")</f>
        <v>OK</v>
      </c>
    </row>
    <row r="50" spans="1:27">
      <c r="A50" t="s">
        <v>24</v>
      </c>
      <c r="B50" t="s">
        <v>102</v>
      </c>
      <c r="C50" s="1">
        <v>76.035544426891704</v>
      </c>
      <c r="D50">
        <v>28</v>
      </c>
      <c r="E50">
        <v>29</v>
      </c>
      <c r="F50" s="1">
        <v>7397.0710045871801</v>
      </c>
      <c r="G50" t="s">
        <v>26</v>
      </c>
      <c r="H50">
        <v>30</v>
      </c>
      <c r="I50">
        <v>16</v>
      </c>
      <c r="J50">
        <v>9</v>
      </c>
      <c r="K50">
        <v>3</v>
      </c>
      <c r="L50" t="s">
        <v>43</v>
      </c>
      <c r="M50" s="1">
        <v>7.0958331565551296</v>
      </c>
      <c r="N50" t="s">
        <v>61</v>
      </c>
      <c r="O50" t="s">
        <v>29</v>
      </c>
      <c r="P50">
        <v>9</v>
      </c>
      <c r="Q50">
        <v>109</v>
      </c>
      <c r="R50">
        <v>18</v>
      </c>
      <c r="S50">
        <v>23.126363582464698</v>
      </c>
      <c r="T50" t="s">
        <v>46</v>
      </c>
      <c r="U50">
        <v>1.6981125407144</v>
      </c>
      <c r="V50" t="s">
        <v>47</v>
      </c>
      <c r="W50" t="s">
        <v>32</v>
      </c>
      <c r="X50" s="1">
        <v>768.65191395437</v>
      </c>
      <c r="Y50" s="1">
        <f>Table1[[#This Row],[Revenue generated]]-(Table1[[#This Row],[Manufacturing costs]]+Table1[[#This Row],[Shipping costs]])</f>
        <v>7366.8488078481605</v>
      </c>
      <c r="Z50">
        <f>Table1[[#This Row],[Availability]] / (Table1[[#This Row],[Availability]] + Table1[[#This Row],[Stock levels]])</f>
        <v>0.48275862068965519</v>
      </c>
      <c r="AA50" t="str">
        <f>IF(Table1[[#This Row],[Availability]]&lt;30,"Reorder","OK")</f>
        <v>Reorder</v>
      </c>
    </row>
    <row r="51" spans="1:27">
      <c r="A51" t="s">
        <v>57</v>
      </c>
      <c r="B51" t="s">
        <v>103</v>
      </c>
      <c r="C51" s="1">
        <v>78.897913205639995</v>
      </c>
      <c r="D51">
        <v>19</v>
      </c>
      <c r="E51">
        <v>99</v>
      </c>
      <c r="F51" s="1">
        <v>8001.6132065190004</v>
      </c>
      <c r="G51" t="s">
        <v>38</v>
      </c>
      <c r="H51">
        <v>97</v>
      </c>
      <c r="I51">
        <v>24</v>
      </c>
      <c r="J51">
        <v>9</v>
      </c>
      <c r="K51">
        <v>6</v>
      </c>
      <c r="L51" t="s">
        <v>43</v>
      </c>
      <c r="M51" s="1">
        <v>2.5056210329009101</v>
      </c>
      <c r="N51" t="s">
        <v>44</v>
      </c>
      <c r="O51" t="s">
        <v>50</v>
      </c>
      <c r="P51">
        <v>28</v>
      </c>
      <c r="Q51">
        <v>177</v>
      </c>
      <c r="R51">
        <v>28</v>
      </c>
      <c r="S51">
        <v>14.1478154439792</v>
      </c>
      <c r="T51" t="s">
        <v>64</v>
      </c>
      <c r="U51">
        <v>2.8258139854001301</v>
      </c>
      <c r="V51" t="s">
        <v>47</v>
      </c>
      <c r="W51" t="s">
        <v>48</v>
      </c>
      <c r="X51" s="1">
        <v>336.89016851997701</v>
      </c>
      <c r="Y51" s="1">
        <f>Table1[[#This Row],[Revenue generated]]-(Table1[[#This Row],[Manufacturing costs]]+Table1[[#This Row],[Shipping costs]])</f>
        <v>7984.95977004212</v>
      </c>
      <c r="Z51">
        <f>Table1[[#This Row],[Availability]] / (Table1[[#This Row],[Availability]] + Table1[[#This Row],[Stock levels]])</f>
        <v>0.16379310344827586</v>
      </c>
      <c r="AA51" t="str">
        <f>IF(Table1[[#This Row],[Availability]]&lt;30,"Reorder","OK")</f>
        <v>Reorder</v>
      </c>
    </row>
    <row r="52" spans="1:27">
      <c r="A52" t="s">
        <v>57</v>
      </c>
      <c r="B52" t="s">
        <v>104</v>
      </c>
      <c r="C52" s="1">
        <v>14.203484264803</v>
      </c>
      <c r="D52">
        <v>91</v>
      </c>
      <c r="E52">
        <v>633</v>
      </c>
      <c r="F52" s="1">
        <v>5910.8853896688897</v>
      </c>
      <c r="G52" t="s">
        <v>35</v>
      </c>
      <c r="H52">
        <v>31</v>
      </c>
      <c r="I52">
        <v>23</v>
      </c>
      <c r="J52">
        <v>82</v>
      </c>
      <c r="K52">
        <v>10</v>
      </c>
      <c r="L52" t="s">
        <v>36</v>
      </c>
      <c r="M52" s="1">
        <v>6.2478609149759903</v>
      </c>
      <c r="N52" t="s">
        <v>61</v>
      </c>
      <c r="O52" t="s">
        <v>50</v>
      </c>
      <c r="P52">
        <v>20</v>
      </c>
      <c r="Q52">
        <v>306</v>
      </c>
      <c r="R52">
        <v>21</v>
      </c>
      <c r="S52">
        <v>45.178757924634503</v>
      </c>
      <c r="T52" t="s">
        <v>46</v>
      </c>
      <c r="U52">
        <v>4.7548008046711798</v>
      </c>
      <c r="V52" t="s">
        <v>47</v>
      </c>
      <c r="W52" t="s">
        <v>32</v>
      </c>
      <c r="X52" s="1">
        <v>496.24865029194001</v>
      </c>
      <c r="Y52" s="1">
        <f>Table1[[#This Row],[Revenue generated]]-(Table1[[#This Row],[Manufacturing costs]]+Table1[[#This Row],[Shipping costs]])</f>
        <v>5859.4587708292793</v>
      </c>
      <c r="Z52">
        <f>Table1[[#This Row],[Availability]] / (Table1[[#This Row],[Availability]] + Table1[[#This Row],[Stock levels]])</f>
        <v>0.74590163934426235</v>
      </c>
      <c r="AA52" t="str">
        <f>IF(Table1[[#This Row],[Availability]]&lt;30,"Reorder","OK")</f>
        <v>OK</v>
      </c>
    </row>
    <row r="53" spans="1:27">
      <c r="A53" t="s">
        <v>24</v>
      </c>
      <c r="B53" t="s">
        <v>105</v>
      </c>
      <c r="C53" s="1">
        <v>26.700760972461701</v>
      </c>
      <c r="D53">
        <v>61</v>
      </c>
      <c r="E53">
        <v>154</v>
      </c>
      <c r="F53" s="1">
        <v>9866.4654579796897</v>
      </c>
      <c r="G53" t="s">
        <v>55</v>
      </c>
      <c r="H53">
        <v>100</v>
      </c>
      <c r="I53">
        <v>4</v>
      </c>
      <c r="J53">
        <v>52</v>
      </c>
      <c r="K53">
        <v>1</v>
      </c>
      <c r="L53" t="s">
        <v>36</v>
      </c>
      <c r="M53" s="1">
        <v>4.78300055794766</v>
      </c>
      <c r="N53" t="s">
        <v>44</v>
      </c>
      <c r="O53" t="s">
        <v>53</v>
      </c>
      <c r="P53">
        <v>18</v>
      </c>
      <c r="Q53">
        <v>673</v>
      </c>
      <c r="R53">
        <v>28</v>
      </c>
      <c r="S53">
        <v>14.190328344569901</v>
      </c>
      <c r="T53" t="s">
        <v>30</v>
      </c>
      <c r="U53">
        <v>1.77295117208355</v>
      </c>
      <c r="V53" t="s">
        <v>31</v>
      </c>
      <c r="W53" t="s">
        <v>48</v>
      </c>
      <c r="X53" s="1">
        <v>694.98231757944495</v>
      </c>
      <c r="Y53" s="1">
        <f>Table1[[#This Row],[Revenue generated]]-(Table1[[#This Row],[Manufacturing costs]]+Table1[[#This Row],[Shipping costs]])</f>
        <v>9847.4921290771726</v>
      </c>
      <c r="Z53">
        <f>Table1[[#This Row],[Availability]] / (Table1[[#This Row],[Availability]] + Table1[[#This Row],[Stock levels]])</f>
        <v>0.37888198757763975</v>
      </c>
      <c r="AA53" t="str">
        <f>IF(Table1[[#This Row],[Availability]]&lt;30,"Reorder","OK")</f>
        <v>OK</v>
      </c>
    </row>
    <row r="54" spans="1:27">
      <c r="A54" t="s">
        <v>33</v>
      </c>
      <c r="B54" t="s">
        <v>106</v>
      </c>
      <c r="C54" s="1">
        <v>98.031829656465007</v>
      </c>
      <c r="D54">
        <v>1</v>
      </c>
      <c r="E54">
        <v>820</v>
      </c>
      <c r="F54" s="1">
        <v>9435.7626089121295</v>
      </c>
      <c r="G54" t="s">
        <v>55</v>
      </c>
      <c r="H54">
        <v>64</v>
      </c>
      <c r="I54">
        <v>11</v>
      </c>
      <c r="J54">
        <v>11</v>
      </c>
      <c r="K54">
        <v>1</v>
      </c>
      <c r="L54" t="s">
        <v>27</v>
      </c>
      <c r="M54" s="1">
        <v>8.6310521797689397</v>
      </c>
      <c r="N54" t="s">
        <v>39</v>
      </c>
      <c r="O54" t="s">
        <v>29</v>
      </c>
      <c r="P54">
        <v>10</v>
      </c>
      <c r="Q54">
        <v>727</v>
      </c>
      <c r="R54">
        <v>27</v>
      </c>
      <c r="S54">
        <v>9.1668491485971497</v>
      </c>
      <c r="T54" t="s">
        <v>30</v>
      </c>
      <c r="U54">
        <v>2.1224716191438202</v>
      </c>
      <c r="V54" t="s">
        <v>40</v>
      </c>
      <c r="W54" t="s">
        <v>41</v>
      </c>
      <c r="X54" s="1">
        <v>602.89849883838303</v>
      </c>
      <c r="Y54" s="1">
        <f>Table1[[#This Row],[Revenue generated]]-(Table1[[#This Row],[Manufacturing costs]]+Table1[[#This Row],[Shipping costs]])</f>
        <v>9417.9647075837638</v>
      </c>
      <c r="Z54">
        <f>Table1[[#This Row],[Availability]] / (Table1[[#This Row],[Availability]] + Table1[[#This Row],[Stock levels]])</f>
        <v>1.5384615384615385E-2</v>
      </c>
      <c r="AA54" t="str">
        <f>IF(Table1[[#This Row],[Availability]]&lt;30,"Reorder","OK")</f>
        <v>Reorder</v>
      </c>
    </row>
    <row r="55" spans="1:27">
      <c r="A55" t="s">
        <v>33</v>
      </c>
      <c r="B55" t="s">
        <v>107</v>
      </c>
      <c r="C55" s="1">
        <v>30.3414707112142</v>
      </c>
      <c r="D55">
        <v>93</v>
      </c>
      <c r="E55">
        <v>242</v>
      </c>
      <c r="F55" s="1">
        <v>8232.3348294258194</v>
      </c>
      <c r="G55" t="s">
        <v>55</v>
      </c>
      <c r="H55">
        <v>96</v>
      </c>
      <c r="I55">
        <v>25</v>
      </c>
      <c r="J55">
        <v>54</v>
      </c>
      <c r="K55">
        <v>3</v>
      </c>
      <c r="L55" t="s">
        <v>27</v>
      </c>
      <c r="M55" s="1">
        <v>1.0134865660958901</v>
      </c>
      <c r="N55" t="s">
        <v>39</v>
      </c>
      <c r="O55" t="s">
        <v>50</v>
      </c>
      <c r="P55">
        <v>1</v>
      </c>
      <c r="Q55">
        <v>631</v>
      </c>
      <c r="R55">
        <v>17</v>
      </c>
      <c r="S55">
        <v>83.344058991677898</v>
      </c>
      <c r="T55" t="s">
        <v>30</v>
      </c>
      <c r="U55">
        <v>1.41034757607602</v>
      </c>
      <c r="V55" t="s">
        <v>40</v>
      </c>
      <c r="W55" t="s">
        <v>32</v>
      </c>
      <c r="X55" s="1">
        <v>750.73784066827</v>
      </c>
      <c r="Y55" s="1">
        <f>Table1[[#This Row],[Revenue generated]]-(Table1[[#This Row],[Manufacturing costs]]+Table1[[#This Row],[Shipping costs]])</f>
        <v>8147.9772838680456</v>
      </c>
      <c r="Z55">
        <f>Table1[[#This Row],[Availability]] / (Table1[[#This Row],[Availability]] + Table1[[#This Row],[Stock levels]])</f>
        <v>0.49206349206349204</v>
      </c>
      <c r="AA55" t="str">
        <f>IF(Table1[[#This Row],[Availability]]&lt;30,"Reorder","OK")</f>
        <v>OK</v>
      </c>
    </row>
    <row r="56" spans="1:27">
      <c r="A56" t="s">
        <v>24</v>
      </c>
      <c r="B56" t="s">
        <v>108</v>
      </c>
      <c r="C56" s="1">
        <v>31.1462431602408</v>
      </c>
      <c r="D56">
        <v>11</v>
      </c>
      <c r="E56">
        <v>622</v>
      </c>
      <c r="F56" s="1">
        <v>6088.0214799408504</v>
      </c>
      <c r="G56" t="s">
        <v>26</v>
      </c>
      <c r="H56">
        <v>33</v>
      </c>
      <c r="I56">
        <v>22</v>
      </c>
      <c r="J56">
        <v>61</v>
      </c>
      <c r="K56">
        <v>3</v>
      </c>
      <c r="L56" t="s">
        <v>27</v>
      </c>
      <c r="M56" s="1">
        <v>4.3051034712876302</v>
      </c>
      <c r="N56" t="s">
        <v>39</v>
      </c>
      <c r="O56" t="s">
        <v>45</v>
      </c>
      <c r="P56">
        <v>26</v>
      </c>
      <c r="Q56">
        <v>497</v>
      </c>
      <c r="R56">
        <v>29</v>
      </c>
      <c r="S56">
        <v>30.186023375822501</v>
      </c>
      <c r="T56" t="s">
        <v>64</v>
      </c>
      <c r="U56">
        <v>2.4787719755397402</v>
      </c>
      <c r="V56" t="s">
        <v>31</v>
      </c>
      <c r="W56" t="s">
        <v>32</v>
      </c>
      <c r="X56" s="1">
        <v>814.06999658218695</v>
      </c>
      <c r="Y56" s="1">
        <f>Table1[[#This Row],[Revenue generated]]-(Table1[[#This Row],[Manufacturing costs]]+Table1[[#This Row],[Shipping costs]])</f>
        <v>6053.5303530937399</v>
      </c>
      <c r="Z56">
        <f>Table1[[#This Row],[Availability]] / (Table1[[#This Row],[Availability]] + Table1[[#This Row],[Stock levels]])</f>
        <v>0.25</v>
      </c>
      <c r="AA56" t="str">
        <f>IF(Table1[[#This Row],[Availability]]&lt;30,"Reorder","OK")</f>
        <v>Reorder</v>
      </c>
    </row>
    <row r="57" spans="1:27">
      <c r="A57" t="s">
        <v>24</v>
      </c>
      <c r="B57" t="s">
        <v>109</v>
      </c>
      <c r="C57" s="1">
        <v>79.855058340789398</v>
      </c>
      <c r="D57">
        <v>16</v>
      </c>
      <c r="E57">
        <v>701</v>
      </c>
      <c r="F57" s="1">
        <v>2925.6751703038099</v>
      </c>
      <c r="G57" t="s">
        <v>55</v>
      </c>
      <c r="H57">
        <v>97</v>
      </c>
      <c r="I57">
        <v>11</v>
      </c>
      <c r="J57">
        <v>11</v>
      </c>
      <c r="K57">
        <v>5</v>
      </c>
      <c r="L57" t="s">
        <v>36</v>
      </c>
      <c r="M57" s="1">
        <v>5.0143649550309002</v>
      </c>
      <c r="N57" t="s">
        <v>61</v>
      </c>
      <c r="O57" t="s">
        <v>50</v>
      </c>
      <c r="P57">
        <v>27</v>
      </c>
      <c r="Q57">
        <v>918</v>
      </c>
      <c r="R57">
        <v>5</v>
      </c>
      <c r="S57">
        <v>30.323545256616502</v>
      </c>
      <c r="T57" t="s">
        <v>46</v>
      </c>
      <c r="U57">
        <v>4.5489196593963799</v>
      </c>
      <c r="V57" t="s">
        <v>56</v>
      </c>
      <c r="W57" t="s">
        <v>32</v>
      </c>
      <c r="X57" s="1">
        <v>323.01292795247798</v>
      </c>
      <c r="Y57" s="1">
        <f>Table1[[#This Row],[Revenue generated]]-(Table1[[#This Row],[Manufacturing costs]]+Table1[[#This Row],[Shipping costs]])</f>
        <v>2890.3372600921625</v>
      </c>
      <c r="Z57">
        <f>Table1[[#This Row],[Availability]] / (Table1[[#This Row],[Availability]] + Table1[[#This Row],[Stock levels]])</f>
        <v>0.1415929203539823</v>
      </c>
      <c r="AA57" t="str">
        <f>IF(Table1[[#This Row],[Availability]]&lt;30,"Reorder","OK")</f>
        <v>Reorder</v>
      </c>
    </row>
    <row r="58" spans="1:27">
      <c r="A58" t="s">
        <v>33</v>
      </c>
      <c r="B58" t="s">
        <v>110</v>
      </c>
      <c r="C58" s="1">
        <v>20.9863860370433</v>
      </c>
      <c r="D58">
        <v>90</v>
      </c>
      <c r="E58">
        <v>93</v>
      </c>
      <c r="F58" s="1">
        <v>4767.0204843441297</v>
      </c>
      <c r="G58" t="s">
        <v>26</v>
      </c>
      <c r="H58">
        <v>25</v>
      </c>
      <c r="I58">
        <v>23</v>
      </c>
      <c r="J58">
        <v>83</v>
      </c>
      <c r="K58">
        <v>5</v>
      </c>
      <c r="L58" t="s">
        <v>43</v>
      </c>
      <c r="M58" s="1">
        <v>1.77442971407173</v>
      </c>
      <c r="N58" t="s">
        <v>39</v>
      </c>
      <c r="O58" t="s">
        <v>29</v>
      </c>
      <c r="P58">
        <v>24</v>
      </c>
      <c r="Q58">
        <v>826</v>
      </c>
      <c r="R58">
        <v>28</v>
      </c>
      <c r="S58">
        <v>12.8362845728327</v>
      </c>
      <c r="T58" t="s">
        <v>64</v>
      </c>
      <c r="U58">
        <v>1.1737554953874501</v>
      </c>
      <c r="V58" t="s">
        <v>40</v>
      </c>
      <c r="W58" t="s">
        <v>32</v>
      </c>
      <c r="X58" s="1">
        <v>832.210808706021</v>
      </c>
      <c r="Y58" s="1">
        <f>Table1[[#This Row],[Revenue generated]]-(Table1[[#This Row],[Manufacturing costs]]+Table1[[#This Row],[Shipping costs]])</f>
        <v>4752.4097700572256</v>
      </c>
      <c r="Z58">
        <f>Table1[[#This Row],[Availability]] / (Table1[[#This Row],[Availability]] + Table1[[#This Row],[Stock levels]])</f>
        <v>0.78260869565217395</v>
      </c>
      <c r="AA58" t="str">
        <f>IF(Table1[[#This Row],[Availability]]&lt;30,"Reorder","OK")</f>
        <v>OK</v>
      </c>
    </row>
    <row r="59" spans="1:27">
      <c r="A59" t="s">
        <v>24</v>
      </c>
      <c r="B59" t="s">
        <v>111</v>
      </c>
      <c r="C59" s="1">
        <v>49.263205350734097</v>
      </c>
      <c r="D59">
        <v>65</v>
      </c>
      <c r="E59">
        <v>227</v>
      </c>
      <c r="F59" s="1">
        <v>1605.8669003924001</v>
      </c>
      <c r="G59" t="s">
        <v>38</v>
      </c>
      <c r="H59">
        <v>5</v>
      </c>
      <c r="I59">
        <v>18</v>
      </c>
      <c r="J59">
        <v>51</v>
      </c>
      <c r="K59">
        <v>1</v>
      </c>
      <c r="L59" t="s">
        <v>27</v>
      </c>
      <c r="M59" s="1">
        <v>9.1605585353818704</v>
      </c>
      <c r="N59" t="s">
        <v>61</v>
      </c>
      <c r="O59" t="s">
        <v>50</v>
      </c>
      <c r="P59">
        <v>21</v>
      </c>
      <c r="Q59">
        <v>588</v>
      </c>
      <c r="R59">
        <v>25</v>
      </c>
      <c r="S59">
        <v>67.779622987078099</v>
      </c>
      <c r="T59" t="s">
        <v>30</v>
      </c>
      <c r="U59">
        <v>2.5111748302126999</v>
      </c>
      <c r="V59" t="s">
        <v>47</v>
      </c>
      <c r="W59" t="s">
        <v>48</v>
      </c>
      <c r="X59" s="1">
        <v>482.19123860252802</v>
      </c>
      <c r="Y59" s="1">
        <f>Table1[[#This Row],[Revenue generated]]-(Table1[[#This Row],[Manufacturing costs]]+Table1[[#This Row],[Shipping costs]])</f>
        <v>1528.92671886994</v>
      </c>
      <c r="Z59">
        <f>Table1[[#This Row],[Availability]] / (Table1[[#This Row],[Availability]] + Table1[[#This Row],[Stock levels]])</f>
        <v>0.9285714285714286</v>
      </c>
      <c r="AA59" t="str">
        <f>IF(Table1[[#This Row],[Availability]]&lt;30,"Reorder","OK")</f>
        <v>OK</v>
      </c>
    </row>
    <row r="60" spans="1:27">
      <c r="A60" t="s">
        <v>33</v>
      </c>
      <c r="B60" t="s">
        <v>112</v>
      </c>
      <c r="C60" s="1">
        <v>59.841561377289302</v>
      </c>
      <c r="D60">
        <v>81</v>
      </c>
      <c r="E60">
        <v>896</v>
      </c>
      <c r="F60" s="1">
        <v>2021.1498103371</v>
      </c>
      <c r="G60" t="s">
        <v>26</v>
      </c>
      <c r="H60">
        <v>10</v>
      </c>
      <c r="I60">
        <v>5</v>
      </c>
      <c r="J60">
        <v>44</v>
      </c>
      <c r="K60">
        <v>7</v>
      </c>
      <c r="L60" t="s">
        <v>36</v>
      </c>
      <c r="M60" s="1">
        <v>4.9384385647120901</v>
      </c>
      <c r="N60" t="s">
        <v>28</v>
      </c>
      <c r="O60" t="s">
        <v>50</v>
      </c>
      <c r="P60">
        <v>18</v>
      </c>
      <c r="Q60">
        <v>396</v>
      </c>
      <c r="R60">
        <v>7</v>
      </c>
      <c r="S60">
        <v>65.047415094691402</v>
      </c>
      <c r="T60" t="s">
        <v>46</v>
      </c>
      <c r="U60">
        <v>1.7303747198591899</v>
      </c>
      <c r="V60" t="s">
        <v>31</v>
      </c>
      <c r="W60" t="s">
        <v>32</v>
      </c>
      <c r="X60" s="1">
        <v>110.364335231364</v>
      </c>
      <c r="Y60" s="1">
        <f>Table1[[#This Row],[Revenue generated]]-(Table1[[#This Row],[Manufacturing costs]]+Table1[[#This Row],[Shipping costs]])</f>
        <v>1951.1639566776964</v>
      </c>
      <c r="Z60">
        <f>Table1[[#This Row],[Availability]] / (Table1[[#This Row],[Availability]] + Table1[[#This Row],[Stock levels]])</f>
        <v>0.89010989010989006</v>
      </c>
      <c r="AA60" t="str">
        <f>IF(Table1[[#This Row],[Availability]]&lt;30,"Reorder","OK")</f>
        <v>OK</v>
      </c>
    </row>
    <row r="61" spans="1:27">
      <c r="A61" t="s">
        <v>57</v>
      </c>
      <c r="B61" t="s">
        <v>113</v>
      </c>
      <c r="C61" s="1">
        <v>63.828398347710902</v>
      </c>
      <c r="D61">
        <v>30</v>
      </c>
      <c r="E61">
        <v>484</v>
      </c>
      <c r="F61" s="1">
        <v>1061.6185230132801</v>
      </c>
      <c r="G61" t="s">
        <v>26</v>
      </c>
      <c r="H61">
        <v>100</v>
      </c>
      <c r="I61">
        <v>16</v>
      </c>
      <c r="J61">
        <v>26</v>
      </c>
      <c r="K61">
        <v>7</v>
      </c>
      <c r="L61" t="s">
        <v>27</v>
      </c>
      <c r="M61" s="1">
        <v>7.2937225968677204</v>
      </c>
      <c r="N61" t="s">
        <v>39</v>
      </c>
      <c r="O61" t="s">
        <v>45</v>
      </c>
      <c r="P61">
        <v>11</v>
      </c>
      <c r="Q61">
        <v>176</v>
      </c>
      <c r="R61">
        <v>4</v>
      </c>
      <c r="S61">
        <v>1.90076224351945</v>
      </c>
      <c r="T61" t="s">
        <v>46</v>
      </c>
      <c r="U61">
        <v>0.44719401546382298</v>
      </c>
      <c r="V61" t="s">
        <v>40</v>
      </c>
      <c r="W61" t="s">
        <v>48</v>
      </c>
      <c r="X61" s="1">
        <v>312.57427361009297</v>
      </c>
      <c r="Y61" s="1">
        <f>Table1[[#This Row],[Revenue generated]]-(Table1[[#This Row],[Manufacturing costs]]+Table1[[#This Row],[Shipping costs]])</f>
        <v>1052.424038172893</v>
      </c>
      <c r="Z61">
        <f>Table1[[#This Row],[Availability]] / (Table1[[#This Row],[Availability]] + Table1[[#This Row],[Stock levels]])</f>
        <v>0.23076923076923078</v>
      </c>
      <c r="AA61" t="str">
        <f>IF(Table1[[#This Row],[Availability]]&lt;30,"Reorder","OK")</f>
        <v>OK</v>
      </c>
    </row>
    <row r="62" spans="1:27">
      <c r="A62" t="s">
        <v>33</v>
      </c>
      <c r="B62" t="s">
        <v>114</v>
      </c>
      <c r="C62" s="1">
        <v>17.028027920188698</v>
      </c>
      <c r="D62">
        <v>16</v>
      </c>
      <c r="E62">
        <v>380</v>
      </c>
      <c r="F62" s="1">
        <v>8864.0843495864301</v>
      </c>
      <c r="G62" t="s">
        <v>35</v>
      </c>
      <c r="H62">
        <v>41</v>
      </c>
      <c r="I62">
        <v>27</v>
      </c>
      <c r="J62">
        <v>72</v>
      </c>
      <c r="K62">
        <v>8</v>
      </c>
      <c r="L62" t="s">
        <v>43</v>
      </c>
      <c r="M62" s="1">
        <v>4.3813681581023101</v>
      </c>
      <c r="N62" t="s">
        <v>52</v>
      </c>
      <c r="O62" t="s">
        <v>29</v>
      </c>
      <c r="P62">
        <v>29</v>
      </c>
      <c r="Q62">
        <v>929</v>
      </c>
      <c r="R62">
        <v>24</v>
      </c>
      <c r="S62">
        <v>87.213057815135599</v>
      </c>
      <c r="T62" t="s">
        <v>46</v>
      </c>
      <c r="U62">
        <v>2.8530906166490499</v>
      </c>
      <c r="V62" t="s">
        <v>47</v>
      </c>
      <c r="W62" t="s">
        <v>48</v>
      </c>
      <c r="X62" s="1">
        <v>430.16909697513597</v>
      </c>
      <c r="Y62" s="1">
        <f>Table1[[#This Row],[Revenue generated]]-(Table1[[#This Row],[Manufacturing costs]]+Table1[[#This Row],[Shipping costs]])</f>
        <v>8772.4899236131914</v>
      </c>
      <c r="Z62">
        <f>Table1[[#This Row],[Availability]] / (Table1[[#This Row],[Availability]] + Table1[[#This Row],[Stock levels]])</f>
        <v>0.2807017543859649</v>
      </c>
      <c r="AA62" t="str">
        <f>IF(Table1[[#This Row],[Availability]]&lt;30,"Reorder","OK")</f>
        <v>Reorder</v>
      </c>
    </row>
    <row r="63" spans="1:27">
      <c r="A63" t="s">
        <v>24</v>
      </c>
      <c r="B63" t="s">
        <v>115</v>
      </c>
      <c r="C63" s="1">
        <v>52.028749903294901</v>
      </c>
      <c r="D63">
        <v>23</v>
      </c>
      <c r="E63">
        <v>117</v>
      </c>
      <c r="F63" s="1">
        <v>6885.5893508962499</v>
      </c>
      <c r="G63" t="s">
        <v>38</v>
      </c>
      <c r="H63">
        <v>32</v>
      </c>
      <c r="I63">
        <v>23</v>
      </c>
      <c r="J63">
        <v>36</v>
      </c>
      <c r="K63">
        <v>7</v>
      </c>
      <c r="L63" t="s">
        <v>43</v>
      </c>
      <c r="M63" s="1">
        <v>9.0303404225219399</v>
      </c>
      <c r="N63" t="s">
        <v>52</v>
      </c>
      <c r="O63" t="s">
        <v>45</v>
      </c>
      <c r="P63">
        <v>14</v>
      </c>
      <c r="Q63">
        <v>480</v>
      </c>
      <c r="R63">
        <v>12</v>
      </c>
      <c r="S63">
        <v>78.702393968878894</v>
      </c>
      <c r="T63" t="s">
        <v>46</v>
      </c>
      <c r="U63">
        <v>4.3674705382050503</v>
      </c>
      <c r="V63" t="s">
        <v>40</v>
      </c>
      <c r="W63" t="s">
        <v>48</v>
      </c>
      <c r="X63" s="1">
        <v>164.366528243419</v>
      </c>
      <c r="Y63" s="1">
        <f>Table1[[#This Row],[Revenue generated]]-(Table1[[#This Row],[Manufacturing costs]]+Table1[[#This Row],[Shipping costs]])</f>
        <v>6797.8566165048487</v>
      </c>
      <c r="Z63">
        <f>Table1[[#This Row],[Availability]] / (Table1[[#This Row],[Availability]] + Table1[[#This Row],[Stock levels]])</f>
        <v>0.41818181818181815</v>
      </c>
      <c r="AA63" t="str">
        <f>IF(Table1[[#This Row],[Availability]]&lt;30,"Reorder","OK")</f>
        <v>Reorder</v>
      </c>
    </row>
    <row r="64" spans="1:27">
      <c r="A64" t="s">
        <v>57</v>
      </c>
      <c r="B64" t="s">
        <v>116</v>
      </c>
      <c r="C64" s="1">
        <v>72.796353955587307</v>
      </c>
      <c r="D64">
        <v>89</v>
      </c>
      <c r="E64">
        <v>270</v>
      </c>
      <c r="F64" s="1">
        <v>3899.7468337292198</v>
      </c>
      <c r="G64" t="s">
        <v>38</v>
      </c>
      <c r="H64">
        <v>86</v>
      </c>
      <c r="I64">
        <v>2</v>
      </c>
      <c r="J64">
        <v>40</v>
      </c>
      <c r="K64">
        <v>7</v>
      </c>
      <c r="L64" t="s">
        <v>43</v>
      </c>
      <c r="M64" s="1">
        <v>7.2917013887767697</v>
      </c>
      <c r="N64" t="s">
        <v>61</v>
      </c>
      <c r="O64" t="s">
        <v>29</v>
      </c>
      <c r="P64">
        <v>13</v>
      </c>
      <c r="Q64">
        <v>751</v>
      </c>
      <c r="R64">
        <v>14</v>
      </c>
      <c r="S64">
        <v>21.048642725168602</v>
      </c>
      <c r="T64" t="s">
        <v>64</v>
      </c>
      <c r="U64">
        <v>1.87400140404437</v>
      </c>
      <c r="V64" t="s">
        <v>56</v>
      </c>
      <c r="W64" t="s">
        <v>41</v>
      </c>
      <c r="X64" s="1">
        <v>320.84651575911101</v>
      </c>
      <c r="Y64" s="1">
        <f>Table1[[#This Row],[Revenue generated]]-(Table1[[#This Row],[Manufacturing costs]]+Table1[[#This Row],[Shipping costs]])</f>
        <v>3871.4064896152745</v>
      </c>
      <c r="Z64">
        <f>Table1[[#This Row],[Availability]] / (Table1[[#This Row],[Availability]] + Table1[[#This Row],[Stock levels]])</f>
        <v>0.50857142857142856</v>
      </c>
      <c r="AA64" t="str">
        <f>IF(Table1[[#This Row],[Availability]]&lt;30,"Reorder","OK")</f>
        <v>OK</v>
      </c>
    </row>
    <row r="65" spans="1:27">
      <c r="A65" t="s">
        <v>33</v>
      </c>
      <c r="B65" t="s">
        <v>117</v>
      </c>
      <c r="C65" s="1">
        <v>13.0173767852878</v>
      </c>
      <c r="D65">
        <v>55</v>
      </c>
      <c r="E65">
        <v>246</v>
      </c>
      <c r="F65" s="1">
        <v>4256.9491408502199</v>
      </c>
      <c r="G65" t="s">
        <v>26</v>
      </c>
      <c r="H65">
        <v>54</v>
      </c>
      <c r="I65">
        <v>19</v>
      </c>
      <c r="J65">
        <v>10</v>
      </c>
      <c r="K65">
        <v>4</v>
      </c>
      <c r="L65" t="s">
        <v>36</v>
      </c>
      <c r="M65" s="1">
        <v>2.45793352798733</v>
      </c>
      <c r="N65" t="s">
        <v>28</v>
      </c>
      <c r="O65" t="s">
        <v>53</v>
      </c>
      <c r="P65">
        <v>18</v>
      </c>
      <c r="Q65">
        <v>736</v>
      </c>
      <c r="R65">
        <v>10</v>
      </c>
      <c r="S65">
        <v>20.075003975630398</v>
      </c>
      <c r="T65" t="s">
        <v>30</v>
      </c>
      <c r="U65">
        <v>3.6328432903821302</v>
      </c>
      <c r="V65" t="s">
        <v>56</v>
      </c>
      <c r="W65" t="s">
        <v>48</v>
      </c>
      <c r="X65" s="1">
        <v>687.28617786641701</v>
      </c>
      <c r="Y65" s="1">
        <f>Table1[[#This Row],[Revenue generated]]-(Table1[[#This Row],[Manufacturing costs]]+Table1[[#This Row],[Shipping costs]])</f>
        <v>4234.4162033466018</v>
      </c>
      <c r="Z65">
        <f>Table1[[#This Row],[Availability]] / (Table1[[#This Row],[Availability]] + Table1[[#This Row],[Stock levels]])</f>
        <v>0.50458715596330272</v>
      </c>
      <c r="AA65" t="str">
        <f>IF(Table1[[#This Row],[Availability]]&lt;30,"Reorder","OK")</f>
        <v>OK</v>
      </c>
    </row>
    <row r="66" spans="1:27">
      <c r="A66" t="s">
        <v>33</v>
      </c>
      <c r="B66" t="s">
        <v>118</v>
      </c>
      <c r="C66" s="1">
        <v>89.634095608135297</v>
      </c>
      <c r="D66">
        <v>11</v>
      </c>
      <c r="E66">
        <v>134</v>
      </c>
      <c r="F66" s="1">
        <v>8458.7308783671706</v>
      </c>
      <c r="G66" t="s">
        <v>35</v>
      </c>
      <c r="H66">
        <v>73</v>
      </c>
      <c r="I66">
        <v>27</v>
      </c>
      <c r="J66">
        <v>75</v>
      </c>
      <c r="K66">
        <v>6</v>
      </c>
      <c r="L66" t="s">
        <v>43</v>
      </c>
      <c r="M66" s="1">
        <v>4.5853534681946497</v>
      </c>
      <c r="N66" t="s">
        <v>39</v>
      </c>
      <c r="O66" t="s">
        <v>50</v>
      </c>
      <c r="P66">
        <v>17</v>
      </c>
      <c r="Q66">
        <v>328</v>
      </c>
      <c r="R66">
        <v>6</v>
      </c>
      <c r="S66">
        <v>8.6930424258772803</v>
      </c>
      <c r="T66" t="s">
        <v>46</v>
      </c>
      <c r="U66">
        <v>0.15948631471751401</v>
      </c>
      <c r="V66" t="s">
        <v>40</v>
      </c>
      <c r="W66" t="s">
        <v>41</v>
      </c>
      <c r="X66" s="1">
        <v>771.225084681157</v>
      </c>
      <c r="Y66" s="1">
        <f>Table1[[#This Row],[Revenue generated]]-(Table1[[#This Row],[Manufacturing costs]]+Table1[[#This Row],[Shipping costs]])</f>
        <v>8445.4524824730979</v>
      </c>
      <c r="Z66">
        <f>Table1[[#This Row],[Availability]] / (Table1[[#This Row],[Availability]] + Table1[[#This Row],[Stock levels]])</f>
        <v>0.13095238095238096</v>
      </c>
      <c r="AA66" t="str">
        <f>IF(Table1[[#This Row],[Availability]]&lt;30,"Reorder","OK")</f>
        <v>Reorder</v>
      </c>
    </row>
    <row r="67" spans="1:27">
      <c r="A67" t="s">
        <v>33</v>
      </c>
      <c r="B67" t="s">
        <v>119</v>
      </c>
      <c r="C67" s="1">
        <v>33.697717206643098</v>
      </c>
      <c r="D67">
        <v>72</v>
      </c>
      <c r="E67">
        <v>457</v>
      </c>
      <c r="F67" s="1">
        <v>8354.5796864819895</v>
      </c>
      <c r="G67" t="s">
        <v>55</v>
      </c>
      <c r="H67">
        <v>57</v>
      </c>
      <c r="I67">
        <v>24</v>
      </c>
      <c r="J67">
        <v>54</v>
      </c>
      <c r="K67">
        <v>8</v>
      </c>
      <c r="L67" t="s">
        <v>43</v>
      </c>
      <c r="M67" s="1">
        <v>6.5805413478845898</v>
      </c>
      <c r="N67" t="s">
        <v>44</v>
      </c>
      <c r="O67" t="s">
        <v>45</v>
      </c>
      <c r="P67">
        <v>16</v>
      </c>
      <c r="Q67">
        <v>358</v>
      </c>
      <c r="R67">
        <v>21</v>
      </c>
      <c r="S67">
        <v>1.59722274305067</v>
      </c>
      <c r="T67" t="s">
        <v>46</v>
      </c>
      <c r="U67">
        <v>4.9110959548423301</v>
      </c>
      <c r="V67" t="s">
        <v>47</v>
      </c>
      <c r="W67" t="s">
        <v>41</v>
      </c>
      <c r="X67" s="1">
        <v>555.85910367174301</v>
      </c>
      <c r="Y67" s="1">
        <f>Table1[[#This Row],[Revenue generated]]-(Table1[[#This Row],[Manufacturing costs]]+Table1[[#This Row],[Shipping costs]])</f>
        <v>8346.4019223910545</v>
      </c>
      <c r="Z67">
        <f>Table1[[#This Row],[Availability]] / (Table1[[#This Row],[Availability]] + Table1[[#This Row],[Stock levels]])</f>
        <v>0.55813953488372092</v>
      </c>
      <c r="AA67" t="str">
        <f>IF(Table1[[#This Row],[Availability]]&lt;30,"Reorder","OK")</f>
        <v>OK</v>
      </c>
    </row>
    <row r="68" spans="1:27">
      <c r="A68" t="s">
        <v>33</v>
      </c>
      <c r="B68" t="s">
        <v>120</v>
      </c>
      <c r="C68" s="1">
        <v>26.034869773962001</v>
      </c>
      <c r="D68">
        <v>52</v>
      </c>
      <c r="E68">
        <v>704</v>
      </c>
      <c r="F68" s="1">
        <v>8367.7216180201503</v>
      </c>
      <c r="G68" t="s">
        <v>35</v>
      </c>
      <c r="H68">
        <v>13</v>
      </c>
      <c r="I68">
        <v>17</v>
      </c>
      <c r="J68">
        <v>19</v>
      </c>
      <c r="K68">
        <v>8</v>
      </c>
      <c r="L68" t="s">
        <v>36</v>
      </c>
      <c r="M68" s="1">
        <v>2.2161427287713602</v>
      </c>
      <c r="N68" t="s">
        <v>44</v>
      </c>
      <c r="O68" t="s">
        <v>45</v>
      </c>
      <c r="P68">
        <v>24</v>
      </c>
      <c r="Q68">
        <v>867</v>
      </c>
      <c r="R68">
        <v>28</v>
      </c>
      <c r="S68">
        <v>42.084436738309897</v>
      </c>
      <c r="T68" t="s">
        <v>46</v>
      </c>
      <c r="U68">
        <v>3.44806328834026</v>
      </c>
      <c r="V68" t="s">
        <v>31</v>
      </c>
      <c r="W68" t="s">
        <v>48</v>
      </c>
      <c r="X68" s="1">
        <v>393.84334857842703</v>
      </c>
      <c r="Y68" s="1">
        <f>Table1[[#This Row],[Revenue generated]]-(Table1[[#This Row],[Manufacturing costs]]+Table1[[#This Row],[Shipping costs]])</f>
        <v>8323.4210385530696</v>
      </c>
      <c r="Z68">
        <f>Table1[[#This Row],[Availability]] / (Table1[[#This Row],[Availability]] + Table1[[#This Row],[Stock levels]])</f>
        <v>0.8</v>
      </c>
      <c r="AA68" t="str">
        <f>IF(Table1[[#This Row],[Availability]]&lt;30,"Reorder","OK")</f>
        <v>OK</v>
      </c>
    </row>
    <row r="69" spans="1:27">
      <c r="A69" t="s">
        <v>33</v>
      </c>
      <c r="B69" t="s">
        <v>121</v>
      </c>
      <c r="C69" s="1">
        <v>87.755432354001002</v>
      </c>
      <c r="D69">
        <v>16</v>
      </c>
      <c r="E69">
        <v>513</v>
      </c>
      <c r="F69" s="1">
        <v>9473.7980325083299</v>
      </c>
      <c r="G69" t="s">
        <v>38</v>
      </c>
      <c r="H69">
        <v>12</v>
      </c>
      <c r="I69">
        <v>9</v>
      </c>
      <c r="J69">
        <v>71</v>
      </c>
      <c r="K69">
        <v>9</v>
      </c>
      <c r="L69" t="s">
        <v>43</v>
      </c>
      <c r="M69" s="1">
        <v>9.1478115447106294</v>
      </c>
      <c r="N69" t="s">
        <v>39</v>
      </c>
      <c r="O69" t="s">
        <v>29</v>
      </c>
      <c r="P69">
        <v>10</v>
      </c>
      <c r="Q69">
        <v>198</v>
      </c>
      <c r="R69">
        <v>11</v>
      </c>
      <c r="S69">
        <v>7.0578761469782298</v>
      </c>
      <c r="T69" t="s">
        <v>64</v>
      </c>
      <c r="U69">
        <v>0.131955444311814</v>
      </c>
      <c r="V69" t="s">
        <v>56</v>
      </c>
      <c r="W69" t="s">
        <v>41</v>
      </c>
      <c r="X69" s="1">
        <v>169.27180138478599</v>
      </c>
      <c r="Y69" s="1">
        <f>Table1[[#This Row],[Revenue generated]]-(Table1[[#This Row],[Manufacturing costs]]+Table1[[#This Row],[Shipping costs]])</f>
        <v>9457.5923448166413</v>
      </c>
      <c r="Z69">
        <f>Table1[[#This Row],[Availability]] / (Table1[[#This Row],[Availability]] + Table1[[#This Row],[Stock levels]])</f>
        <v>0.5714285714285714</v>
      </c>
      <c r="AA69" t="str">
        <f>IF(Table1[[#This Row],[Availability]]&lt;30,"Reorder","OK")</f>
        <v>Reorder</v>
      </c>
    </row>
    <row r="70" spans="1:27">
      <c r="A70" t="s">
        <v>24</v>
      </c>
      <c r="B70" t="s">
        <v>122</v>
      </c>
      <c r="C70" s="1">
        <v>37.931812382790298</v>
      </c>
      <c r="D70">
        <v>29</v>
      </c>
      <c r="E70">
        <v>163</v>
      </c>
      <c r="F70" s="1">
        <v>3550.21843278099</v>
      </c>
      <c r="G70" t="s">
        <v>26</v>
      </c>
      <c r="H70">
        <v>0</v>
      </c>
      <c r="I70">
        <v>8</v>
      </c>
      <c r="J70">
        <v>58</v>
      </c>
      <c r="K70">
        <v>8</v>
      </c>
      <c r="L70" t="s">
        <v>27</v>
      </c>
      <c r="M70" s="1">
        <v>1.19425186488499</v>
      </c>
      <c r="N70" t="s">
        <v>61</v>
      </c>
      <c r="O70" t="s">
        <v>53</v>
      </c>
      <c r="P70">
        <v>2</v>
      </c>
      <c r="Q70">
        <v>375</v>
      </c>
      <c r="R70">
        <v>18</v>
      </c>
      <c r="S70">
        <v>97.113581563462205</v>
      </c>
      <c r="T70" t="s">
        <v>46</v>
      </c>
      <c r="U70">
        <v>1.9834678721741801</v>
      </c>
      <c r="V70" t="s">
        <v>47</v>
      </c>
      <c r="W70" t="s">
        <v>48</v>
      </c>
      <c r="X70" s="1">
        <v>299.70630311810299</v>
      </c>
      <c r="Y70" s="1">
        <f>Table1[[#This Row],[Revenue generated]]-(Table1[[#This Row],[Manufacturing costs]]+Table1[[#This Row],[Shipping costs]])</f>
        <v>3451.9105993526427</v>
      </c>
      <c r="Z70">
        <f>Table1[[#This Row],[Availability]] / (Table1[[#This Row],[Availability]] + Table1[[#This Row],[Stock levels]])</f>
        <v>1</v>
      </c>
      <c r="AA70" t="str">
        <f>IF(Table1[[#This Row],[Availability]]&lt;30,"Reorder","OK")</f>
        <v>Reorder</v>
      </c>
    </row>
    <row r="71" spans="1:27">
      <c r="A71" t="s">
        <v>33</v>
      </c>
      <c r="B71" t="s">
        <v>123</v>
      </c>
      <c r="C71" s="1">
        <v>54.865528517069698</v>
      </c>
      <c r="D71">
        <v>62</v>
      </c>
      <c r="E71">
        <v>511</v>
      </c>
      <c r="F71" s="1">
        <v>1752.3810874841199</v>
      </c>
      <c r="G71" t="s">
        <v>26</v>
      </c>
      <c r="H71">
        <v>95</v>
      </c>
      <c r="I71">
        <v>1</v>
      </c>
      <c r="J71">
        <v>27</v>
      </c>
      <c r="K71">
        <v>3</v>
      </c>
      <c r="L71" t="s">
        <v>27</v>
      </c>
      <c r="M71" s="1">
        <v>9.7052867901203399</v>
      </c>
      <c r="N71" t="s">
        <v>52</v>
      </c>
      <c r="O71" t="s">
        <v>45</v>
      </c>
      <c r="P71">
        <v>9</v>
      </c>
      <c r="Q71">
        <v>862</v>
      </c>
      <c r="R71">
        <v>7</v>
      </c>
      <c r="S71">
        <v>77.627765812748095</v>
      </c>
      <c r="T71" t="s">
        <v>30</v>
      </c>
      <c r="U71">
        <v>1.3623879886490999</v>
      </c>
      <c r="V71" t="s">
        <v>40</v>
      </c>
      <c r="W71" t="s">
        <v>48</v>
      </c>
      <c r="X71" s="1">
        <v>207.66320620857499</v>
      </c>
      <c r="Y71" s="1">
        <f>Table1[[#This Row],[Revenue generated]]-(Table1[[#This Row],[Manufacturing costs]]+Table1[[#This Row],[Shipping costs]])</f>
        <v>1665.0480348812514</v>
      </c>
      <c r="Z71">
        <f>Table1[[#This Row],[Availability]] / (Table1[[#This Row],[Availability]] + Table1[[#This Row],[Stock levels]])</f>
        <v>0.39490445859872614</v>
      </c>
      <c r="AA71" t="str">
        <f>IF(Table1[[#This Row],[Availability]]&lt;30,"Reorder","OK")</f>
        <v>OK</v>
      </c>
    </row>
    <row r="72" spans="1:27">
      <c r="A72" t="s">
        <v>24</v>
      </c>
      <c r="B72" t="s">
        <v>124</v>
      </c>
      <c r="C72" s="1">
        <v>47.914541824058702</v>
      </c>
      <c r="D72">
        <v>90</v>
      </c>
      <c r="E72">
        <v>32</v>
      </c>
      <c r="F72" s="1">
        <v>7014.8879872033804</v>
      </c>
      <c r="G72" t="s">
        <v>35</v>
      </c>
      <c r="H72">
        <v>10</v>
      </c>
      <c r="I72">
        <v>12</v>
      </c>
      <c r="J72">
        <v>22</v>
      </c>
      <c r="K72">
        <v>4</v>
      </c>
      <c r="L72" t="s">
        <v>27</v>
      </c>
      <c r="M72" s="1">
        <v>6.3157177546007199</v>
      </c>
      <c r="N72" t="s">
        <v>39</v>
      </c>
      <c r="O72" t="s">
        <v>53</v>
      </c>
      <c r="P72">
        <v>22</v>
      </c>
      <c r="Q72">
        <v>775</v>
      </c>
      <c r="R72">
        <v>16</v>
      </c>
      <c r="S72">
        <v>11.440781823761199</v>
      </c>
      <c r="T72" t="s">
        <v>64</v>
      </c>
      <c r="U72">
        <v>1.8305755986122301</v>
      </c>
      <c r="V72" t="s">
        <v>31</v>
      </c>
      <c r="W72" t="s">
        <v>41</v>
      </c>
      <c r="X72" s="1">
        <v>183.27289874871099</v>
      </c>
      <c r="Y72" s="1">
        <f>Table1[[#This Row],[Revenue generated]]-(Table1[[#This Row],[Manufacturing costs]]+Table1[[#This Row],[Shipping costs]])</f>
        <v>6997.1314876250181</v>
      </c>
      <c r="Z72">
        <f>Table1[[#This Row],[Availability]] / (Table1[[#This Row],[Availability]] + Table1[[#This Row],[Stock levels]])</f>
        <v>0.9</v>
      </c>
      <c r="AA72" t="str">
        <f>IF(Table1[[#This Row],[Availability]]&lt;30,"Reorder","OK")</f>
        <v>OK</v>
      </c>
    </row>
    <row r="73" spans="1:27">
      <c r="A73" t="s">
        <v>57</v>
      </c>
      <c r="B73" t="s">
        <v>125</v>
      </c>
      <c r="C73" s="1">
        <v>6.3815331627479601</v>
      </c>
      <c r="D73">
        <v>14</v>
      </c>
      <c r="E73">
        <v>637</v>
      </c>
      <c r="F73" s="1">
        <v>8180.3370854254399</v>
      </c>
      <c r="G73" t="s">
        <v>35</v>
      </c>
      <c r="H73">
        <v>76</v>
      </c>
      <c r="I73">
        <v>2</v>
      </c>
      <c r="J73">
        <v>26</v>
      </c>
      <c r="K73">
        <v>6</v>
      </c>
      <c r="L73" t="s">
        <v>36</v>
      </c>
      <c r="M73" s="1">
        <v>9.2281903170525101</v>
      </c>
      <c r="N73" t="s">
        <v>61</v>
      </c>
      <c r="O73" t="s">
        <v>53</v>
      </c>
      <c r="P73">
        <v>2</v>
      </c>
      <c r="Q73">
        <v>258</v>
      </c>
      <c r="R73">
        <v>10</v>
      </c>
      <c r="S73">
        <v>30.661677477859499</v>
      </c>
      <c r="T73" t="s">
        <v>30</v>
      </c>
      <c r="U73">
        <v>2.07875060787496</v>
      </c>
      <c r="V73" t="s">
        <v>31</v>
      </c>
      <c r="W73" t="s">
        <v>48</v>
      </c>
      <c r="X73" s="1">
        <v>405.167067888855</v>
      </c>
      <c r="Y73" s="1">
        <f>Table1[[#This Row],[Revenue generated]]-(Table1[[#This Row],[Manufacturing costs]]+Table1[[#This Row],[Shipping costs]])</f>
        <v>8140.447217630528</v>
      </c>
      <c r="Z73">
        <f>Table1[[#This Row],[Availability]] / (Table1[[#This Row],[Availability]] + Table1[[#This Row],[Stock levels]])</f>
        <v>0.15555555555555556</v>
      </c>
      <c r="AA73" t="str">
        <f>IF(Table1[[#This Row],[Availability]]&lt;30,"Reorder","OK")</f>
        <v>Reorder</v>
      </c>
    </row>
    <row r="74" spans="1:27">
      <c r="A74" t="s">
        <v>57</v>
      </c>
      <c r="B74" t="s">
        <v>126</v>
      </c>
      <c r="C74" s="1">
        <v>90.204427520528</v>
      </c>
      <c r="D74">
        <v>88</v>
      </c>
      <c r="E74">
        <v>478</v>
      </c>
      <c r="F74" s="1">
        <v>2633.1219813122498</v>
      </c>
      <c r="G74" t="s">
        <v>26</v>
      </c>
      <c r="H74">
        <v>57</v>
      </c>
      <c r="I74">
        <v>29</v>
      </c>
      <c r="J74">
        <v>77</v>
      </c>
      <c r="K74">
        <v>9</v>
      </c>
      <c r="L74" t="s">
        <v>36</v>
      </c>
      <c r="M74" s="1">
        <v>6.5996141596895397</v>
      </c>
      <c r="N74" t="s">
        <v>39</v>
      </c>
      <c r="O74" t="s">
        <v>53</v>
      </c>
      <c r="P74">
        <v>21</v>
      </c>
      <c r="Q74">
        <v>152</v>
      </c>
      <c r="R74">
        <v>11</v>
      </c>
      <c r="S74">
        <v>55.760492895244198</v>
      </c>
      <c r="T74" t="s">
        <v>30</v>
      </c>
      <c r="U74">
        <v>3.2133296074383</v>
      </c>
      <c r="V74" t="s">
        <v>47</v>
      </c>
      <c r="W74" t="s">
        <v>32</v>
      </c>
      <c r="X74" s="1">
        <v>677.94456984618296</v>
      </c>
      <c r="Y74" s="1">
        <f>Table1[[#This Row],[Revenue generated]]-(Table1[[#This Row],[Manufacturing costs]]+Table1[[#This Row],[Shipping costs]])</f>
        <v>2570.7618742573159</v>
      </c>
      <c r="Z74">
        <f>Table1[[#This Row],[Availability]] / (Table1[[#This Row],[Availability]] + Table1[[#This Row],[Stock levels]])</f>
        <v>0.60689655172413792</v>
      </c>
      <c r="AA74" t="str">
        <f>IF(Table1[[#This Row],[Availability]]&lt;30,"Reorder","OK")</f>
        <v>OK</v>
      </c>
    </row>
    <row r="75" spans="1:27">
      <c r="A75" t="s">
        <v>57</v>
      </c>
      <c r="B75" t="s">
        <v>127</v>
      </c>
      <c r="C75" s="1">
        <v>83.851017681304597</v>
      </c>
      <c r="D75">
        <v>41</v>
      </c>
      <c r="E75">
        <v>375</v>
      </c>
      <c r="F75" s="1">
        <v>7910.8869161406801</v>
      </c>
      <c r="G75" t="s">
        <v>55</v>
      </c>
      <c r="H75">
        <v>17</v>
      </c>
      <c r="I75">
        <v>25</v>
      </c>
      <c r="J75">
        <v>66</v>
      </c>
      <c r="K75">
        <v>5</v>
      </c>
      <c r="L75" t="s">
        <v>27</v>
      </c>
      <c r="M75" s="1">
        <v>1.5129368369160701</v>
      </c>
      <c r="N75" t="s">
        <v>52</v>
      </c>
      <c r="O75" t="s">
        <v>62</v>
      </c>
      <c r="P75">
        <v>13</v>
      </c>
      <c r="Q75">
        <v>444</v>
      </c>
      <c r="R75">
        <v>4</v>
      </c>
      <c r="S75">
        <v>46.870238797617098</v>
      </c>
      <c r="T75" t="s">
        <v>46</v>
      </c>
      <c r="U75">
        <v>4.6205460645137002</v>
      </c>
      <c r="V75" t="s">
        <v>31</v>
      </c>
      <c r="W75" t="s">
        <v>48</v>
      </c>
      <c r="X75" s="1">
        <v>866.472800129657</v>
      </c>
      <c r="Y75" s="1">
        <f>Table1[[#This Row],[Revenue generated]]-(Table1[[#This Row],[Manufacturing costs]]+Table1[[#This Row],[Shipping costs]])</f>
        <v>7862.5037405061466</v>
      </c>
      <c r="Z75">
        <f>Table1[[#This Row],[Availability]] / (Table1[[#This Row],[Availability]] + Table1[[#This Row],[Stock levels]])</f>
        <v>0.7068965517241379</v>
      </c>
      <c r="AA75" t="str">
        <f>IF(Table1[[#This Row],[Availability]]&lt;30,"Reorder","OK")</f>
        <v>OK</v>
      </c>
    </row>
    <row r="76" spans="1:27">
      <c r="A76" t="s">
        <v>24</v>
      </c>
      <c r="B76" t="s">
        <v>128</v>
      </c>
      <c r="C76" s="1">
        <v>3.1700114135661499</v>
      </c>
      <c r="D76">
        <v>64</v>
      </c>
      <c r="E76">
        <v>904</v>
      </c>
      <c r="F76" s="1">
        <v>5709.9452959692799</v>
      </c>
      <c r="G76" t="s">
        <v>35</v>
      </c>
      <c r="H76">
        <v>41</v>
      </c>
      <c r="I76">
        <v>6</v>
      </c>
      <c r="J76">
        <v>1</v>
      </c>
      <c r="K76">
        <v>5</v>
      </c>
      <c r="L76" t="s">
        <v>36</v>
      </c>
      <c r="M76" s="1">
        <v>5.2376546500374399</v>
      </c>
      <c r="N76" t="s">
        <v>52</v>
      </c>
      <c r="O76" t="s">
        <v>50</v>
      </c>
      <c r="P76">
        <v>1</v>
      </c>
      <c r="Q76">
        <v>919</v>
      </c>
      <c r="R76">
        <v>9</v>
      </c>
      <c r="S76">
        <v>80.580852156447804</v>
      </c>
      <c r="T76" t="s">
        <v>46</v>
      </c>
      <c r="U76">
        <v>0.39661272410993498</v>
      </c>
      <c r="V76" t="s">
        <v>47</v>
      </c>
      <c r="W76" t="s">
        <v>48</v>
      </c>
      <c r="X76" s="1">
        <v>341.55265678322297</v>
      </c>
      <c r="Y76" s="1">
        <f>Table1[[#This Row],[Revenue generated]]-(Table1[[#This Row],[Manufacturing costs]]+Table1[[#This Row],[Shipping costs]])</f>
        <v>5624.1267891627949</v>
      </c>
      <c r="Z76">
        <f>Table1[[#This Row],[Availability]] / (Table1[[#This Row],[Availability]] + Table1[[#This Row],[Stock levels]])</f>
        <v>0.60952380952380958</v>
      </c>
      <c r="AA76" t="str">
        <f>IF(Table1[[#This Row],[Availability]]&lt;30,"Reorder","OK")</f>
        <v>OK</v>
      </c>
    </row>
    <row r="77" spans="1:27">
      <c r="A77" t="s">
        <v>33</v>
      </c>
      <c r="B77" t="s">
        <v>129</v>
      </c>
      <c r="C77" s="1">
        <v>92.996884233970604</v>
      </c>
      <c r="D77">
        <v>29</v>
      </c>
      <c r="E77">
        <v>106</v>
      </c>
      <c r="F77" s="1">
        <v>1889.07358977933</v>
      </c>
      <c r="G77" t="s">
        <v>26</v>
      </c>
      <c r="H77">
        <v>16</v>
      </c>
      <c r="I77">
        <v>20</v>
      </c>
      <c r="J77">
        <v>56</v>
      </c>
      <c r="K77">
        <v>10</v>
      </c>
      <c r="L77" t="s">
        <v>43</v>
      </c>
      <c r="M77" s="1">
        <v>2.47389776104546</v>
      </c>
      <c r="N77" t="s">
        <v>39</v>
      </c>
      <c r="O77" t="s">
        <v>62</v>
      </c>
      <c r="P77">
        <v>25</v>
      </c>
      <c r="Q77">
        <v>759</v>
      </c>
      <c r="R77">
        <v>11</v>
      </c>
      <c r="S77">
        <v>48.064782640006499</v>
      </c>
      <c r="T77" t="s">
        <v>64</v>
      </c>
      <c r="U77">
        <v>2.0300690886687498</v>
      </c>
      <c r="V77" t="s">
        <v>40</v>
      </c>
      <c r="W77" t="s">
        <v>41</v>
      </c>
      <c r="X77" s="1">
        <v>873.12964801765099</v>
      </c>
      <c r="Y77" s="1">
        <f>Table1[[#This Row],[Revenue generated]]-(Table1[[#This Row],[Manufacturing costs]]+Table1[[#This Row],[Shipping costs]])</f>
        <v>1838.5349093782779</v>
      </c>
      <c r="Z77">
        <f>Table1[[#This Row],[Availability]] / (Table1[[#This Row],[Availability]] + Table1[[#This Row],[Stock levels]])</f>
        <v>0.64444444444444449</v>
      </c>
      <c r="AA77" t="str">
        <f>IF(Table1[[#This Row],[Availability]]&lt;30,"Reorder","OK")</f>
        <v>Reorder</v>
      </c>
    </row>
    <row r="78" spans="1:27">
      <c r="A78" t="s">
        <v>24</v>
      </c>
      <c r="B78" t="s">
        <v>130</v>
      </c>
      <c r="C78" s="1">
        <v>69.108799547430294</v>
      </c>
      <c r="D78">
        <v>23</v>
      </c>
      <c r="E78">
        <v>241</v>
      </c>
      <c r="F78" s="1">
        <v>5328.3759842977497</v>
      </c>
      <c r="G78" t="s">
        <v>55</v>
      </c>
      <c r="H78">
        <v>38</v>
      </c>
      <c r="I78">
        <v>1</v>
      </c>
      <c r="J78">
        <v>22</v>
      </c>
      <c r="K78">
        <v>10</v>
      </c>
      <c r="L78" t="s">
        <v>36</v>
      </c>
      <c r="M78" s="1">
        <v>7.0545383368369201</v>
      </c>
      <c r="N78" t="s">
        <v>61</v>
      </c>
      <c r="O78" t="s">
        <v>53</v>
      </c>
      <c r="P78">
        <v>25</v>
      </c>
      <c r="Q78">
        <v>985</v>
      </c>
      <c r="R78">
        <v>24</v>
      </c>
      <c r="S78">
        <v>64.323597795600193</v>
      </c>
      <c r="T78" t="s">
        <v>30</v>
      </c>
      <c r="U78">
        <v>2.1800374515822099</v>
      </c>
      <c r="V78" t="s">
        <v>47</v>
      </c>
      <c r="W78" t="s">
        <v>48</v>
      </c>
      <c r="X78" s="1">
        <v>997.41345013319403</v>
      </c>
      <c r="Y78" s="1">
        <f>Table1[[#This Row],[Revenue generated]]-(Table1[[#This Row],[Manufacturing costs]]+Table1[[#This Row],[Shipping costs]])</f>
        <v>5256.9978481653125</v>
      </c>
      <c r="Z78">
        <f>Table1[[#This Row],[Availability]] / (Table1[[#This Row],[Availability]] + Table1[[#This Row],[Stock levels]])</f>
        <v>0.37704918032786883</v>
      </c>
      <c r="AA78" t="str">
        <f>IF(Table1[[#This Row],[Availability]]&lt;30,"Reorder","OK")</f>
        <v>Reorder</v>
      </c>
    </row>
    <row r="79" spans="1:27">
      <c r="A79" t="s">
        <v>24</v>
      </c>
      <c r="B79" t="s">
        <v>131</v>
      </c>
      <c r="C79" s="1">
        <v>57.449742958971399</v>
      </c>
      <c r="D79">
        <v>14</v>
      </c>
      <c r="E79">
        <v>359</v>
      </c>
      <c r="F79" s="1">
        <v>2483.7601775427902</v>
      </c>
      <c r="G79" t="s">
        <v>38</v>
      </c>
      <c r="H79">
        <v>96</v>
      </c>
      <c r="I79">
        <v>28</v>
      </c>
      <c r="J79">
        <v>57</v>
      </c>
      <c r="K79">
        <v>4</v>
      </c>
      <c r="L79" t="s">
        <v>27</v>
      </c>
      <c r="M79" s="1">
        <v>6.7809466256178901</v>
      </c>
      <c r="N79" t="s">
        <v>39</v>
      </c>
      <c r="O79" t="s">
        <v>45</v>
      </c>
      <c r="P79">
        <v>26</v>
      </c>
      <c r="Q79">
        <v>334</v>
      </c>
      <c r="R79">
        <v>5</v>
      </c>
      <c r="S79">
        <v>42.952444748991802</v>
      </c>
      <c r="T79" t="s">
        <v>64</v>
      </c>
      <c r="U79">
        <v>3.0551418183075398</v>
      </c>
      <c r="V79" t="s">
        <v>31</v>
      </c>
      <c r="W79" t="s">
        <v>32</v>
      </c>
      <c r="X79" s="1">
        <v>852.56809891984994</v>
      </c>
      <c r="Y79" s="1">
        <f>Table1[[#This Row],[Revenue generated]]-(Table1[[#This Row],[Manufacturing costs]]+Table1[[#This Row],[Shipping costs]])</f>
        <v>2434.0267861681805</v>
      </c>
      <c r="Z79">
        <f>Table1[[#This Row],[Availability]] / (Table1[[#This Row],[Availability]] + Table1[[#This Row],[Stock levels]])</f>
        <v>0.12727272727272726</v>
      </c>
      <c r="AA79" t="str">
        <f>IF(Table1[[#This Row],[Availability]]&lt;30,"Reorder","OK")</f>
        <v>Reorder</v>
      </c>
    </row>
    <row r="80" spans="1:27">
      <c r="A80" t="s">
        <v>24</v>
      </c>
      <c r="B80" t="s">
        <v>132</v>
      </c>
      <c r="C80" s="1">
        <v>6.30688317611191</v>
      </c>
      <c r="D80">
        <v>50</v>
      </c>
      <c r="E80">
        <v>946</v>
      </c>
      <c r="F80" s="1">
        <v>1292.45841793775</v>
      </c>
      <c r="G80" t="s">
        <v>38</v>
      </c>
      <c r="H80">
        <v>5</v>
      </c>
      <c r="I80">
        <v>4</v>
      </c>
      <c r="J80">
        <v>51</v>
      </c>
      <c r="K80">
        <v>5</v>
      </c>
      <c r="L80" t="s">
        <v>27</v>
      </c>
      <c r="M80" s="1">
        <v>8.4670497708619905</v>
      </c>
      <c r="N80" t="s">
        <v>44</v>
      </c>
      <c r="O80" t="s">
        <v>29</v>
      </c>
      <c r="P80">
        <v>25</v>
      </c>
      <c r="Q80">
        <v>858</v>
      </c>
      <c r="R80">
        <v>21</v>
      </c>
      <c r="S80">
        <v>71.126514720403307</v>
      </c>
      <c r="T80" t="s">
        <v>30</v>
      </c>
      <c r="U80">
        <v>4.0968813324704501</v>
      </c>
      <c r="V80" t="s">
        <v>56</v>
      </c>
      <c r="W80" t="s">
        <v>41</v>
      </c>
      <c r="X80" s="1">
        <v>323.59220343132199</v>
      </c>
      <c r="Y80" s="1">
        <f>Table1[[#This Row],[Revenue generated]]-(Table1[[#This Row],[Manufacturing costs]]+Table1[[#This Row],[Shipping costs]])</f>
        <v>1212.8648534464846</v>
      </c>
      <c r="Z80">
        <f>Table1[[#This Row],[Availability]] / (Table1[[#This Row],[Availability]] + Table1[[#This Row],[Stock levels]])</f>
        <v>0.90909090909090906</v>
      </c>
      <c r="AA80" t="str">
        <f>IF(Table1[[#This Row],[Availability]]&lt;30,"Reorder","OK")</f>
        <v>OK</v>
      </c>
    </row>
    <row r="81" spans="1:27">
      <c r="A81" t="s">
        <v>24</v>
      </c>
      <c r="B81" t="s">
        <v>133</v>
      </c>
      <c r="C81" s="1">
        <v>57.057031221103202</v>
      </c>
      <c r="D81">
        <v>56</v>
      </c>
      <c r="E81">
        <v>198</v>
      </c>
      <c r="F81" s="1">
        <v>7888.7232684270803</v>
      </c>
      <c r="G81" t="s">
        <v>26</v>
      </c>
      <c r="H81">
        <v>31</v>
      </c>
      <c r="I81">
        <v>25</v>
      </c>
      <c r="J81">
        <v>20</v>
      </c>
      <c r="K81">
        <v>1</v>
      </c>
      <c r="L81" t="s">
        <v>27</v>
      </c>
      <c r="M81" s="1">
        <v>6.49632536429504</v>
      </c>
      <c r="N81" t="s">
        <v>28</v>
      </c>
      <c r="O81" t="s">
        <v>53</v>
      </c>
      <c r="P81">
        <v>5</v>
      </c>
      <c r="Q81">
        <v>228</v>
      </c>
      <c r="R81">
        <v>12</v>
      </c>
      <c r="S81">
        <v>57.870902924036201</v>
      </c>
      <c r="T81" t="s">
        <v>30</v>
      </c>
      <c r="U81">
        <v>0.16587162748060799</v>
      </c>
      <c r="V81" t="s">
        <v>40</v>
      </c>
      <c r="W81" t="s">
        <v>41</v>
      </c>
      <c r="X81" s="1">
        <v>351.50421933503799</v>
      </c>
      <c r="Y81" s="1">
        <f>Table1[[#This Row],[Revenue generated]]-(Table1[[#This Row],[Manufacturing costs]]+Table1[[#This Row],[Shipping costs]])</f>
        <v>7824.3560401387494</v>
      </c>
      <c r="Z81">
        <f>Table1[[#This Row],[Availability]] / (Table1[[#This Row],[Availability]] + Table1[[#This Row],[Stock levels]])</f>
        <v>0.64367816091954022</v>
      </c>
      <c r="AA81" t="str">
        <f>IF(Table1[[#This Row],[Availability]]&lt;30,"Reorder","OK")</f>
        <v>OK</v>
      </c>
    </row>
    <row r="82" spans="1:27">
      <c r="A82" t="s">
        <v>33</v>
      </c>
      <c r="B82" t="s">
        <v>134</v>
      </c>
      <c r="C82" s="1">
        <v>91.128318350444303</v>
      </c>
      <c r="D82">
        <v>75</v>
      </c>
      <c r="E82">
        <v>872</v>
      </c>
      <c r="F82" s="1">
        <v>8651.67268298206</v>
      </c>
      <c r="G82" t="s">
        <v>38</v>
      </c>
      <c r="H82">
        <v>39</v>
      </c>
      <c r="I82">
        <v>14</v>
      </c>
      <c r="J82">
        <v>41</v>
      </c>
      <c r="K82">
        <v>2</v>
      </c>
      <c r="L82" t="s">
        <v>43</v>
      </c>
      <c r="M82" s="1">
        <v>2.8331846794189701</v>
      </c>
      <c r="N82" t="s">
        <v>28</v>
      </c>
      <c r="O82" t="s">
        <v>62</v>
      </c>
      <c r="P82">
        <v>8</v>
      </c>
      <c r="Q82">
        <v>202</v>
      </c>
      <c r="R82">
        <v>5</v>
      </c>
      <c r="S82">
        <v>76.961228023819999</v>
      </c>
      <c r="T82" t="s">
        <v>46</v>
      </c>
      <c r="U82">
        <v>2.8496621985053299</v>
      </c>
      <c r="V82" t="s">
        <v>56</v>
      </c>
      <c r="W82" t="s">
        <v>32</v>
      </c>
      <c r="X82" s="1">
        <v>787.77985049434403</v>
      </c>
      <c r="Y82" s="1">
        <f>Table1[[#This Row],[Revenue generated]]-(Table1[[#This Row],[Manufacturing costs]]+Table1[[#This Row],[Shipping costs]])</f>
        <v>8571.8782702788212</v>
      </c>
      <c r="Z82">
        <f>Table1[[#This Row],[Availability]] / (Table1[[#This Row],[Availability]] + Table1[[#This Row],[Stock levels]])</f>
        <v>0.65789473684210531</v>
      </c>
      <c r="AA82" t="str">
        <f>IF(Table1[[#This Row],[Availability]]&lt;30,"Reorder","OK")</f>
        <v>OK</v>
      </c>
    </row>
    <row r="83" spans="1:27">
      <c r="A83" t="s">
        <v>24</v>
      </c>
      <c r="B83" t="s">
        <v>135</v>
      </c>
      <c r="C83" s="1">
        <v>72.819206930318202</v>
      </c>
      <c r="D83">
        <v>9</v>
      </c>
      <c r="E83">
        <v>774</v>
      </c>
      <c r="F83" s="1">
        <v>4384.4134000458598</v>
      </c>
      <c r="G83" t="s">
        <v>38</v>
      </c>
      <c r="H83">
        <v>48</v>
      </c>
      <c r="I83">
        <v>6</v>
      </c>
      <c r="J83">
        <v>8</v>
      </c>
      <c r="K83">
        <v>5</v>
      </c>
      <c r="L83" t="s">
        <v>27</v>
      </c>
      <c r="M83" s="1">
        <v>4.0662775015120403</v>
      </c>
      <c r="N83" t="s">
        <v>28</v>
      </c>
      <c r="O83" t="s">
        <v>50</v>
      </c>
      <c r="P83">
        <v>28</v>
      </c>
      <c r="Q83">
        <v>698</v>
      </c>
      <c r="R83">
        <v>1</v>
      </c>
      <c r="S83">
        <v>19.789592941903599</v>
      </c>
      <c r="T83" t="s">
        <v>30</v>
      </c>
      <c r="U83">
        <v>2.54754712154871</v>
      </c>
      <c r="V83" t="s">
        <v>47</v>
      </c>
      <c r="W83" t="s">
        <v>32</v>
      </c>
      <c r="X83" s="1">
        <v>276.77833594679799</v>
      </c>
      <c r="Y83" s="1">
        <f>Table1[[#This Row],[Revenue generated]]-(Table1[[#This Row],[Manufacturing costs]]+Table1[[#This Row],[Shipping costs]])</f>
        <v>4360.5575296024444</v>
      </c>
      <c r="Z83">
        <f>Table1[[#This Row],[Availability]] / (Table1[[#This Row],[Availability]] + Table1[[#This Row],[Stock levels]])</f>
        <v>0.15789473684210525</v>
      </c>
      <c r="AA83" t="str">
        <f>IF(Table1[[#This Row],[Availability]]&lt;30,"Reorder","OK")</f>
        <v>Reorder</v>
      </c>
    </row>
    <row r="84" spans="1:27">
      <c r="A84" t="s">
        <v>33</v>
      </c>
      <c r="B84" t="s">
        <v>136</v>
      </c>
      <c r="C84" s="1">
        <v>17.034930739467899</v>
      </c>
      <c r="D84">
        <v>13</v>
      </c>
      <c r="E84">
        <v>336</v>
      </c>
      <c r="F84" s="1">
        <v>2943.3818676094502</v>
      </c>
      <c r="G84" t="s">
        <v>38</v>
      </c>
      <c r="H84">
        <v>42</v>
      </c>
      <c r="I84">
        <v>19</v>
      </c>
      <c r="J84">
        <v>72</v>
      </c>
      <c r="K84">
        <v>1</v>
      </c>
      <c r="L84" t="s">
        <v>36</v>
      </c>
      <c r="M84" s="1">
        <v>4.7081818735419301</v>
      </c>
      <c r="N84" t="s">
        <v>61</v>
      </c>
      <c r="O84" t="s">
        <v>29</v>
      </c>
      <c r="P84">
        <v>6</v>
      </c>
      <c r="Q84">
        <v>955</v>
      </c>
      <c r="R84">
        <v>26</v>
      </c>
      <c r="S84">
        <v>4.4652784349432402</v>
      </c>
      <c r="T84" t="s">
        <v>30</v>
      </c>
      <c r="U84">
        <v>4.1378770486223502</v>
      </c>
      <c r="V84" t="s">
        <v>31</v>
      </c>
      <c r="W84" t="s">
        <v>41</v>
      </c>
      <c r="X84" s="1">
        <v>589.97855562804</v>
      </c>
      <c r="Y84" s="1">
        <f>Table1[[#This Row],[Revenue generated]]-(Table1[[#This Row],[Manufacturing costs]]+Table1[[#This Row],[Shipping costs]])</f>
        <v>2934.2084073009651</v>
      </c>
      <c r="Z84">
        <f>Table1[[#This Row],[Availability]] / (Table1[[#This Row],[Availability]] + Table1[[#This Row],[Stock levels]])</f>
        <v>0.23636363636363636</v>
      </c>
      <c r="AA84" t="str">
        <f>IF(Table1[[#This Row],[Availability]]&lt;30,"Reorder","OK")</f>
        <v>Reorder</v>
      </c>
    </row>
    <row r="85" spans="1:27">
      <c r="A85" t="s">
        <v>24</v>
      </c>
      <c r="B85" t="s">
        <v>137</v>
      </c>
      <c r="C85" s="1">
        <v>68.911246211606297</v>
      </c>
      <c r="D85">
        <v>82</v>
      </c>
      <c r="E85">
        <v>663</v>
      </c>
      <c r="F85" s="1">
        <v>2411.7546321104901</v>
      </c>
      <c r="G85" t="s">
        <v>38</v>
      </c>
      <c r="H85">
        <v>65</v>
      </c>
      <c r="I85">
        <v>24</v>
      </c>
      <c r="J85">
        <v>7</v>
      </c>
      <c r="K85">
        <v>8</v>
      </c>
      <c r="L85" t="s">
        <v>27</v>
      </c>
      <c r="M85" s="1">
        <v>4.94983957799694</v>
      </c>
      <c r="N85" t="s">
        <v>39</v>
      </c>
      <c r="O85" t="s">
        <v>53</v>
      </c>
      <c r="P85">
        <v>20</v>
      </c>
      <c r="Q85">
        <v>443</v>
      </c>
      <c r="R85">
        <v>5</v>
      </c>
      <c r="S85">
        <v>97.730593800533001</v>
      </c>
      <c r="T85" t="s">
        <v>46</v>
      </c>
      <c r="U85">
        <v>0.77300613406724705</v>
      </c>
      <c r="V85" t="s">
        <v>31</v>
      </c>
      <c r="W85" t="s">
        <v>48</v>
      </c>
      <c r="X85" s="1">
        <v>682.97101822609295</v>
      </c>
      <c r="Y85" s="1">
        <f>Table1[[#This Row],[Revenue generated]]-(Table1[[#This Row],[Manufacturing costs]]+Table1[[#This Row],[Shipping costs]])</f>
        <v>2309.0741987319602</v>
      </c>
      <c r="Z85">
        <f>Table1[[#This Row],[Availability]] / (Table1[[#This Row],[Availability]] + Table1[[#This Row],[Stock levels]])</f>
        <v>0.55782312925170063</v>
      </c>
      <c r="AA85" t="str">
        <f>IF(Table1[[#This Row],[Availability]]&lt;30,"Reorder","OK")</f>
        <v>OK</v>
      </c>
    </row>
    <row r="86" spans="1:27">
      <c r="A86" t="s">
        <v>24</v>
      </c>
      <c r="B86" t="s">
        <v>138</v>
      </c>
      <c r="C86" s="1">
        <v>89.104367292102197</v>
      </c>
      <c r="D86">
        <v>99</v>
      </c>
      <c r="E86">
        <v>618</v>
      </c>
      <c r="F86" s="1">
        <v>2048.2900998487098</v>
      </c>
      <c r="G86" t="s">
        <v>38</v>
      </c>
      <c r="H86">
        <v>73</v>
      </c>
      <c r="I86">
        <v>26</v>
      </c>
      <c r="J86">
        <v>80</v>
      </c>
      <c r="K86">
        <v>10</v>
      </c>
      <c r="L86" t="s">
        <v>36</v>
      </c>
      <c r="M86" s="1">
        <v>8.3816156249226292</v>
      </c>
      <c r="N86" t="s">
        <v>44</v>
      </c>
      <c r="O86" t="s">
        <v>62</v>
      </c>
      <c r="P86">
        <v>24</v>
      </c>
      <c r="Q86">
        <v>589</v>
      </c>
      <c r="R86">
        <v>22</v>
      </c>
      <c r="S86">
        <v>33.808636513209002</v>
      </c>
      <c r="T86" t="s">
        <v>64</v>
      </c>
      <c r="U86">
        <v>4.8434565771180402</v>
      </c>
      <c r="V86" t="s">
        <v>40</v>
      </c>
      <c r="W86" t="s">
        <v>32</v>
      </c>
      <c r="X86" s="1">
        <v>465.45700596368698</v>
      </c>
      <c r="Y86" s="1">
        <f>Table1[[#This Row],[Revenue generated]]-(Table1[[#This Row],[Manufacturing costs]]+Table1[[#This Row],[Shipping costs]])</f>
        <v>2006.0998477105782</v>
      </c>
      <c r="Z86">
        <f>Table1[[#This Row],[Availability]] / (Table1[[#This Row],[Availability]] + Table1[[#This Row],[Stock levels]])</f>
        <v>0.57558139534883723</v>
      </c>
      <c r="AA86" t="str">
        <f>IF(Table1[[#This Row],[Availability]]&lt;30,"Reorder","OK")</f>
        <v>OK</v>
      </c>
    </row>
    <row r="87" spans="1:27">
      <c r="A87" t="s">
        <v>57</v>
      </c>
      <c r="B87" t="s">
        <v>139</v>
      </c>
      <c r="C87" s="1">
        <v>76.962994415193805</v>
      </c>
      <c r="D87">
        <v>83</v>
      </c>
      <c r="E87">
        <v>25</v>
      </c>
      <c r="F87" s="1">
        <v>8684.6130592538502</v>
      </c>
      <c r="G87" t="s">
        <v>35</v>
      </c>
      <c r="H87">
        <v>15</v>
      </c>
      <c r="I87">
        <v>18</v>
      </c>
      <c r="J87">
        <v>66</v>
      </c>
      <c r="K87">
        <v>2</v>
      </c>
      <c r="L87" t="s">
        <v>43</v>
      </c>
      <c r="M87" s="1">
        <v>8.2491687048717193</v>
      </c>
      <c r="N87" t="s">
        <v>44</v>
      </c>
      <c r="O87" t="s">
        <v>62</v>
      </c>
      <c r="P87">
        <v>4</v>
      </c>
      <c r="Q87">
        <v>211</v>
      </c>
      <c r="R87">
        <v>2</v>
      </c>
      <c r="S87">
        <v>69.929345518672307</v>
      </c>
      <c r="T87" t="s">
        <v>46</v>
      </c>
      <c r="U87">
        <v>1.3744289997457499</v>
      </c>
      <c r="V87" t="s">
        <v>31</v>
      </c>
      <c r="W87" t="s">
        <v>32</v>
      </c>
      <c r="X87" s="1">
        <v>842.68683000464102</v>
      </c>
      <c r="Y87" s="1">
        <f>Table1[[#This Row],[Revenue generated]]-(Table1[[#This Row],[Manufacturing costs]]+Table1[[#This Row],[Shipping costs]])</f>
        <v>8606.4345450303063</v>
      </c>
      <c r="Z87">
        <f>Table1[[#This Row],[Availability]] / (Table1[[#This Row],[Availability]] + Table1[[#This Row],[Stock levels]])</f>
        <v>0.84693877551020413</v>
      </c>
      <c r="AA87" t="str">
        <f>IF(Table1[[#This Row],[Availability]]&lt;30,"Reorder","OK")</f>
        <v>OK</v>
      </c>
    </row>
    <row r="88" spans="1:27">
      <c r="A88" t="s">
        <v>33</v>
      </c>
      <c r="B88" t="s">
        <v>140</v>
      </c>
      <c r="C88" s="1">
        <v>19.9981769404042</v>
      </c>
      <c r="D88">
        <v>18</v>
      </c>
      <c r="E88">
        <v>223</v>
      </c>
      <c r="F88" s="1">
        <v>1229.59102856498</v>
      </c>
      <c r="G88" t="s">
        <v>38</v>
      </c>
      <c r="H88">
        <v>32</v>
      </c>
      <c r="I88">
        <v>14</v>
      </c>
      <c r="J88">
        <v>22</v>
      </c>
      <c r="K88">
        <v>6</v>
      </c>
      <c r="L88" t="s">
        <v>27</v>
      </c>
      <c r="M88" s="1">
        <v>1.4543053101535499</v>
      </c>
      <c r="N88" t="s">
        <v>39</v>
      </c>
      <c r="O88" t="s">
        <v>29</v>
      </c>
      <c r="P88">
        <v>4</v>
      </c>
      <c r="Q88">
        <v>569</v>
      </c>
      <c r="R88">
        <v>18</v>
      </c>
      <c r="S88">
        <v>74.608969995194599</v>
      </c>
      <c r="T88" t="s">
        <v>64</v>
      </c>
      <c r="U88">
        <v>2.0515129307662399</v>
      </c>
      <c r="V88" t="s">
        <v>47</v>
      </c>
      <c r="W88" t="s">
        <v>48</v>
      </c>
      <c r="X88" s="1">
        <v>264.25488983586598</v>
      </c>
      <c r="Y88" s="1">
        <f>Table1[[#This Row],[Revenue generated]]-(Table1[[#This Row],[Manufacturing costs]]+Table1[[#This Row],[Shipping costs]])</f>
        <v>1153.5277532596319</v>
      </c>
      <c r="Z88">
        <f>Table1[[#This Row],[Availability]] / (Table1[[#This Row],[Availability]] + Table1[[#This Row],[Stock levels]])</f>
        <v>0.36</v>
      </c>
      <c r="AA88" t="str">
        <f>IF(Table1[[#This Row],[Availability]]&lt;30,"Reorder","OK")</f>
        <v>Reorder</v>
      </c>
    </row>
    <row r="89" spans="1:27">
      <c r="A89" t="s">
        <v>24</v>
      </c>
      <c r="B89" t="s">
        <v>141</v>
      </c>
      <c r="C89" s="1">
        <v>80.414036650355698</v>
      </c>
      <c r="D89">
        <v>24</v>
      </c>
      <c r="E89">
        <v>79</v>
      </c>
      <c r="F89" s="1">
        <v>5133.8467010866898</v>
      </c>
      <c r="G89" t="s">
        <v>55</v>
      </c>
      <c r="H89">
        <v>5</v>
      </c>
      <c r="I89">
        <v>7</v>
      </c>
      <c r="J89">
        <v>55</v>
      </c>
      <c r="K89">
        <v>10</v>
      </c>
      <c r="L89" t="s">
        <v>36</v>
      </c>
      <c r="M89" s="1">
        <v>6.5758037975485299</v>
      </c>
      <c r="N89" t="s">
        <v>28</v>
      </c>
      <c r="O89" t="s">
        <v>62</v>
      </c>
      <c r="P89">
        <v>27</v>
      </c>
      <c r="Q89">
        <v>523</v>
      </c>
      <c r="R89">
        <v>17</v>
      </c>
      <c r="S89">
        <v>28.696996824143099</v>
      </c>
      <c r="T89" t="s">
        <v>46</v>
      </c>
      <c r="U89">
        <v>3.6937377878392699</v>
      </c>
      <c r="V89" t="s">
        <v>56</v>
      </c>
      <c r="W89" t="s">
        <v>32</v>
      </c>
      <c r="X89" s="1">
        <v>879.35921773492396</v>
      </c>
      <c r="Y89" s="1">
        <f>Table1[[#This Row],[Revenue generated]]-(Table1[[#This Row],[Manufacturing costs]]+Table1[[#This Row],[Shipping costs]])</f>
        <v>5098.5739004649986</v>
      </c>
      <c r="Z89">
        <f>Table1[[#This Row],[Availability]] / (Table1[[#This Row],[Availability]] + Table1[[#This Row],[Stock levels]])</f>
        <v>0.82758620689655171</v>
      </c>
      <c r="AA89" t="str">
        <f>IF(Table1[[#This Row],[Availability]]&lt;30,"Reorder","OK")</f>
        <v>Reorder</v>
      </c>
    </row>
    <row r="90" spans="1:27">
      <c r="A90" t="s">
        <v>57</v>
      </c>
      <c r="B90" t="s">
        <v>142</v>
      </c>
      <c r="C90" s="1">
        <v>75.270406975724995</v>
      </c>
      <c r="D90">
        <v>58</v>
      </c>
      <c r="E90">
        <v>737</v>
      </c>
      <c r="F90" s="1">
        <v>9444.7420330629793</v>
      </c>
      <c r="G90" t="s">
        <v>55</v>
      </c>
      <c r="H90">
        <v>60</v>
      </c>
      <c r="I90">
        <v>18</v>
      </c>
      <c r="J90">
        <v>85</v>
      </c>
      <c r="K90">
        <v>7</v>
      </c>
      <c r="L90" t="s">
        <v>36</v>
      </c>
      <c r="M90" s="1">
        <v>3.8012531329310701</v>
      </c>
      <c r="N90" t="s">
        <v>61</v>
      </c>
      <c r="O90" t="s">
        <v>29</v>
      </c>
      <c r="P90">
        <v>21</v>
      </c>
      <c r="Q90">
        <v>953</v>
      </c>
      <c r="R90">
        <v>11</v>
      </c>
      <c r="S90">
        <v>68.1849190570411</v>
      </c>
      <c r="T90" t="s">
        <v>30</v>
      </c>
      <c r="U90">
        <v>0.722204401882931</v>
      </c>
      <c r="V90" t="s">
        <v>56</v>
      </c>
      <c r="W90" t="s">
        <v>48</v>
      </c>
      <c r="X90" s="1">
        <v>103.916247960704</v>
      </c>
      <c r="Y90" s="1">
        <f>Table1[[#This Row],[Revenue generated]]-(Table1[[#This Row],[Manufacturing costs]]+Table1[[#This Row],[Shipping costs]])</f>
        <v>9372.7558608730069</v>
      </c>
      <c r="Z90">
        <f>Table1[[#This Row],[Availability]] / (Table1[[#This Row],[Availability]] + Table1[[#This Row],[Stock levels]])</f>
        <v>0.49152542372881358</v>
      </c>
      <c r="AA90" t="str">
        <f>IF(Table1[[#This Row],[Availability]]&lt;30,"Reorder","OK")</f>
        <v>OK</v>
      </c>
    </row>
    <row r="91" spans="1:27">
      <c r="A91" t="s">
        <v>57</v>
      </c>
      <c r="B91" t="s">
        <v>143</v>
      </c>
      <c r="C91" s="1">
        <v>97.760085581938597</v>
      </c>
      <c r="D91">
        <v>10</v>
      </c>
      <c r="E91">
        <v>134</v>
      </c>
      <c r="F91" s="1">
        <v>5924.6825668532301</v>
      </c>
      <c r="G91" t="s">
        <v>38</v>
      </c>
      <c r="H91">
        <v>90</v>
      </c>
      <c r="I91">
        <v>1</v>
      </c>
      <c r="J91">
        <v>27</v>
      </c>
      <c r="K91">
        <v>8</v>
      </c>
      <c r="L91" t="s">
        <v>27</v>
      </c>
      <c r="M91" s="1">
        <v>9.9298162452772498</v>
      </c>
      <c r="N91" t="s">
        <v>39</v>
      </c>
      <c r="O91" t="s">
        <v>45</v>
      </c>
      <c r="P91">
        <v>23</v>
      </c>
      <c r="Q91">
        <v>370</v>
      </c>
      <c r="R91">
        <v>11</v>
      </c>
      <c r="S91">
        <v>46.603873381644398</v>
      </c>
      <c r="T91" t="s">
        <v>30</v>
      </c>
      <c r="U91">
        <v>1.9076657339590699</v>
      </c>
      <c r="V91" t="s">
        <v>47</v>
      </c>
      <c r="W91" t="s">
        <v>32</v>
      </c>
      <c r="X91" s="1">
        <v>517.49997392906005</v>
      </c>
      <c r="Y91" s="1">
        <f>Table1[[#This Row],[Revenue generated]]-(Table1[[#This Row],[Manufacturing costs]]+Table1[[#This Row],[Shipping costs]])</f>
        <v>5868.1488772263083</v>
      </c>
      <c r="Z91">
        <f>Table1[[#This Row],[Availability]] / (Table1[[#This Row],[Availability]] + Table1[[#This Row],[Stock levels]])</f>
        <v>0.1</v>
      </c>
      <c r="AA91" t="str">
        <f>IF(Table1[[#This Row],[Availability]]&lt;30,"Reorder","OK")</f>
        <v>Reorder</v>
      </c>
    </row>
    <row r="92" spans="1:27">
      <c r="A92" t="s">
        <v>33</v>
      </c>
      <c r="B92" t="s">
        <v>144</v>
      </c>
      <c r="C92" s="1">
        <v>13.881913501359101</v>
      </c>
      <c r="D92">
        <v>56</v>
      </c>
      <c r="E92">
        <v>320</v>
      </c>
      <c r="F92" s="1">
        <v>9592.6335702803099</v>
      </c>
      <c r="G92" t="s">
        <v>26</v>
      </c>
      <c r="H92">
        <v>66</v>
      </c>
      <c r="I92">
        <v>18</v>
      </c>
      <c r="J92">
        <v>96</v>
      </c>
      <c r="K92">
        <v>7</v>
      </c>
      <c r="L92" t="s">
        <v>27</v>
      </c>
      <c r="M92" s="1">
        <v>7.6744307081126903</v>
      </c>
      <c r="N92" t="s">
        <v>28</v>
      </c>
      <c r="O92" t="s">
        <v>53</v>
      </c>
      <c r="P92">
        <v>8</v>
      </c>
      <c r="Q92">
        <v>585</v>
      </c>
      <c r="R92">
        <v>8</v>
      </c>
      <c r="S92">
        <v>85.675963335797903</v>
      </c>
      <c r="T92" t="s">
        <v>64</v>
      </c>
      <c r="U92">
        <v>1.2193822244013801</v>
      </c>
      <c r="V92" t="s">
        <v>47</v>
      </c>
      <c r="W92" t="s">
        <v>32</v>
      </c>
      <c r="X92" s="1">
        <v>990.07847250581096</v>
      </c>
      <c r="Y92" s="1">
        <f>Table1[[#This Row],[Revenue generated]]-(Table1[[#This Row],[Manufacturing costs]]+Table1[[#This Row],[Shipping costs]])</f>
        <v>9499.2831762363985</v>
      </c>
      <c r="Z92">
        <f>Table1[[#This Row],[Availability]] / (Table1[[#This Row],[Availability]] + Table1[[#This Row],[Stock levels]])</f>
        <v>0.45901639344262296</v>
      </c>
      <c r="AA92" t="str">
        <f>IF(Table1[[#This Row],[Availability]]&lt;30,"Reorder","OK")</f>
        <v>OK</v>
      </c>
    </row>
    <row r="93" spans="1:27">
      <c r="A93" t="s">
        <v>57</v>
      </c>
      <c r="B93" t="s">
        <v>145</v>
      </c>
      <c r="C93" s="1">
        <v>62.111965463961702</v>
      </c>
      <c r="D93">
        <v>90</v>
      </c>
      <c r="E93">
        <v>916</v>
      </c>
      <c r="F93" s="1">
        <v>1935.20679350759</v>
      </c>
      <c r="G93" t="s">
        <v>55</v>
      </c>
      <c r="H93">
        <v>98</v>
      </c>
      <c r="I93">
        <v>22</v>
      </c>
      <c r="J93">
        <v>85</v>
      </c>
      <c r="K93">
        <v>7</v>
      </c>
      <c r="L93" t="s">
        <v>27</v>
      </c>
      <c r="M93" s="1">
        <v>7.4715140844011403</v>
      </c>
      <c r="N93" t="s">
        <v>52</v>
      </c>
      <c r="O93" t="s">
        <v>50</v>
      </c>
      <c r="P93">
        <v>5</v>
      </c>
      <c r="Q93">
        <v>207</v>
      </c>
      <c r="R93">
        <v>28</v>
      </c>
      <c r="S93">
        <v>39.772882502339897</v>
      </c>
      <c r="T93" t="s">
        <v>30</v>
      </c>
      <c r="U93">
        <v>0.62600185820939402</v>
      </c>
      <c r="V93" t="s">
        <v>47</v>
      </c>
      <c r="W93" t="s">
        <v>32</v>
      </c>
      <c r="X93" s="1">
        <v>996.77831495062298</v>
      </c>
      <c r="Y93" s="1">
        <f>Table1[[#This Row],[Revenue generated]]-(Table1[[#This Row],[Manufacturing costs]]+Table1[[#This Row],[Shipping costs]])</f>
        <v>1887.962396920849</v>
      </c>
      <c r="Z93">
        <f>Table1[[#This Row],[Availability]] / (Table1[[#This Row],[Availability]] + Table1[[#This Row],[Stock levels]])</f>
        <v>0.47872340425531917</v>
      </c>
      <c r="AA93" t="str">
        <f>IF(Table1[[#This Row],[Availability]]&lt;30,"Reorder","OK")</f>
        <v>OK</v>
      </c>
    </row>
    <row r="94" spans="1:27">
      <c r="A94" t="s">
        <v>57</v>
      </c>
      <c r="B94" t="s">
        <v>146</v>
      </c>
      <c r="C94" s="1">
        <v>47.714233075820196</v>
      </c>
      <c r="D94">
        <v>44</v>
      </c>
      <c r="E94">
        <v>276</v>
      </c>
      <c r="F94" s="1">
        <v>2100.1297546259302</v>
      </c>
      <c r="G94" t="s">
        <v>55</v>
      </c>
      <c r="H94">
        <v>90</v>
      </c>
      <c r="I94">
        <v>25</v>
      </c>
      <c r="J94">
        <v>10</v>
      </c>
      <c r="K94">
        <v>8</v>
      </c>
      <c r="L94" t="s">
        <v>27</v>
      </c>
      <c r="M94" s="1">
        <v>4.4695000261236002</v>
      </c>
      <c r="N94" t="s">
        <v>61</v>
      </c>
      <c r="O94" t="s">
        <v>29</v>
      </c>
      <c r="P94">
        <v>4</v>
      </c>
      <c r="Q94">
        <v>671</v>
      </c>
      <c r="R94">
        <v>29</v>
      </c>
      <c r="S94">
        <v>62.612690395614301</v>
      </c>
      <c r="T94" t="s">
        <v>64</v>
      </c>
      <c r="U94">
        <v>0.33343182522473902</v>
      </c>
      <c r="V94" t="s">
        <v>47</v>
      </c>
      <c r="W94" t="s">
        <v>32</v>
      </c>
      <c r="X94" s="1">
        <v>230.092782536762</v>
      </c>
      <c r="Y94" s="1">
        <f>Table1[[#This Row],[Revenue generated]]-(Table1[[#This Row],[Manufacturing costs]]+Table1[[#This Row],[Shipping costs]])</f>
        <v>2033.0475642041922</v>
      </c>
      <c r="Z94">
        <f>Table1[[#This Row],[Availability]] / (Table1[[#This Row],[Availability]] + Table1[[#This Row],[Stock levels]])</f>
        <v>0.32835820895522388</v>
      </c>
      <c r="AA94" t="str">
        <f>IF(Table1[[#This Row],[Availability]]&lt;30,"Reorder","OK")</f>
        <v>OK</v>
      </c>
    </row>
    <row r="95" spans="1:27">
      <c r="A95" t="s">
        <v>24</v>
      </c>
      <c r="B95" t="s">
        <v>147</v>
      </c>
      <c r="C95" s="1">
        <v>69.290831002905406</v>
      </c>
      <c r="D95">
        <v>88</v>
      </c>
      <c r="E95">
        <v>114</v>
      </c>
      <c r="F95" s="1">
        <v>4531.4021336919004</v>
      </c>
      <c r="G95" t="s">
        <v>38</v>
      </c>
      <c r="H95">
        <v>63</v>
      </c>
      <c r="I95">
        <v>17</v>
      </c>
      <c r="J95">
        <v>66</v>
      </c>
      <c r="K95">
        <v>1</v>
      </c>
      <c r="L95" t="s">
        <v>43</v>
      </c>
      <c r="M95" s="1">
        <v>7.00643205900439</v>
      </c>
      <c r="N95" t="s">
        <v>52</v>
      </c>
      <c r="O95" t="s">
        <v>62</v>
      </c>
      <c r="P95">
        <v>21</v>
      </c>
      <c r="Q95">
        <v>824</v>
      </c>
      <c r="R95">
        <v>20</v>
      </c>
      <c r="S95">
        <v>35.633652343343797</v>
      </c>
      <c r="T95" t="s">
        <v>46</v>
      </c>
      <c r="U95">
        <v>4.1657817954241398</v>
      </c>
      <c r="V95" t="s">
        <v>40</v>
      </c>
      <c r="W95" t="s">
        <v>48</v>
      </c>
      <c r="X95" s="1">
        <v>823.52384588815505</v>
      </c>
      <c r="Y95" s="1">
        <f>Table1[[#This Row],[Revenue generated]]-(Table1[[#This Row],[Manufacturing costs]]+Table1[[#This Row],[Shipping costs]])</f>
        <v>4488.7620492895521</v>
      </c>
      <c r="Z95">
        <f>Table1[[#This Row],[Availability]] / (Table1[[#This Row],[Availability]] + Table1[[#This Row],[Stock levels]])</f>
        <v>0.58278145695364236</v>
      </c>
      <c r="AA95" t="str">
        <f>IF(Table1[[#This Row],[Availability]]&lt;30,"Reorder","OK")</f>
        <v>OK</v>
      </c>
    </row>
    <row r="96" spans="1:27">
      <c r="A96" t="s">
        <v>57</v>
      </c>
      <c r="B96" t="s">
        <v>148</v>
      </c>
      <c r="C96" s="1">
        <v>3.0376887246314102</v>
      </c>
      <c r="D96">
        <v>97</v>
      </c>
      <c r="E96">
        <v>987</v>
      </c>
      <c r="F96" s="1">
        <v>7888.3565466618702</v>
      </c>
      <c r="G96" t="s">
        <v>38</v>
      </c>
      <c r="H96">
        <v>77</v>
      </c>
      <c r="I96">
        <v>26</v>
      </c>
      <c r="J96">
        <v>72</v>
      </c>
      <c r="K96">
        <v>9</v>
      </c>
      <c r="L96" t="s">
        <v>27</v>
      </c>
      <c r="M96" s="1">
        <v>6.9429459420325799</v>
      </c>
      <c r="N96" t="s">
        <v>61</v>
      </c>
      <c r="O96" t="s">
        <v>50</v>
      </c>
      <c r="P96">
        <v>12</v>
      </c>
      <c r="Q96">
        <v>908</v>
      </c>
      <c r="R96">
        <v>14</v>
      </c>
      <c r="S96">
        <v>60.387378614862101</v>
      </c>
      <c r="T96" t="s">
        <v>64</v>
      </c>
      <c r="U96">
        <v>1.4636074984727701</v>
      </c>
      <c r="V96" t="s">
        <v>47</v>
      </c>
      <c r="W96" t="s">
        <v>32</v>
      </c>
      <c r="X96" s="1">
        <v>846.66525698669398</v>
      </c>
      <c r="Y96" s="1">
        <f>Table1[[#This Row],[Revenue generated]]-(Table1[[#This Row],[Manufacturing costs]]+Table1[[#This Row],[Shipping costs]])</f>
        <v>7821.0262221049752</v>
      </c>
      <c r="Z96">
        <f>Table1[[#This Row],[Availability]] / (Table1[[#This Row],[Availability]] + Table1[[#This Row],[Stock levels]])</f>
        <v>0.55747126436781613</v>
      </c>
      <c r="AA96" t="str">
        <f>IF(Table1[[#This Row],[Availability]]&lt;30,"Reorder","OK")</f>
        <v>OK</v>
      </c>
    </row>
    <row r="97" spans="1:27">
      <c r="A97" t="s">
        <v>24</v>
      </c>
      <c r="B97" t="s">
        <v>149</v>
      </c>
      <c r="C97" s="1">
        <v>77.903927219447695</v>
      </c>
      <c r="D97">
        <v>65</v>
      </c>
      <c r="E97">
        <v>672</v>
      </c>
      <c r="F97" s="1">
        <v>7386.3639440486604</v>
      </c>
      <c r="G97" t="s">
        <v>38</v>
      </c>
      <c r="H97">
        <v>15</v>
      </c>
      <c r="I97">
        <v>14</v>
      </c>
      <c r="J97">
        <v>26</v>
      </c>
      <c r="K97">
        <v>9</v>
      </c>
      <c r="L97" t="s">
        <v>27</v>
      </c>
      <c r="M97" s="1">
        <v>8.6303388696027508</v>
      </c>
      <c r="N97" t="s">
        <v>52</v>
      </c>
      <c r="O97" t="s">
        <v>29</v>
      </c>
      <c r="P97">
        <v>18</v>
      </c>
      <c r="Q97">
        <v>450</v>
      </c>
      <c r="R97">
        <v>26</v>
      </c>
      <c r="S97">
        <v>58.890685768589897</v>
      </c>
      <c r="T97" t="s">
        <v>30</v>
      </c>
      <c r="U97">
        <v>1.21088212958506</v>
      </c>
      <c r="V97" t="s">
        <v>40</v>
      </c>
      <c r="W97" t="s">
        <v>48</v>
      </c>
      <c r="X97" s="1">
        <v>778.86424137664699</v>
      </c>
      <c r="Y97" s="1">
        <f>Table1[[#This Row],[Revenue generated]]-(Table1[[#This Row],[Manufacturing costs]]+Table1[[#This Row],[Shipping costs]])</f>
        <v>7318.8429194104674</v>
      </c>
      <c r="Z97">
        <f>Table1[[#This Row],[Availability]] / (Table1[[#This Row],[Availability]] + Table1[[#This Row],[Stock levels]])</f>
        <v>0.8125</v>
      </c>
      <c r="AA97" t="str">
        <f>IF(Table1[[#This Row],[Availability]]&lt;30,"Reorder","OK")</f>
        <v>OK</v>
      </c>
    </row>
    <row r="98" spans="1:27">
      <c r="A98" t="s">
        <v>57</v>
      </c>
      <c r="B98" t="s">
        <v>150</v>
      </c>
      <c r="C98" s="1">
        <v>24.423131420373299</v>
      </c>
      <c r="D98">
        <v>29</v>
      </c>
      <c r="E98">
        <v>324</v>
      </c>
      <c r="F98" s="1">
        <v>7698.4247656321104</v>
      </c>
      <c r="G98" t="s">
        <v>26</v>
      </c>
      <c r="H98">
        <v>67</v>
      </c>
      <c r="I98">
        <v>2</v>
      </c>
      <c r="J98">
        <v>32</v>
      </c>
      <c r="K98">
        <v>3</v>
      </c>
      <c r="L98" t="s">
        <v>43</v>
      </c>
      <c r="M98" s="1">
        <v>5.3528780439967996</v>
      </c>
      <c r="N98" t="s">
        <v>28</v>
      </c>
      <c r="O98" t="s">
        <v>29</v>
      </c>
      <c r="P98">
        <v>28</v>
      </c>
      <c r="Q98">
        <v>648</v>
      </c>
      <c r="R98">
        <v>28</v>
      </c>
      <c r="S98">
        <v>17.803756331391199</v>
      </c>
      <c r="T98" t="s">
        <v>30</v>
      </c>
      <c r="U98">
        <v>3.8720476814821301</v>
      </c>
      <c r="V98" t="s">
        <v>31</v>
      </c>
      <c r="W98" t="s">
        <v>48</v>
      </c>
      <c r="X98" s="1">
        <v>188.74214114905601</v>
      </c>
      <c r="Y98" s="1">
        <f>Table1[[#This Row],[Revenue generated]]-(Table1[[#This Row],[Manufacturing costs]]+Table1[[#This Row],[Shipping costs]])</f>
        <v>7675.268131256722</v>
      </c>
      <c r="Z98">
        <f>Table1[[#This Row],[Availability]] / (Table1[[#This Row],[Availability]] + Table1[[#This Row],[Stock levels]])</f>
        <v>0.30208333333333331</v>
      </c>
      <c r="AA98" t="str">
        <f>IF(Table1[[#This Row],[Availability]]&lt;30,"Reorder","OK")</f>
        <v>Reorder</v>
      </c>
    </row>
    <row r="99" spans="1:27">
      <c r="A99" t="s">
        <v>24</v>
      </c>
      <c r="B99" t="s">
        <v>151</v>
      </c>
      <c r="C99" s="1">
        <v>3.5261112591434101</v>
      </c>
      <c r="D99">
        <v>56</v>
      </c>
      <c r="E99">
        <v>62</v>
      </c>
      <c r="F99" s="1">
        <v>4370.9165799845296</v>
      </c>
      <c r="G99" t="s">
        <v>55</v>
      </c>
      <c r="H99">
        <v>46</v>
      </c>
      <c r="I99">
        <v>19</v>
      </c>
      <c r="J99">
        <v>4</v>
      </c>
      <c r="K99">
        <v>9</v>
      </c>
      <c r="L99" t="s">
        <v>36</v>
      </c>
      <c r="M99" s="1">
        <v>7.9048456112096703</v>
      </c>
      <c r="N99" t="s">
        <v>52</v>
      </c>
      <c r="O99" t="s">
        <v>29</v>
      </c>
      <c r="P99">
        <v>10</v>
      </c>
      <c r="Q99">
        <v>535</v>
      </c>
      <c r="R99">
        <v>13</v>
      </c>
      <c r="S99">
        <v>65.765155926367399</v>
      </c>
      <c r="T99" t="s">
        <v>46</v>
      </c>
      <c r="U99">
        <v>3.3762378347179798</v>
      </c>
      <c r="V99" t="s">
        <v>31</v>
      </c>
      <c r="W99" t="s">
        <v>48</v>
      </c>
      <c r="X99" s="1">
        <v>540.13242286796697</v>
      </c>
      <c r="Y99" s="1">
        <f>Table1[[#This Row],[Revenue generated]]-(Table1[[#This Row],[Manufacturing costs]]+Table1[[#This Row],[Shipping costs]])</f>
        <v>4297.2465784469523</v>
      </c>
      <c r="Z99">
        <f>Table1[[#This Row],[Availability]] / (Table1[[#This Row],[Availability]] + Table1[[#This Row],[Stock levels]])</f>
        <v>0.5490196078431373</v>
      </c>
      <c r="AA99" t="str">
        <f>IF(Table1[[#This Row],[Availability]]&lt;30,"Reorder","OK")</f>
        <v>OK</v>
      </c>
    </row>
    <row r="100" spans="1:27">
      <c r="A100" t="s">
        <v>33</v>
      </c>
      <c r="B100" t="s">
        <v>152</v>
      </c>
      <c r="C100" s="1">
        <v>19.754604866878601</v>
      </c>
      <c r="D100">
        <v>43</v>
      </c>
      <c r="E100">
        <v>913</v>
      </c>
      <c r="F100" s="1">
        <v>8525.9525596835192</v>
      </c>
      <c r="G100" t="s">
        <v>35</v>
      </c>
      <c r="H100">
        <v>53</v>
      </c>
      <c r="I100">
        <v>1</v>
      </c>
      <c r="J100">
        <v>27</v>
      </c>
      <c r="K100">
        <v>7</v>
      </c>
      <c r="L100" t="s">
        <v>27</v>
      </c>
      <c r="M100" s="1">
        <v>1.4098010951380699</v>
      </c>
      <c r="N100" t="s">
        <v>44</v>
      </c>
      <c r="O100" t="s">
        <v>62</v>
      </c>
      <c r="P100">
        <v>28</v>
      </c>
      <c r="Q100">
        <v>581</v>
      </c>
      <c r="R100">
        <v>9</v>
      </c>
      <c r="S100">
        <v>5.6046908643717801</v>
      </c>
      <c r="T100" t="s">
        <v>30</v>
      </c>
      <c r="U100">
        <v>2.9081221693512598</v>
      </c>
      <c r="V100" t="s">
        <v>47</v>
      </c>
      <c r="W100" t="s">
        <v>48</v>
      </c>
      <c r="X100" s="1">
        <v>882.19886354704101</v>
      </c>
      <c r="Y100" s="1">
        <f>Table1[[#This Row],[Revenue generated]]-(Table1[[#This Row],[Manufacturing costs]]+Table1[[#This Row],[Shipping costs]])</f>
        <v>8518.9380677240097</v>
      </c>
      <c r="Z100">
        <f>Table1[[#This Row],[Availability]] / (Table1[[#This Row],[Availability]] + Table1[[#This Row],[Stock levels]])</f>
        <v>0.44791666666666669</v>
      </c>
      <c r="AA100" t="str">
        <f>IF(Table1[[#This Row],[Availability]]&lt;30,"Reorder","OK")</f>
        <v>OK</v>
      </c>
    </row>
    <row r="101" spans="1:27">
      <c r="A101" t="s">
        <v>24</v>
      </c>
      <c r="B101" t="s">
        <v>153</v>
      </c>
      <c r="C101" s="1">
        <v>68.517832699276596</v>
      </c>
      <c r="D101">
        <v>17</v>
      </c>
      <c r="E101">
        <v>627</v>
      </c>
      <c r="F101" s="1">
        <v>9185.1858291817007</v>
      </c>
      <c r="G101" t="s">
        <v>38</v>
      </c>
      <c r="H101">
        <v>55</v>
      </c>
      <c r="I101">
        <v>8</v>
      </c>
      <c r="J101">
        <v>59</v>
      </c>
      <c r="K101">
        <v>6</v>
      </c>
      <c r="L101" t="s">
        <v>27</v>
      </c>
      <c r="M101" s="1">
        <v>1.3110237561206199</v>
      </c>
      <c r="N101" t="s">
        <v>61</v>
      </c>
      <c r="O101" t="s">
        <v>62</v>
      </c>
      <c r="P101">
        <v>29</v>
      </c>
      <c r="Q101">
        <v>921</v>
      </c>
      <c r="R101">
        <v>2</v>
      </c>
      <c r="S101">
        <v>38.072898520625998</v>
      </c>
      <c r="T101" t="s">
        <v>46</v>
      </c>
      <c r="U101">
        <v>0.34602729070550298</v>
      </c>
      <c r="V101" t="s">
        <v>47</v>
      </c>
      <c r="W101" t="s">
        <v>32</v>
      </c>
      <c r="X101" s="1">
        <v>210.743008964246</v>
      </c>
      <c r="Y101" s="1">
        <f>Table1[[#This Row],[Revenue generated]]-(Table1[[#This Row],[Manufacturing costs]]+Table1[[#This Row],[Shipping costs]])</f>
        <v>9145.8019069049533</v>
      </c>
      <c r="Z101">
        <f>Table1[[#This Row],[Availability]] / (Table1[[#This Row],[Availability]] + Table1[[#This Row],[Stock levels]])</f>
        <v>0.2361111111111111</v>
      </c>
      <c r="AA101" t="str">
        <f>IF(Table1[[#This Row],[Availability]]&lt;30,"Reorder","OK")</f>
        <v>Reorder</v>
      </c>
    </row>
  </sheetData>
  <conditionalFormatting sqref="T1:T1048576">
    <cfRule type="containsText" dxfId="2" priority="3" operator="containsText" text="Fail">
      <formula>NOT(ISERROR(SEARCH("Fail",T1)))</formula>
    </cfRule>
  </conditionalFormatting>
  <conditionalFormatting sqref="U2:U101">
    <cfRule type="cellIs" dxfId="1" priority="2" operator="greaterThan">
      <formula>4</formula>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containsText" priority="1" operator="containsText" id="{E266ED10-9721-4700-BF2B-A8834FA6D937}">
            <xm:f>NOT(ISERROR(SEARCH($AA$89,AA2)))</xm:f>
            <xm:f>$AA$89</xm:f>
            <x14:dxf>
              <font>
                <color rgb="FF9C0006"/>
              </font>
              <fill>
                <patternFill>
                  <bgColor rgb="FFFFC7CE"/>
                </patternFill>
              </fill>
            </x14:dxf>
          </x14:cfRule>
          <xm:sqref>AA2:AA101</xm:sqref>
        </x14:conditionalFormatting>
      </x14:conditionalFormatting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103"/>
  <sheetViews>
    <sheetView workbookViewId="0">
      <selection activeCell="B11" sqref="B11"/>
    </sheetView>
  </sheetViews>
  <sheetFormatPr defaultRowHeight="15"/>
  <cols>
    <col min="1" max="1" width="13.140625" bestFit="1" customWidth="1"/>
    <col min="2" max="3" width="20.42578125" bestFit="1" customWidth="1"/>
    <col min="4" max="4" width="13.140625" bestFit="1" customWidth="1"/>
    <col min="5" max="5" width="22.140625" bestFit="1" customWidth="1"/>
    <col min="6" max="6" width="12.28515625" bestFit="1" customWidth="1"/>
    <col min="7" max="7" width="13.140625" bestFit="1" customWidth="1"/>
    <col min="8" max="8" width="17.85546875" bestFit="1" customWidth="1"/>
    <col min="9" max="9" width="22.5703125" bestFit="1" customWidth="1"/>
  </cols>
  <sheetData>
    <row r="1" spans="1:9">
      <c r="A1" s="1"/>
    </row>
    <row r="2" spans="1:9">
      <c r="A2" s="3" t="s">
        <v>157</v>
      </c>
      <c r="B2" t="s">
        <v>159</v>
      </c>
      <c r="D2" s="3" t="s">
        <v>157</v>
      </c>
      <c r="E2" t="s">
        <v>160</v>
      </c>
      <c r="G2" s="3" t="s">
        <v>157</v>
      </c>
      <c r="H2" t="s">
        <v>176</v>
      </c>
      <c r="I2" t="s">
        <v>177</v>
      </c>
    </row>
    <row r="3" spans="1:9">
      <c r="A3" s="4" t="s">
        <v>57</v>
      </c>
      <c r="B3" s="2">
        <v>161521.26599948306</v>
      </c>
      <c r="D3" s="4" t="s">
        <v>39</v>
      </c>
      <c r="E3" s="2">
        <v>1.8036297116882485</v>
      </c>
      <c r="G3" s="4" t="s">
        <v>25</v>
      </c>
      <c r="H3" s="2">
        <v>55</v>
      </c>
      <c r="I3" s="2">
        <v>96</v>
      </c>
    </row>
    <row r="4" spans="1:9">
      <c r="A4" s="4" t="s">
        <v>24</v>
      </c>
      <c r="B4" s="2">
        <v>174455.39060546222</v>
      </c>
      <c r="D4" s="4" t="s">
        <v>61</v>
      </c>
      <c r="E4" s="2">
        <v>2.3627501450718764</v>
      </c>
      <c r="G4" s="4" t="s">
        <v>34</v>
      </c>
      <c r="H4" s="2">
        <v>95</v>
      </c>
      <c r="I4" s="2">
        <v>37</v>
      </c>
    </row>
    <row r="5" spans="1:9">
      <c r="A5" s="4" t="s">
        <v>33</v>
      </c>
      <c r="B5" s="2">
        <v>241628.16213306302</v>
      </c>
      <c r="D5" s="4" t="s">
        <v>28</v>
      </c>
      <c r="E5" s="2">
        <v>2.4657860307644657</v>
      </c>
      <c r="G5" s="4" t="s">
        <v>63</v>
      </c>
      <c r="H5" s="2">
        <v>11</v>
      </c>
      <c r="I5" s="2">
        <v>80</v>
      </c>
    </row>
    <row r="6" spans="1:9">
      <c r="A6" s="4" t="s">
        <v>158</v>
      </c>
      <c r="B6" s="2">
        <v>577604.81873800838</v>
      </c>
      <c r="D6" s="4" t="s">
        <v>52</v>
      </c>
      <c r="E6" s="2">
        <v>2.3373974005913354</v>
      </c>
      <c r="G6" s="4" t="s">
        <v>65</v>
      </c>
      <c r="H6" s="2">
        <v>95</v>
      </c>
      <c r="I6" s="2">
        <v>60</v>
      </c>
    </row>
    <row r="7" spans="1:9">
      <c r="D7" s="4" t="s">
        <v>44</v>
      </c>
      <c r="E7" s="2">
        <v>2.6654083441491982</v>
      </c>
      <c r="G7" s="4" t="s">
        <v>66</v>
      </c>
      <c r="H7" s="2">
        <v>41</v>
      </c>
      <c r="I7" s="2">
        <v>85</v>
      </c>
    </row>
    <row r="8" spans="1:9">
      <c r="D8" s="4" t="s">
        <v>158</v>
      </c>
      <c r="E8" s="2">
        <v>2.2771579927396055</v>
      </c>
      <c r="G8" s="4" t="s">
        <v>67</v>
      </c>
      <c r="H8" s="2">
        <v>5</v>
      </c>
      <c r="I8" s="2">
        <v>48</v>
      </c>
    </row>
    <row r="9" spans="1:9">
      <c r="G9" s="4" t="s">
        <v>68</v>
      </c>
      <c r="H9" s="2">
        <v>26</v>
      </c>
      <c r="I9" s="2">
        <v>78</v>
      </c>
    </row>
    <row r="10" spans="1:9">
      <c r="G10" s="4" t="s">
        <v>69</v>
      </c>
      <c r="H10" s="2">
        <v>94</v>
      </c>
      <c r="I10" s="2">
        <v>69</v>
      </c>
    </row>
    <row r="11" spans="1:9" ht="15.75">
      <c r="A11" s="5" t="s">
        <v>161</v>
      </c>
      <c r="G11" s="4" t="s">
        <v>70</v>
      </c>
      <c r="H11" s="2">
        <v>74</v>
      </c>
      <c r="I11" s="2">
        <v>78</v>
      </c>
    </row>
    <row r="12" spans="1:9">
      <c r="A12" s="6"/>
      <c r="G12" s="4" t="s">
        <v>71</v>
      </c>
      <c r="H12" s="2">
        <v>82</v>
      </c>
      <c r="I12" s="2">
        <v>85</v>
      </c>
    </row>
    <row r="13" spans="1:9">
      <c r="A13" s="6" t="s">
        <v>162</v>
      </c>
      <c r="G13" s="4" t="s">
        <v>72</v>
      </c>
      <c r="H13" s="2">
        <v>23</v>
      </c>
      <c r="I13" s="2">
        <v>46</v>
      </c>
    </row>
    <row r="14" spans="1:9">
      <c r="A14" s="6"/>
      <c r="G14" s="4" t="s">
        <v>73</v>
      </c>
      <c r="H14" s="2">
        <v>100</v>
      </c>
      <c r="I14" s="2">
        <v>94</v>
      </c>
    </row>
    <row r="15" spans="1:9">
      <c r="A15" s="6" t="s">
        <v>163</v>
      </c>
      <c r="G15" s="4" t="s">
        <v>37</v>
      </c>
      <c r="H15" s="2">
        <v>34</v>
      </c>
      <c r="I15" s="2">
        <v>88</v>
      </c>
    </row>
    <row r="16" spans="1:9">
      <c r="G16" s="4" t="s">
        <v>74</v>
      </c>
      <c r="H16" s="2">
        <v>22</v>
      </c>
      <c r="I16" s="2">
        <v>68</v>
      </c>
    </row>
    <row r="17" spans="1:9" ht="15.75">
      <c r="A17" s="5" t="s">
        <v>164</v>
      </c>
      <c r="G17" s="4" t="s">
        <v>75</v>
      </c>
      <c r="H17" s="2">
        <v>60</v>
      </c>
      <c r="I17" s="2">
        <v>7</v>
      </c>
    </row>
    <row r="18" spans="1:9">
      <c r="A18" s="6"/>
      <c r="G18" s="4" t="s">
        <v>76</v>
      </c>
      <c r="H18" s="2">
        <v>55</v>
      </c>
      <c r="I18" s="2">
        <v>63</v>
      </c>
    </row>
    <row r="19" spans="1:9">
      <c r="A19" s="6" t="s">
        <v>165</v>
      </c>
      <c r="G19" s="4" t="s">
        <v>77</v>
      </c>
      <c r="H19" s="2">
        <v>30</v>
      </c>
      <c r="I19" s="2">
        <v>29</v>
      </c>
    </row>
    <row r="20" spans="1:9">
      <c r="A20" s="6"/>
      <c r="G20" s="4" t="s">
        <v>78</v>
      </c>
      <c r="H20" s="2">
        <v>32</v>
      </c>
      <c r="I20" s="2">
        <v>2</v>
      </c>
    </row>
    <row r="21" spans="1:9">
      <c r="A21" s="6" t="s">
        <v>166</v>
      </c>
      <c r="G21" s="4" t="s">
        <v>79</v>
      </c>
      <c r="H21" s="2">
        <v>73</v>
      </c>
      <c r="I21" s="2">
        <v>52</v>
      </c>
    </row>
    <row r="22" spans="1:9">
      <c r="G22" s="4" t="s">
        <v>80</v>
      </c>
      <c r="H22" s="2">
        <v>9</v>
      </c>
      <c r="I22" s="2">
        <v>48</v>
      </c>
    </row>
    <row r="23" spans="1:9" ht="15.75">
      <c r="A23" s="5" t="s">
        <v>167</v>
      </c>
      <c r="G23" s="4" t="s">
        <v>81</v>
      </c>
      <c r="H23" s="2">
        <v>42</v>
      </c>
      <c r="I23" s="2">
        <v>62</v>
      </c>
    </row>
    <row r="24" spans="1:9">
      <c r="A24" s="6"/>
      <c r="G24" s="4" t="s">
        <v>82</v>
      </c>
      <c r="H24" s="2">
        <v>12</v>
      </c>
      <c r="I24" s="2">
        <v>24</v>
      </c>
    </row>
    <row r="25" spans="1:9">
      <c r="A25" s="6" t="s">
        <v>168</v>
      </c>
      <c r="G25" s="4" t="s">
        <v>83</v>
      </c>
      <c r="H25" s="2">
        <v>3</v>
      </c>
      <c r="I25" s="2">
        <v>67</v>
      </c>
    </row>
    <row r="26" spans="1:9">
      <c r="A26" s="6"/>
      <c r="G26" s="4" t="s">
        <v>42</v>
      </c>
      <c r="H26" s="2">
        <v>68</v>
      </c>
      <c r="I26" s="2">
        <v>59</v>
      </c>
    </row>
    <row r="27" spans="1:9">
      <c r="A27" s="6" t="s">
        <v>169</v>
      </c>
      <c r="G27" s="4" t="s">
        <v>84</v>
      </c>
      <c r="H27" s="2">
        <v>10</v>
      </c>
      <c r="I27" s="2">
        <v>35</v>
      </c>
    </row>
    <row r="28" spans="1:9">
      <c r="G28" s="4" t="s">
        <v>85</v>
      </c>
      <c r="H28" s="2">
        <v>28</v>
      </c>
      <c r="I28" s="2">
        <v>44</v>
      </c>
    </row>
    <row r="29" spans="1:9" ht="15.75">
      <c r="A29" s="5" t="s">
        <v>170</v>
      </c>
      <c r="G29" s="4" t="s">
        <v>86</v>
      </c>
      <c r="H29" s="2">
        <v>43</v>
      </c>
      <c r="I29" s="2">
        <v>64</v>
      </c>
    </row>
    <row r="30" spans="1:9">
      <c r="A30" s="6"/>
      <c r="G30" s="4" t="s">
        <v>87</v>
      </c>
      <c r="H30" s="2">
        <v>63</v>
      </c>
      <c r="I30" s="2">
        <v>95</v>
      </c>
    </row>
    <row r="31" spans="1:9">
      <c r="A31" s="6" t="s">
        <v>171</v>
      </c>
      <c r="G31" s="4" t="s">
        <v>88</v>
      </c>
      <c r="H31" s="2">
        <v>96</v>
      </c>
      <c r="I31" s="2">
        <v>21</v>
      </c>
    </row>
    <row r="32" spans="1:9">
      <c r="A32" s="6"/>
      <c r="G32" s="4" t="s">
        <v>89</v>
      </c>
      <c r="H32" s="2">
        <v>11</v>
      </c>
      <c r="I32" s="2">
        <v>85</v>
      </c>
    </row>
    <row r="33" spans="1:9">
      <c r="A33" s="6" t="s">
        <v>172</v>
      </c>
      <c r="G33" s="4" t="s">
        <v>90</v>
      </c>
      <c r="H33" s="2">
        <v>34</v>
      </c>
      <c r="I33" s="2">
        <v>28</v>
      </c>
    </row>
    <row r="34" spans="1:9">
      <c r="G34" s="4" t="s">
        <v>91</v>
      </c>
      <c r="H34" s="2">
        <v>5</v>
      </c>
      <c r="I34" s="2">
        <v>21</v>
      </c>
    </row>
    <row r="35" spans="1:9" ht="15.75">
      <c r="A35" s="5" t="s">
        <v>173</v>
      </c>
      <c r="G35" s="4" t="s">
        <v>92</v>
      </c>
      <c r="H35" s="2">
        <v>75</v>
      </c>
      <c r="I35" s="2">
        <v>88</v>
      </c>
    </row>
    <row r="36" spans="1:9">
      <c r="A36" s="6"/>
      <c r="G36" s="4" t="s">
        <v>93</v>
      </c>
      <c r="H36" s="2">
        <v>26</v>
      </c>
      <c r="I36" s="2">
        <v>34</v>
      </c>
    </row>
    <row r="37" spans="1:9">
      <c r="A37" s="6" t="s">
        <v>174</v>
      </c>
      <c r="G37" s="4" t="s">
        <v>49</v>
      </c>
      <c r="H37" s="2">
        <v>26</v>
      </c>
      <c r="I37" s="2">
        <v>56</v>
      </c>
    </row>
    <row r="38" spans="1:9">
      <c r="A38" s="6"/>
      <c r="G38" s="4" t="s">
        <v>94</v>
      </c>
      <c r="H38" s="2">
        <v>97</v>
      </c>
      <c r="I38" s="2">
        <v>39</v>
      </c>
    </row>
    <row r="39" spans="1:9">
      <c r="A39" s="6" t="s">
        <v>175</v>
      </c>
      <c r="G39" s="4" t="s">
        <v>95</v>
      </c>
      <c r="H39" s="2">
        <v>35</v>
      </c>
      <c r="I39" s="2">
        <v>38</v>
      </c>
    </row>
    <row r="40" spans="1:9">
      <c r="G40" s="4" t="s">
        <v>96</v>
      </c>
      <c r="H40" s="2">
        <v>98</v>
      </c>
      <c r="I40" s="2">
        <v>57</v>
      </c>
    </row>
    <row r="41" spans="1:9">
      <c r="G41" s="4" t="s">
        <v>97</v>
      </c>
      <c r="H41" s="2">
        <v>6</v>
      </c>
      <c r="I41" s="2">
        <v>85</v>
      </c>
    </row>
    <row r="42" spans="1:9">
      <c r="A42" s="3" t="s">
        <v>157</v>
      </c>
      <c r="B42" t="s">
        <v>178</v>
      </c>
      <c r="D42" s="3" t="s">
        <v>157</v>
      </c>
      <c r="E42" t="s">
        <v>179</v>
      </c>
      <c r="G42" s="4" t="s">
        <v>98</v>
      </c>
      <c r="H42" s="2">
        <v>34</v>
      </c>
      <c r="I42" s="2">
        <v>72</v>
      </c>
    </row>
    <row r="43" spans="1:9">
      <c r="A43" s="4" t="s">
        <v>36</v>
      </c>
      <c r="B43" s="2">
        <v>155.53783060623547</v>
      </c>
      <c r="D43" s="4" t="s">
        <v>48</v>
      </c>
      <c r="E43" s="2">
        <v>20875.774494353162</v>
      </c>
      <c r="G43" s="4" t="s">
        <v>99</v>
      </c>
      <c r="H43" s="2">
        <v>1</v>
      </c>
      <c r="I43" s="2">
        <v>52</v>
      </c>
    </row>
    <row r="44" spans="1:9">
      <c r="A44" s="4" t="s">
        <v>27</v>
      </c>
      <c r="B44" s="2">
        <v>236.8976196639353</v>
      </c>
      <c r="D44" s="4" t="s">
        <v>32</v>
      </c>
      <c r="E44" s="2">
        <v>22039.384025601335</v>
      </c>
      <c r="G44" s="4" t="s">
        <v>100</v>
      </c>
      <c r="H44" s="2">
        <v>75</v>
      </c>
      <c r="I44" s="2">
        <v>6</v>
      </c>
    </row>
    <row r="45" spans="1:9">
      <c r="A45" s="4" t="s">
        <v>43</v>
      </c>
      <c r="B45" s="2">
        <v>162.37945693178756</v>
      </c>
      <c r="D45" s="4" t="s">
        <v>41</v>
      </c>
      <c r="E45" s="2">
        <v>10009.419695859558</v>
      </c>
      <c r="G45" s="4" t="s">
        <v>101</v>
      </c>
      <c r="H45" s="2">
        <v>93</v>
      </c>
      <c r="I45" s="2">
        <v>51</v>
      </c>
    </row>
    <row r="46" spans="1:9">
      <c r="A46" s="4" t="s">
        <v>158</v>
      </c>
      <c r="B46" s="2">
        <v>554.81490720195836</v>
      </c>
      <c r="D46" s="4" t="s">
        <v>158</v>
      </c>
      <c r="E46" s="2">
        <v>52924.57821581405</v>
      </c>
      <c r="G46" s="4" t="s">
        <v>102</v>
      </c>
      <c r="H46" s="2">
        <v>28</v>
      </c>
      <c r="I46" s="2">
        <v>9</v>
      </c>
    </row>
    <row r="47" spans="1:9">
      <c r="G47" s="4" t="s">
        <v>103</v>
      </c>
      <c r="H47" s="2">
        <v>19</v>
      </c>
      <c r="I47" s="2">
        <v>9</v>
      </c>
    </row>
    <row r="48" spans="1:9">
      <c r="G48" s="4" t="s">
        <v>51</v>
      </c>
      <c r="H48" s="2">
        <v>87</v>
      </c>
      <c r="I48" s="2">
        <v>66</v>
      </c>
    </row>
    <row r="49" spans="7:9">
      <c r="G49" s="4" t="s">
        <v>104</v>
      </c>
      <c r="H49" s="2">
        <v>91</v>
      </c>
      <c r="I49" s="2">
        <v>82</v>
      </c>
    </row>
    <row r="50" spans="7:9">
      <c r="G50" s="4" t="s">
        <v>105</v>
      </c>
      <c r="H50" s="2">
        <v>61</v>
      </c>
      <c r="I50" s="2">
        <v>52</v>
      </c>
    </row>
    <row r="51" spans="7:9">
      <c r="G51" s="4" t="s">
        <v>106</v>
      </c>
      <c r="H51" s="2">
        <v>1</v>
      </c>
      <c r="I51" s="2">
        <v>11</v>
      </c>
    </row>
    <row r="52" spans="7:9">
      <c r="G52" s="4" t="s">
        <v>107</v>
      </c>
      <c r="H52" s="2">
        <v>93</v>
      </c>
      <c r="I52" s="2">
        <v>54</v>
      </c>
    </row>
    <row r="53" spans="7:9">
      <c r="G53" s="4" t="s">
        <v>108</v>
      </c>
      <c r="H53" s="2">
        <v>11</v>
      </c>
      <c r="I53" s="2">
        <v>61</v>
      </c>
    </row>
    <row r="54" spans="7:9">
      <c r="G54" s="4" t="s">
        <v>109</v>
      </c>
      <c r="H54" s="2">
        <v>16</v>
      </c>
      <c r="I54" s="2">
        <v>11</v>
      </c>
    </row>
    <row r="55" spans="7:9">
      <c r="G55" s="4" t="s">
        <v>110</v>
      </c>
      <c r="H55" s="2">
        <v>90</v>
      </c>
      <c r="I55" s="2">
        <v>83</v>
      </c>
    </row>
    <row r="56" spans="7:9">
      <c r="G56" s="4" t="s">
        <v>111</v>
      </c>
      <c r="H56" s="2">
        <v>65</v>
      </c>
      <c r="I56" s="2">
        <v>51</v>
      </c>
    </row>
    <row r="57" spans="7:9">
      <c r="G57" s="4" t="s">
        <v>112</v>
      </c>
      <c r="H57" s="2">
        <v>81</v>
      </c>
      <c r="I57" s="2">
        <v>44</v>
      </c>
    </row>
    <row r="58" spans="7:9">
      <c r="G58" s="4" t="s">
        <v>113</v>
      </c>
      <c r="H58" s="2">
        <v>30</v>
      </c>
      <c r="I58" s="2">
        <v>26</v>
      </c>
    </row>
    <row r="59" spans="7:9">
      <c r="G59" s="4" t="s">
        <v>54</v>
      </c>
      <c r="H59" s="2">
        <v>48</v>
      </c>
      <c r="I59" s="2">
        <v>58</v>
      </c>
    </row>
    <row r="60" spans="7:9">
      <c r="G60" s="4" t="s">
        <v>114</v>
      </c>
      <c r="H60" s="2">
        <v>16</v>
      </c>
      <c r="I60" s="2">
        <v>72</v>
      </c>
    </row>
    <row r="61" spans="7:9">
      <c r="G61" s="4" t="s">
        <v>115</v>
      </c>
      <c r="H61" s="2">
        <v>23</v>
      </c>
      <c r="I61" s="2">
        <v>36</v>
      </c>
    </row>
    <row r="62" spans="7:9">
      <c r="G62" s="4" t="s">
        <v>116</v>
      </c>
      <c r="H62" s="2">
        <v>89</v>
      </c>
      <c r="I62" s="2">
        <v>40</v>
      </c>
    </row>
    <row r="63" spans="7:9">
      <c r="G63" s="4" t="s">
        <v>117</v>
      </c>
      <c r="H63" s="2">
        <v>55</v>
      </c>
      <c r="I63" s="2">
        <v>10</v>
      </c>
    </row>
    <row r="64" spans="7:9">
      <c r="G64" s="4" t="s">
        <v>118</v>
      </c>
      <c r="H64" s="2">
        <v>11</v>
      </c>
      <c r="I64" s="2">
        <v>75</v>
      </c>
    </row>
    <row r="65" spans="7:9">
      <c r="G65" s="4" t="s">
        <v>119</v>
      </c>
      <c r="H65" s="2">
        <v>72</v>
      </c>
      <c r="I65" s="2">
        <v>54</v>
      </c>
    </row>
    <row r="66" spans="7:9">
      <c r="G66" s="4" t="s">
        <v>120</v>
      </c>
      <c r="H66" s="2">
        <v>52</v>
      </c>
      <c r="I66" s="2">
        <v>19</v>
      </c>
    </row>
    <row r="67" spans="7:9">
      <c r="G67" s="4" t="s">
        <v>121</v>
      </c>
      <c r="H67" s="2">
        <v>16</v>
      </c>
      <c r="I67" s="2">
        <v>71</v>
      </c>
    </row>
    <row r="68" spans="7:9">
      <c r="G68" s="4" t="s">
        <v>122</v>
      </c>
      <c r="H68" s="2">
        <v>29</v>
      </c>
      <c r="I68" s="2">
        <v>58</v>
      </c>
    </row>
    <row r="69" spans="7:9">
      <c r="G69" s="4" t="s">
        <v>123</v>
      </c>
      <c r="H69" s="2">
        <v>62</v>
      </c>
      <c r="I69" s="2">
        <v>27</v>
      </c>
    </row>
    <row r="70" spans="7:9">
      <c r="G70" s="4" t="s">
        <v>58</v>
      </c>
      <c r="H70" s="2">
        <v>59</v>
      </c>
      <c r="I70" s="2">
        <v>11</v>
      </c>
    </row>
    <row r="71" spans="7:9">
      <c r="G71" s="4" t="s">
        <v>124</v>
      </c>
      <c r="H71" s="2">
        <v>90</v>
      </c>
      <c r="I71" s="2">
        <v>22</v>
      </c>
    </row>
    <row r="72" spans="7:9">
      <c r="G72" s="4" t="s">
        <v>125</v>
      </c>
      <c r="H72" s="2">
        <v>14</v>
      </c>
      <c r="I72" s="2">
        <v>26</v>
      </c>
    </row>
    <row r="73" spans="7:9">
      <c r="G73" s="4" t="s">
        <v>126</v>
      </c>
      <c r="H73" s="2">
        <v>88</v>
      </c>
      <c r="I73" s="2">
        <v>77</v>
      </c>
    </row>
    <row r="74" spans="7:9">
      <c r="G74" s="4" t="s">
        <v>127</v>
      </c>
      <c r="H74" s="2">
        <v>41</v>
      </c>
      <c r="I74" s="2">
        <v>66</v>
      </c>
    </row>
    <row r="75" spans="7:9">
      <c r="G75" s="4" t="s">
        <v>128</v>
      </c>
      <c r="H75" s="2">
        <v>64</v>
      </c>
      <c r="I75" s="2">
        <v>1</v>
      </c>
    </row>
    <row r="76" spans="7:9">
      <c r="G76" s="4" t="s">
        <v>129</v>
      </c>
      <c r="H76" s="2">
        <v>29</v>
      </c>
      <c r="I76" s="2">
        <v>56</v>
      </c>
    </row>
    <row r="77" spans="7:9">
      <c r="G77" s="4" t="s">
        <v>130</v>
      </c>
      <c r="H77" s="2">
        <v>23</v>
      </c>
      <c r="I77" s="2">
        <v>22</v>
      </c>
    </row>
    <row r="78" spans="7:9">
      <c r="G78" s="4" t="s">
        <v>131</v>
      </c>
      <c r="H78" s="2">
        <v>14</v>
      </c>
      <c r="I78" s="2">
        <v>57</v>
      </c>
    </row>
    <row r="79" spans="7:9">
      <c r="G79" s="4" t="s">
        <v>132</v>
      </c>
      <c r="H79" s="2">
        <v>50</v>
      </c>
      <c r="I79" s="2">
        <v>51</v>
      </c>
    </row>
    <row r="80" spans="7:9">
      <c r="G80" s="4" t="s">
        <v>133</v>
      </c>
      <c r="H80" s="2">
        <v>56</v>
      </c>
      <c r="I80" s="2">
        <v>20</v>
      </c>
    </row>
    <row r="81" spans="7:9">
      <c r="G81" s="4" t="s">
        <v>59</v>
      </c>
      <c r="H81" s="2">
        <v>78</v>
      </c>
      <c r="I81" s="2">
        <v>15</v>
      </c>
    </row>
    <row r="82" spans="7:9">
      <c r="G82" s="4" t="s">
        <v>134</v>
      </c>
      <c r="H82" s="2">
        <v>75</v>
      </c>
      <c r="I82" s="2">
        <v>41</v>
      </c>
    </row>
    <row r="83" spans="7:9">
      <c r="G83" s="4" t="s">
        <v>135</v>
      </c>
      <c r="H83" s="2">
        <v>9</v>
      </c>
      <c r="I83" s="2">
        <v>8</v>
      </c>
    </row>
    <row r="84" spans="7:9">
      <c r="G84" s="4" t="s">
        <v>136</v>
      </c>
      <c r="H84" s="2">
        <v>13</v>
      </c>
      <c r="I84" s="2">
        <v>72</v>
      </c>
    </row>
    <row r="85" spans="7:9">
      <c r="G85" s="4" t="s">
        <v>137</v>
      </c>
      <c r="H85" s="2">
        <v>82</v>
      </c>
      <c r="I85" s="2">
        <v>7</v>
      </c>
    </row>
    <row r="86" spans="7:9">
      <c r="G86" s="4" t="s">
        <v>138</v>
      </c>
      <c r="H86" s="2">
        <v>99</v>
      </c>
      <c r="I86" s="2">
        <v>80</v>
      </c>
    </row>
    <row r="87" spans="7:9">
      <c r="G87" s="4" t="s">
        <v>139</v>
      </c>
      <c r="H87" s="2">
        <v>83</v>
      </c>
      <c r="I87" s="2">
        <v>66</v>
      </c>
    </row>
    <row r="88" spans="7:9">
      <c r="G88" s="4" t="s">
        <v>140</v>
      </c>
      <c r="H88" s="2">
        <v>18</v>
      </c>
      <c r="I88" s="2">
        <v>22</v>
      </c>
    </row>
    <row r="89" spans="7:9">
      <c r="G89" s="4" t="s">
        <v>141</v>
      </c>
      <c r="H89" s="2">
        <v>24</v>
      </c>
      <c r="I89" s="2">
        <v>55</v>
      </c>
    </row>
    <row r="90" spans="7:9">
      <c r="G90" s="4" t="s">
        <v>142</v>
      </c>
      <c r="H90" s="2">
        <v>58</v>
      </c>
      <c r="I90" s="2">
        <v>85</v>
      </c>
    </row>
    <row r="91" spans="7:9">
      <c r="G91" s="4" t="s">
        <v>143</v>
      </c>
      <c r="H91" s="2">
        <v>10</v>
      </c>
      <c r="I91" s="2">
        <v>27</v>
      </c>
    </row>
    <row r="92" spans="7:9">
      <c r="G92" s="4" t="s">
        <v>60</v>
      </c>
      <c r="H92" s="2">
        <v>35</v>
      </c>
      <c r="I92" s="2">
        <v>83</v>
      </c>
    </row>
    <row r="93" spans="7:9">
      <c r="G93" s="4" t="s">
        <v>144</v>
      </c>
      <c r="H93" s="2">
        <v>56</v>
      </c>
      <c r="I93" s="2">
        <v>96</v>
      </c>
    </row>
    <row r="94" spans="7:9">
      <c r="G94" s="4" t="s">
        <v>145</v>
      </c>
      <c r="H94" s="2">
        <v>90</v>
      </c>
      <c r="I94" s="2">
        <v>85</v>
      </c>
    </row>
    <row r="95" spans="7:9">
      <c r="G95" s="4" t="s">
        <v>146</v>
      </c>
      <c r="H95" s="2">
        <v>44</v>
      </c>
      <c r="I95" s="2">
        <v>10</v>
      </c>
    </row>
    <row r="96" spans="7:9">
      <c r="G96" s="4" t="s">
        <v>147</v>
      </c>
      <c r="H96" s="2">
        <v>88</v>
      </c>
      <c r="I96" s="2">
        <v>66</v>
      </c>
    </row>
    <row r="97" spans="7:9">
      <c r="G97" s="4" t="s">
        <v>148</v>
      </c>
      <c r="H97" s="2">
        <v>97</v>
      </c>
      <c r="I97" s="2">
        <v>72</v>
      </c>
    </row>
    <row r="98" spans="7:9">
      <c r="G98" s="4" t="s">
        <v>149</v>
      </c>
      <c r="H98" s="2">
        <v>65</v>
      </c>
      <c r="I98" s="2">
        <v>26</v>
      </c>
    </row>
    <row r="99" spans="7:9">
      <c r="G99" s="4" t="s">
        <v>150</v>
      </c>
      <c r="H99" s="2">
        <v>29</v>
      </c>
      <c r="I99" s="2">
        <v>32</v>
      </c>
    </row>
    <row r="100" spans="7:9">
      <c r="G100" s="4" t="s">
        <v>151</v>
      </c>
      <c r="H100" s="2">
        <v>56</v>
      </c>
      <c r="I100" s="2">
        <v>4</v>
      </c>
    </row>
    <row r="101" spans="7:9">
      <c r="G101" s="4" t="s">
        <v>152</v>
      </c>
      <c r="H101" s="2">
        <v>43</v>
      </c>
      <c r="I101" s="2">
        <v>27</v>
      </c>
    </row>
    <row r="102" spans="7:9">
      <c r="G102" s="4" t="s">
        <v>153</v>
      </c>
      <c r="H102" s="2">
        <v>17</v>
      </c>
      <c r="I102" s="2">
        <v>59</v>
      </c>
    </row>
    <row r="103" spans="7:9">
      <c r="G103" s="4" t="s">
        <v>158</v>
      </c>
      <c r="H103" s="2">
        <v>4840</v>
      </c>
      <c r="I103" s="2">
        <v>4922</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68"/>
  <sheetViews>
    <sheetView tabSelected="1" zoomScale="70" zoomScaleNormal="70" workbookViewId="0">
      <selection activeCell="B5" sqref="B5"/>
    </sheetView>
  </sheetViews>
  <sheetFormatPr defaultRowHeight="15"/>
  <cols>
    <col min="1" max="1" width="35.28515625" style="7" customWidth="1"/>
    <col min="2" max="2" width="37.85546875" style="7" customWidth="1"/>
    <col min="3" max="3" width="48.5703125" style="7" customWidth="1"/>
    <col min="4" max="4" width="45.140625" style="7" customWidth="1"/>
    <col min="5" max="16384" width="9.140625" style="7"/>
  </cols>
  <sheetData>
    <row r="1" spans="1:4" ht="18.75">
      <c r="A1" s="9" t="s">
        <v>180</v>
      </c>
      <c r="B1" s="10" t="s">
        <v>181</v>
      </c>
      <c r="C1" s="12" t="s">
        <v>182</v>
      </c>
      <c r="D1" s="14" t="s">
        <v>183</v>
      </c>
    </row>
    <row r="2" spans="1:4" ht="36">
      <c r="A2" s="8">
        <f>SUM(data!F2:F101)</f>
        <v>577604.81873800792</v>
      </c>
      <c r="B2" s="11">
        <f>SUM(data!E2:E101)</f>
        <v>46099</v>
      </c>
      <c r="C2" s="13">
        <f>AVERAGE(data!U2:U101)</f>
        <v>2.2771579927396073</v>
      </c>
      <c r="D2" s="15">
        <f>COUNTIF(data!AA2:AA101,"Reorder")</f>
        <v>37</v>
      </c>
    </row>
    <row r="68" spans="1:1">
      <c r="A68" s="7" t="s">
        <v>184</v>
      </c>
    </row>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supply_chain_data</vt:lpstr>
      <vt:lpstr>data</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 Vishwakarma</dc:creator>
  <cp:lastModifiedBy>Tejas</cp:lastModifiedBy>
  <dcterms:created xsi:type="dcterms:W3CDTF">2025-07-05T11:10:39Z</dcterms:created>
  <dcterms:modified xsi:type="dcterms:W3CDTF">2025-07-05T11:29:37Z</dcterms:modified>
</cp:coreProperties>
</file>