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SCAAI\Big Data\GitHub\Statistics\"/>
    </mc:Choice>
  </mc:AlternateContent>
  <xr:revisionPtr revIDLastSave="0" documentId="13_ncr:1_{059FDD26-C02D-435E-A1D9-E450AFF93EB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dels Trained Stats" sheetId="1" r:id="rId1"/>
    <sheet name="Dataset Sta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D96" i="1"/>
  <c r="D95" i="1"/>
  <c r="D94" i="1"/>
  <c r="D93" i="1"/>
  <c r="D92" i="1"/>
  <c r="D91" i="1"/>
  <c r="D90" i="1"/>
  <c r="D89" i="1"/>
  <c r="D88" i="1"/>
  <c r="D87" i="1"/>
  <c r="W5" i="1"/>
  <c r="W3" i="1"/>
  <c r="U5" i="1"/>
  <c r="U3" i="1"/>
  <c r="U4" i="1"/>
  <c r="W4" i="1"/>
  <c r="W2" i="1"/>
  <c r="U2" i="1"/>
  <c r="E2" i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D11" i="1"/>
  <c r="D10" i="1"/>
  <c r="D9" i="1"/>
  <c r="D8" i="1"/>
  <c r="D7" i="1"/>
  <c r="D6" i="1"/>
  <c r="D5" i="1"/>
  <c r="D4" i="1"/>
  <c r="D3" i="1"/>
  <c r="D2" i="1"/>
  <c r="H5" i="1"/>
  <c r="J5" i="1" s="1"/>
  <c r="H4" i="1"/>
  <c r="J4" i="1" s="1"/>
  <c r="H3" i="1"/>
  <c r="J3" i="1" s="1"/>
  <c r="H2" i="1"/>
  <c r="J2" i="1" s="1"/>
  <c r="J6" i="1"/>
  <c r="J7" i="1"/>
  <c r="J8" i="1"/>
  <c r="J9" i="1"/>
  <c r="J10" i="1"/>
  <c r="J11" i="1"/>
</calcChain>
</file>

<file path=xl/sharedStrings.xml><?xml version="1.0" encoding="utf-8"?>
<sst xmlns="http://schemas.openxmlformats.org/spreadsheetml/2006/main" count="218" uniqueCount="57">
  <si>
    <t>Sr.No.</t>
  </si>
  <si>
    <t>Dataset</t>
  </si>
  <si>
    <t>Model</t>
  </si>
  <si>
    <t>Author's Kids</t>
  </si>
  <si>
    <t>InceptionResNetV2</t>
  </si>
  <si>
    <t>VGG19</t>
  </si>
  <si>
    <t>Author's Teen</t>
  </si>
  <si>
    <t>LIRIS</t>
  </si>
  <si>
    <t>Cohn-Kanade</t>
  </si>
  <si>
    <t>JAFFE</t>
  </si>
  <si>
    <t>SCNN-MM Test Accuracy</t>
  </si>
  <si>
    <t>Simple CNN Test Accuracy</t>
  </si>
  <si>
    <t>SCNN-SEM Avg. Test Accuracy</t>
  </si>
  <si>
    <t>SCNN-SEM Avg. Precision</t>
  </si>
  <si>
    <t>SCNN-SEM Avg. Recall</t>
  </si>
  <si>
    <t>SCNN-SEM Avg. F1-Score</t>
  </si>
  <si>
    <t>SCNN Architecture</t>
  </si>
  <si>
    <t>IRV2</t>
  </si>
  <si>
    <t>Percentage Increase</t>
  </si>
  <si>
    <t>Emotions</t>
  </si>
  <si>
    <t>Test Accuracy</t>
  </si>
  <si>
    <t>Precision</t>
  </si>
  <si>
    <t>Recall</t>
  </si>
  <si>
    <t>F1-Score</t>
  </si>
  <si>
    <t>Anger</t>
  </si>
  <si>
    <t>Disgust</t>
  </si>
  <si>
    <t>Fear</t>
  </si>
  <si>
    <t>Happy</t>
  </si>
  <si>
    <t>Neutral</t>
  </si>
  <si>
    <t>Sad</t>
  </si>
  <si>
    <t>Surprise</t>
  </si>
  <si>
    <t>CK+48</t>
  </si>
  <si>
    <t>CK</t>
  </si>
  <si>
    <t>Sr. No.</t>
  </si>
  <si>
    <t>Accuracy</t>
  </si>
  <si>
    <t>Kids</t>
  </si>
  <si>
    <t>Teen</t>
  </si>
  <si>
    <t>Category</t>
  </si>
  <si>
    <t>Value</t>
  </si>
  <si>
    <t>Avg. MM Acc.</t>
  </si>
  <si>
    <t>Avg MM % Inc.</t>
  </si>
  <si>
    <t>St. Dev. MM Acc.</t>
  </si>
  <si>
    <t>St. Dev. MM % Inc.</t>
  </si>
  <si>
    <t>Test Acc.</t>
  </si>
  <si>
    <t>Standard Deviation of  SCNN-SEM</t>
  </si>
  <si>
    <t>Dataset Description</t>
  </si>
  <si>
    <t>Type of the Image</t>
  </si>
  <si>
    <t>Age Group</t>
  </si>
  <si>
    <t>Gender</t>
  </si>
  <si>
    <t>RGB</t>
  </si>
  <si>
    <t>M/F</t>
  </si>
  <si>
    <t>Teens</t>
  </si>
  <si>
    <t>M</t>
  </si>
  <si>
    <t>B/W</t>
  </si>
  <si>
    <t>Adults</t>
  </si>
  <si>
    <t>F</t>
  </si>
  <si>
    <t>No. of Images to Train &amp;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</si>
</sst>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"/>
  <sheetViews>
    <sheetView topLeftCell="B1" workbookViewId="0">
      <selection activeCell="E103" sqref="E103"/>
    </sheetView>
  </sheetViews>
  <sheetFormatPr defaultRowHeight="14.4" x14ac:dyDescent="0.3"/>
  <cols>
    <col min="1" max="1" width="6.109375" bestFit="1" customWidth="1"/>
    <col min="2" max="2" width="12.21875" bestFit="1" customWidth="1"/>
    <col min="3" max="3" width="16.77734375" bestFit="1" customWidth="1"/>
    <col min="4" max="4" width="25.88671875" bestFit="1" customWidth="1"/>
    <col min="5" max="5" width="21.88671875" bestFit="1" customWidth="1"/>
    <col min="6" max="6" width="19.33203125" bestFit="1" customWidth="1"/>
    <col min="7" max="7" width="21.6640625" bestFit="1" customWidth="1"/>
    <col min="8" max="8" width="28.5546875" bestFit="1" customWidth="1"/>
    <col min="9" max="9" width="36.33203125" bestFit="1" customWidth="1"/>
    <col min="10" max="10" width="17.6640625" bestFit="1" customWidth="1"/>
    <col min="19" max="19" width="16.44140625" bestFit="1" customWidth="1"/>
  </cols>
  <sheetData>
    <row r="1" spans="1:23" x14ac:dyDescent="0.3">
      <c r="A1" s="1" t="s">
        <v>0</v>
      </c>
      <c r="B1" s="1" t="s">
        <v>1</v>
      </c>
      <c r="C1" s="1" t="s">
        <v>16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10</v>
      </c>
      <c r="I1" s="1" t="s">
        <v>11</v>
      </c>
      <c r="J1" s="7" t="s">
        <v>18</v>
      </c>
      <c r="L1" s="1" t="s">
        <v>33</v>
      </c>
      <c r="M1" s="1" t="s">
        <v>1</v>
      </c>
      <c r="N1" s="1" t="s">
        <v>2</v>
      </c>
      <c r="O1" s="1" t="s">
        <v>34</v>
      </c>
      <c r="P1" s="1" t="s">
        <v>2</v>
      </c>
      <c r="Q1" s="1" t="s">
        <v>34</v>
      </c>
      <c r="S1" s="1" t="s">
        <v>37</v>
      </c>
      <c r="T1" s="1" t="s">
        <v>2</v>
      </c>
      <c r="U1" s="1" t="s">
        <v>38</v>
      </c>
      <c r="V1" s="1" t="s">
        <v>2</v>
      </c>
      <c r="W1" s="1" t="s">
        <v>38</v>
      </c>
    </row>
    <row r="2" spans="1:23" x14ac:dyDescent="0.3">
      <c r="A2" s="2">
        <v>1</v>
      </c>
      <c r="B2" s="6" t="s">
        <v>3</v>
      </c>
      <c r="C2" s="1" t="s">
        <v>17</v>
      </c>
      <c r="D2" s="1">
        <f>ROUND(AVERAGE(D14:D20), 4)</f>
        <v>0.95930000000000004</v>
      </c>
      <c r="E2" s="1">
        <f t="shared" ref="E2:G2" si="0">ROUND(AVERAGE(E14:E20), 4)</f>
        <v>0.94010000000000005</v>
      </c>
      <c r="F2" s="1">
        <f t="shared" si="0"/>
        <v>0.98409999999999997</v>
      </c>
      <c r="G2" s="1">
        <f t="shared" si="0"/>
        <v>0.95530000000000004</v>
      </c>
      <c r="H2" s="1">
        <f>ROUND(AVERAGE(O2:O6),2)</f>
        <v>0.96</v>
      </c>
      <c r="I2" s="1">
        <v>0.95</v>
      </c>
      <c r="J2" s="1">
        <f>ROUND(((H2-I2)/I2)*100, 2)</f>
        <v>1.05</v>
      </c>
      <c r="L2" s="1">
        <v>1</v>
      </c>
      <c r="M2" s="2" t="s">
        <v>35</v>
      </c>
      <c r="N2" s="2" t="s">
        <v>17</v>
      </c>
      <c r="O2" s="1">
        <v>0.96</v>
      </c>
      <c r="P2" s="2" t="s">
        <v>5</v>
      </c>
      <c r="Q2" s="1">
        <v>0.94</v>
      </c>
      <c r="S2" s="1" t="s">
        <v>39</v>
      </c>
      <c r="T2" s="2" t="s">
        <v>17</v>
      </c>
      <c r="U2" s="1">
        <f>AVERAGE(H2,H4,H6,H8,H10)</f>
        <v>0.90999999999999992</v>
      </c>
      <c r="V2" s="2" t="s">
        <v>5</v>
      </c>
      <c r="W2" s="1">
        <f>AVERAGE(H3,H5,H7,H9,H11)</f>
        <v>0.83000000000000007</v>
      </c>
    </row>
    <row r="3" spans="1:23" x14ac:dyDescent="0.3">
      <c r="A3" s="2"/>
      <c r="B3" s="6"/>
      <c r="C3" s="1" t="s">
        <v>5</v>
      </c>
      <c r="D3" s="1">
        <f>ROUND(AVERAGE(D21:D27),4)</f>
        <v>0.98699999999999999</v>
      </c>
      <c r="E3" s="1">
        <f t="shared" ref="E3:G3" si="1">ROUND(AVERAGE(E21:E27),4)</f>
        <v>0.98599999999999999</v>
      </c>
      <c r="F3" s="1">
        <f t="shared" si="1"/>
        <v>0.98829999999999996</v>
      </c>
      <c r="G3" s="1">
        <f t="shared" si="1"/>
        <v>0.98470000000000002</v>
      </c>
      <c r="H3" s="1">
        <f>AVERAGE(Q2:Q6)</f>
        <v>0.93999999999999984</v>
      </c>
      <c r="I3" s="1">
        <v>0.18</v>
      </c>
      <c r="J3" s="1">
        <f t="shared" ref="J3:J11" si="2">ROUND(((H3-I3)/I3)*100, 2)</f>
        <v>422.22</v>
      </c>
      <c r="L3" s="1">
        <v>2</v>
      </c>
      <c r="M3" s="2"/>
      <c r="N3" s="2"/>
      <c r="O3" s="1">
        <v>0.96</v>
      </c>
      <c r="P3" s="2"/>
      <c r="Q3" s="1">
        <v>0.94</v>
      </c>
      <c r="S3" s="1" t="s">
        <v>41</v>
      </c>
      <c r="T3" s="2"/>
      <c r="U3" s="1">
        <f>ROUND(_xlfn.STDEV.S(H2,H4,H6,H8,H10),2)</f>
        <v>0.05</v>
      </c>
      <c r="V3" s="2"/>
      <c r="W3" s="1">
        <f>ROUND(_xlfn.STDEV.S(H3,H5,H7,H9,H11),2)</f>
        <v>7.0000000000000007E-2</v>
      </c>
    </row>
    <row r="4" spans="1:23" x14ac:dyDescent="0.3">
      <c r="A4" s="2">
        <v>2</v>
      </c>
      <c r="B4" s="6" t="s">
        <v>6</v>
      </c>
      <c r="C4" s="1" t="s">
        <v>17</v>
      </c>
      <c r="D4" s="1">
        <f>ROUND(AVERAGE(D28:D34), 4)</f>
        <v>0.9798</v>
      </c>
      <c r="E4" s="1">
        <f t="shared" ref="E4:G4" si="3">ROUND(AVERAGE(E28:E34), 4)</f>
        <v>0.98599999999999999</v>
      </c>
      <c r="F4" s="1">
        <f t="shared" si="3"/>
        <v>0.9778</v>
      </c>
      <c r="G4" s="1">
        <f t="shared" si="3"/>
        <v>0.98029999999999995</v>
      </c>
      <c r="H4" s="1">
        <f>ROUND(AVERAGE(O7:O11),2)</f>
        <v>0.94</v>
      </c>
      <c r="I4" s="1">
        <v>0.93</v>
      </c>
      <c r="J4" s="1">
        <f t="shared" si="2"/>
        <v>1.08</v>
      </c>
      <c r="L4" s="1">
        <v>3</v>
      </c>
      <c r="M4" s="2"/>
      <c r="N4" s="2"/>
      <c r="O4" s="1">
        <v>0.97</v>
      </c>
      <c r="P4" s="2"/>
      <c r="Q4" s="1">
        <v>0.9</v>
      </c>
      <c r="S4" s="1" t="s">
        <v>40</v>
      </c>
      <c r="T4" s="2"/>
      <c r="U4" s="1">
        <f>ROUND(AVERAGE(J2,J4,J6,J8,J10),2)</f>
        <v>3.72</v>
      </c>
      <c r="V4" s="2"/>
      <c r="W4" s="1">
        <f>AVERAGE(J3,J5,J7,J9,J11)</f>
        <v>314.55</v>
      </c>
    </row>
    <row r="5" spans="1:23" x14ac:dyDescent="0.3">
      <c r="A5" s="2"/>
      <c r="B5" s="6"/>
      <c r="C5" s="1" t="s">
        <v>5</v>
      </c>
      <c r="D5" s="1">
        <f>ROUND(AVERAGE(D35:D41),4)</f>
        <v>0.96679999999999999</v>
      </c>
      <c r="E5" s="1">
        <f t="shared" ref="E5:G5" si="4">ROUND(AVERAGE(E35:E41),4)</f>
        <v>0.95569999999999999</v>
      </c>
      <c r="F5" s="1">
        <f t="shared" si="4"/>
        <v>0.97770000000000001</v>
      </c>
      <c r="G5" s="1">
        <f t="shared" si="4"/>
        <v>0.96319999999999995</v>
      </c>
      <c r="H5" s="1">
        <f>ROUND(AVERAGE(Q7:Q11),2)</f>
        <v>0.82</v>
      </c>
      <c r="I5" s="1">
        <v>0.19</v>
      </c>
      <c r="J5" s="1">
        <f t="shared" si="2"/>
        <v>331.58</v>
      </c>
      <c r="L5" s="7">
        <v>4</v>
      </c>
      <c r="M5" s="2"/>
      <c r="N5" s="2"/>
      <c r="O5" s="1">
        <v>0.98</v>
      </c>
      <c r="P5" s="2"/>
      <c r="Q5" s="1">
        <v>0.96</v>
      </c>
      <c r="S5" s="1" t="s">
        <v>42</v>
      </c>
      <c r="T5" s="2"/>
      <c r="U5" s="1">
        <f>ROUND(_xlfn.STDEV.S(J2,J4,J6,J8,J10),2)</f>
        <v>4.3499999999999996</v>
      </c>
      <c r="V5" s="2"/>
      <c r="W5" s="1">
        <f>ROUND(_xlfn.STDEV.S(J3,J5,J7,J9,J11),2)</f>
        <v>101.58</v>
      </c>
    </row>
    <row r="6" spans="1:23" x14ac:dyDescent="0.3">
      <c r="A6" s="2">
        <v>3</v>
      </c>
      <c r="B6" s="6" t="s">
        <v>7</v>
      </c>
      <c r="C6" s="1" t="s">
        <v>17</v>
      </c>
      <c r="D6" s="1">
        <f>ROUND(AVERAGE(D42:D48), 4)</f>
        <v>0.99029999999999996</v>
      </c>
      <c r="E6" s="1">
        <f t="shared" ref="E6:G6" si="5">ROUND(AVERAGE(E42:E48), 4)</f>
        <v>0.97330000000000005</v>
      </c>
      <c r="F6" s="1">
        <f t="shared" si="5"/>
        <v>1</v>
      </c>
      <c r="G6" s="1">
        <f t="shared" si="5"/>
        <v>0.98280000000000001</v>
      </c>
      <c r="H6" s="1">
        <v>0.84</v>
      </c>
      <c r="I6" s="1">
        <v>0.79</v>
      </c>
      <c r="J6" s="1">
        <f t="shared" si="2"/>
        <v>6.33</v>
      </c>
      <c r="L6" s="7">
        <v>5</v>
      </c>
      <c r="M6" s="2"/>
      <c r="N6" s="2"/>
      <c r="O6" s="1">
        <v>0.92</v>
      </c>
      <c r="P6" s="2"/>
      <c r="Q6" s="1">
        <v>0.96</v>
      </c>
    </row>
    <row r="7" spans="1:23" x14ac:dyDescent="0.3">
      <c r="A7" s="2"/>
      <c r="B7" s="6"/>
      <c r="C7" s="1" t="s">
        <v>5</v>
      </c>
      <c r="D7" s="1">
        <f>ROUND(AVERAGE(D49:D55),4)</f>
        <v>0.996</v>
      </c>
      <c r="E7" s="1">
        <f t="shared" ref="E7:G7" si="6">ROUND(AVERAGE(E49:E55),4)</f>
        <v>0.99229999999999996</v>
      </c>
      <c r="F7" s="1">
        <f t="shared" si="6"/>
        <v>1</v>
      </c>
      <c r="G7" s="1">
        <f t="shared" si="6"/>
        <v>0.99580000000000002</v>
      </c>
      <c r="H7" s="1">
        <v>0.81</v>
      </c>
      <c r="I7" s="1">
        <v>0.26</v>
      </c>
      <c r="J7" s="1">
        <f t="shared" si="2"/>
        <v>211.54</v>
      </c>
      <c r="L7" s="7">
        <v>1</v>
      </c>
      <c r="M7" s="2" t="s">
        <v>36</v>
      </c>
      <c r="N7" s="2"/>
      <c r="O7" s="1">
        <v>0.92</v>
      </c>
      <c r="P7" s="2"/>
      <c r="Q7" s="1">
        <v>0.8</v>
      </c>
    </row>
    <row r="8" spans="1:23" x14ac:dyDescent="0.3">
      <c r="A8" s="2">
        <v>4</v>
      </c>
      <c r="B8" s="6" t="s">
        <v>8</v>
      </c>
      <c r="C8" s="1" t="s">
        <v>17</v>
      </c>
      <c r="D8" s="1">
        <f>ROUND(AVERAGE(D56:D62), 4)</f>
        <v>0.97719999999999996</v>
      </c>
      <c r="E8" s="1">
        <f t="shared" ref="E8:G8" si="7">ROUND(AVERAGE(E56:E62), 4)</f>
        <v>0.97550000000000003</v>
      </c>
      <c r="F8" s="1">
        <f t="shared" si="7"/>
        <v>0.95599999999999996</v>
      </c>
      <c r="G8" s="1">
        <f t="shared" si="7"/>
        <v>0.96430000000000005</v>
      </c>
      <c r="H8" s="1">
        <v>0.94</v>
      </c>
      <c r="I8" s="1">
        <v>0.94</v>
      </c>
      <c r="J8" s="1">
        <f t="shared" si="2"/>
        <v>0</v>
      </c>
      <c r="L8" s="7">
        <v>2</v>
      </c>
      <c r="M8" s="2"/>
      <c r="N8" s="2"/>
      <c r="O8" s="1">
        <v>0.97</v>
      </c>
      <c r="P8" s="2"/>
      <c r="Q8" s="1">
        <v>0.83</v>
      </c>
    </row>
    <row r="9" spans="1:23" x14ac:dyDescent="0.3">
      <c r="A9" s="2"/>
      <c r="B9" s="6"/>
      <c r="C9" s="1" t="s">
        <v>5</v>
      </c>
      <c r="D9" s="1">
        <f>ROUND(AVERAGE(D63:D69),4)</f>
        <v>0.97729999999999995</v>
      </c>
      <c r="E9" s="1">
        <f t="shared" ref="E9:G9" si="8">ROUND(AVERAGE(E63:E69),4)</f>
        <v>0.97819999999999996</v>
      </c>
      <c r="F9" s="1">
        <f t="shared" si="8"/>
        <v>0.96830000000000005</v>
      </c>
      <c r="G9" s="1">
        <f t="shared" si="8"/>
        <v>0.97230000000000005</v>
      </c>
      <c r="H9" s="1">
        <v>0.83</v>
      </c>
      <c r="I9" s="1">
        <v>0.27</v>
      </c>
      <c r="J9" s="1">
        <f t="shared" si="2"/>
        <v>207.41</v>
      </c>
      <c r="L9" s="7">
        <v>3</v>
      </c>
      <c r="M9" s="2"/>
      <c r="N9" s="2"/>
      <c r="O9" s="1">
        <v>0.94</v>
      </c>
      <c r="P9" s="2"/>
      <c r="Q9" s="1">
        <v>0.85</v>
      </c>
    </row>
    <row r="10" spans="1:23" x14ac:dyDescent="0.3">
      <c r="A10" s="2">
        <v>5</v>
      </c>
      <c r="B10" s="6" t="s">
        <v>9</v>
      </c>
      <c r="C10" s="1" t="s">
        <v>17</v>
      </c>
      <c r="D10" s="1">
        <f>ROUND(AVERAGE(D70:D76), 4)</f>
        <v>0.98560000000000003</v>
      </c>
      <c r="E10" s="1">
        <f t="shared" ref="E10:G10" si="9">ROUND(AVERAGE(E70:E76), 4)</f>
        <v>0.97499999999999998</v>
      </c>
      <c r="F10" s="1">
        <f t="shared" si="9"/>
        <v>0.97740000000000005</v>
      </c>
      <c r="G10" s="1">
        <f t="shared" si="9"/>
        <v>0.97589999999999999</v>
      </c>
      <c r="H10" s="1">
        <v>0.87</v>
      </c>
      <c r="I10" s="1">
        <v>0.79</v>
      </c>
      <c r="J10" s="1">
        <f t="shared" si="2"/>
        <v>10.130000000000001</v>
      </c>
      <c r="L10" s="7">
        <v>4</v>
      </c>
      <c r="M10" s="2"/>
      <c r="N10" s="2"/>
      <c r="O10" s="1">
        <v>0.93</v>
      </c>
      <c r="P10" s="2"/>
      <c r="Q10" s="1">
        <v>0.8</v>
      </c>
    </row>
    <row r="11" spans="1:23" x14ac:dyDescent="0.3">
      <c r="A11" s="2"/>
      <c r="B11" s="6"/>
      <c r="C11" s="1" t="s">
        <v>5</v>
      </c>
      <c r="D11" s="1">
        <f>ROUND(AVERAGE(D77:D83),4)</f>
        <v>0.9476</v>
      </c>
      <c r="E11" s="1">
        <f t="shared" ref="E11:G11" si="10">ROUND(AVERAGE(E77:E83),4)</f>
        <v>0.95140000000000002</v>
      </c>
      <c r="F11" s="1">
        <f t="shared" si="10"/>
        <v>0.95099999999999996</v>
      </c>
      <c r="G11" s="1">
        <f t="shared" si="10"/>
        <v>0.94669999999999999</v>
      </c>
      <c r="H11" s="1">
        <v>0.75</v>
      </c>
      <c r="I11" s="1">
        <v>0.15</v>
      </c>
      <c r="J11" s="1">
        <f t="shared" si="2"/>
        <v>400</v>
      </c>
      <c r="L11" s="7">
        <v>5</v>
      </c>
      <c r="M11" s="2"/>
      <c r="N11" s="2"/>
      <c r="O11" s="1">
        <v>0.93</v>
      </c>
      <c r="P11" s="2"/>
      <c r="Q11" s="1">
        <v>0.81</v>
      </c>
    </row>
    <row r="13" spans="1:23" x14ac:dyDescent="0.3">
      <c r="A13" s="1" t="s">
        <v>1</v>
      </c>
      <c r="B13" s="1" t="s">
        <v>2</v>
      </c>
      <c r="C13" s="1" t="s">
        <v>19</v>
      </c>
      <c r="D13" s="1" t="s">
        <v>20</v>
      </c>
      <c r="E13" s="1" t="s">
        <v>21</v>
      </c>
      <c r="F13" s="1" t="s">
        <v>22</v>
      </c>
      <c r="G13" s="1" t="s">
        <v>23</v>
      </c>
    </row>
    <row r="14" spans="1:23" x14ac:dyDescent="0.3">
      <c r="A14" s="3" t="s">
        <v>3</v>
      </c>
      <c r="B14" s="3" t="s">
        <v>4</v>
      </c>
      <c r="C14" s="1" t="s">
        <v>24</v>
      </c>
      <c r="D14" s="1">
        <v>0.98299999999999998</v>
      </c>
      <c r="E14" s="1">
        <v>1</v>
      </c>
      <c r="F14" s="1">
        <v>0.95699999999999996</v>
      </c>
      <c r="G14" s="1">
        <v>0.97299999999999998</v>
      </c>
    </row>
    <row r="15" spans="1:23" x14ac:dyDescent="0.3">
      <c r="A15" s="4"/>
      <c r="B15" s="4"/>
      <c r="C15" s="1" t="s">
        <v>25</v>
      </c>
      <c r="D15" s="1">
        <v>0.94299999999999995</v>
      </c>
      <c r="E15" s="1">
        <v>0.92500000000000004</v>
      </c>
      <c r="F15" s="1">
        <v>0.97199999999999998</v>
      </c>
      <c r="G15" s="1">
        <v>0.94</v>
      </c>
    </row>
    <row r="16" spans="1:23" x14ac:dyDescent="0.3">
      <c r="A16" s="4"/>
      <c r="B16" s="4"/>
      <c r="C16" s="1" t="s">
        <v>26</v>
      </c>
      <c r="D16" s="1">
        <v>0.96799999999999997</v>
      </c>
      <c r="E16" s="1">
        <v>0.95399999999999996</v>
      </c>
      <c r="F16" s="1">
        <v>1</v>
      </c>
      <c r="G16" s="1">
        <v>0.97199999999999998</v>
      </c>
    </row>
    <row r="17" spans="1:7" x14ac:dyDescent="0.3">
      <c r="A17" s="4"/>
      <c r="B17" s="4"/>
      <c r="C17" s="1" t="s">
        <v>27</v>
      </c>
      <c r="D17" s="1">
        <v>0.98</v>
      </c>
      <c r="E17" s="1">
        <v>0.96699999999999997</v>
      </c>
      <c r="F17" s="1">
        <v>1</v>
      </c>
      <c r="G17" s="1">
        <v>0.98199999999999998</v>
      </c>
    </row>
    <row r="18" spans="1:7" x14ac:dyDescent="0.3">
      <c r="A18" s="4"/>
      <c r="B18" s="4"/>
      <c r="C18" s="1" t="s">
        <v>28</v>
      </c>
      <c r="D18" s="1">
        <v>0.97299999999999998</v>
      </c>
      <c r="E18" s="1">
        <v>0.95199999999999996</v>
      </c>
      <c r="F18" s="1">
        <v>1</v>
      </c>
      <c r="G18" s="1">
        <v>0.97299999999999998</v>
      </c>
    </row>
    <row r="19" spans="1:7" x14ac:dyDescent="0.3">
      <c r="A19" s="4"/>
      <c r="B19" s="4"/>
      <c r="C19" s="1" t="s">
        <v>29</v>
      </c>
      <c r="D19" s="1">
        <v>0.93400000000000005</v>
      </c>
      <c r="E19" s="1">
        <v>0.88900000000000001</v>
      </c>
      <c r="F19" s="1">
        <v>0.96</v>
      </c>
      <c r="G19" s="1">
        <v>0.90900000000000003</v>
      </c>
    </row>
    <row r="20" spans="1:7" x14ac:dyDescent="0.3">
      <c r="A20" s="4"/>
      <c r="B20" s="5"/>
      <c r="C20" s="1" t="s">
        <v>30</v>
      </c>
      <c r="D20" s="1">
        <v>0.93400000000000005</v>
      </c>
      <c r="E20" s="1">
        <v>0.89400000000000002</v>
      </c>
      <c r="F20" s="1">
        <v>1</v>
      </c>
      <c r="G20" s="1">
        <v>0.93799999999999994</v>
      </c>
    </row>
    <row r="21" spans="1:7" x14ac:dyDescent="0.3">
      <c r="A21" s="4"/>
      <c r="B21" s="3" t="s">
        <v>5</v>
      </c>
      <c r="C21" s="1" t="s">
        <v>24</v>
      </c>
      <c r="D21" s="1">
        <v>0.98299999999999998</v>
      </c>
      <c r="E21" s="1">
        <v>1</v>
      </c>
      <c r="F21" s="1">
        <v>0.97299999999999998</v>
      </c>
      <c r="G21" s="1">
        <v>0.98499999999999999</v>
      </c>
    </row>
    <row r="22" spans="1:7" x14ac:dyDescent="0.3">
      <c r="A22" s="4"/>
      <c r="B22" s="4"/>
      <c r="C22" s="1" t="s">
        <v>25</v>
      </c>
      <c r="D22" s="1">
        <v>0.98599999999999999</v>
      </c>
      <c r="E22" s="1">
        <v>0.96299999999999997</v>
      </c>
      <c r="F22" s="1">
        <v>1</v>
      </c>
      <c r="G22" s="1">
        <v>0.97599999999999998</v>
      </c>
    </row>
    <row r="23" spans="1:7" x14ac:dyDescent="0.3">
      <c r="A23" s="4"/>
      <c r="B23" s="4"/>
      <c r="C23" s="1" t="s">
        <v>26</v>
      </c>
      <c r="D23" s="1">
        <v>0.98399999999999999</v>
      </c>
      <c r="E23" s="1">
        <v>0.97499999999999998</v>
      </c>
      <c r="F23" s="1">
        <v>1</v>
      </c>
      <c r="G23" s="1">
        <v>0.98599999999999999</v>
      </c>
    </row>
    <row r="24" spans="1:7" x14ac:dyDescent="0.3">
      <c r="A24" s="4"/>
      <c r="B24" s="4"/>
      <c r="C24" s="1" t="s">
        <v>27</v>
      </c>
      <c r="D24" s="1">
        <v>0.98699999999999999</v>
      </c>
      <c r="E24" s="1">
        <v>1</v>
      </c>
      <c r="F24" s="1">
        <v>0.97899999999999998</v>
      </c>
      <c r="G24" s="1">
        <v>0.98799999999999999</v>
      </c>
    </row>
    <row r="25" spans="1:7" x14ac:dyDescent="0.3">
      <c r="A25" s="4"/>
      <c r="B25" s="4"/>
      <c r="C25" s="1" t="s">
        <v>28</v>
      </c>
      <c r="D25" s="1">
        <v>0.98199999999999998</v>
      </c>
      <c r="E25" s="1">
        <v>0.98199999999999998</v>
      </c>
      <c r="F25" s="1">
        <v>0.98199999999999998</v>
      </c>
      <c r="G25" s="1">
        <v>0.97899999999999998</v>
      </c>
    </row>
    <row r="26" spans="1:7" x14ac:dyDescent="0.3">
      <c r="A26" s="4"/>
      <c r="B26" s="4"/>
      <c r="C26" s="1" t="s">
        <v>29</v>
      </c>
      <c r="D26" s="1">
        <v>0.99399999999999999</v>
      </c>
      <c r="E26" s="1">
        <v>1</v>
      </c>
      <c r="F26" s="1">
        <v>0.98399999999999999</v>
      </c>
      <c r="G26" s="1">
        <v>0.99</v>
      </c>
    </row>
    <row r="27" spans="1:7" x14ac:dyDescent="0.3">
      <c r="A27" s="5"/>
      <c r="B27" s="5"/>
      <c r="C27" s="1" t="s">
        <v>30</v>
      </c>
      <c r="D27" s="1">
        <v>0.99299999999999999</v>
      </c>
      <c r="E27" s="1">
        <v>0.98199999999999998</v>
      </c>
      <c r="F27" s="1">
        <v>1</v>
      </c>
      <c r="G27" s="1">
        <v>0.98899999999999999</v>
      </c>
    </row>
    <row r="28" spans="1:7" x14ac:dyDescent="0.3">
      <c r="A28" s="3" t="s">
        <v>6</v>
      </c>
      <c r="B28" s="3" t="s">
        <v>4</v>
      </c>
      <c r="C28" s="1" t="s">
        <v>24</v>
      </c>
      <c r="D28" s="1">
        <v>0.94199999999999995</v>
      </c>
      <c r="E28" s="1">
        <v>1</v>
      </c>
      <c r="F28" s="1">
        <v>0.90100000000000002</v>
      </c>
      <c r="G28" s="1">
        <v>0.94299999999999995</v>
      </c>
    </row>
    <row r="29" spans="1:7" x14ac:dyDescent="0.3">
      <c r="A29" s="4"/>
      <c r="B29" s="4"/>
      <c r="C29" s="1" t="s">
        <v>25</v>
      </c>
      <c r="D29" s="1">
        <v>0.97099999999999997</v>
      </c>
      <c r="E29" s="1">
        <v>0.96899999999999997</v>
      </c>
      <c r="F29" s="1">
        <v>0.97899999999999998</v>
      </c>
      <c r="G29" s="1">
        <v>0.97399999999999998</v>
      </c>
    </row>
    <row r="30" spans="1:7" x14ac:dyDescent="0.3">
      <c r="A30" s="4"/>
      <c r="B30" s="4"/>
      <c r="C30" s="1" t="s">
        <v>26</v>
      </c>
      <c r="D30" s="1">
        <v>0.99199999999999999</v>
      </c>
      <c r="E30" s="1">
        <v>0.98899999999999999</v>
      </c>
      <c r="F30" s="1">
        <v>1</v>
      </c>
      <c r="G30" s="1">
        <v>0.99399999999999999</v>
      </c>
    </row>
    <row r="31" spans="1:7" x14ac:dyDescent="0.3">
      <c r="A31" s="4"/>
      <c r="B31" s="4"/>
      <c r="C31" s="1" t="s">
        <v>27</v>
      </c>
      <c r="D31" s="1">
        <v>1</v>
      </c>
      <c r="E31" s="1">
        <v>1</v>
      </c>
      <c r="F31" s="1">
        <v>1</v>
      </c>
      <c r="G31" s="1">
        <v>1</v>
      </c>
    </row>
    <row r="32" spans="1:7" x14ac:dyDescent="0.3">
      <c r="A32" s="4"/>
      <c r="B32" s="4"/>
      <c r="C32" s="1" t="s">
        <v>28</v>
      </c>
      <c r="D32" s="1"/>
      <c r="E32" s="1"/>
      <c r="F32" s="1"/>
      <c r="G32" s="1"/>
    </row>
    <row r="33" spans="1:7" x14ac:dyDescent="0.3">
      <c r="A33" s="4"/>
      <c r="B33" s="4"/>
      <c r="C33" s="1" t="s">
        <v>29</v>
      </c>
      <c r="D33" s="1">
        <v>0.98499999999999999</v>
      </c>
      <c r="E33" s="1">
        <v>0.97899999999999998</v>
      </c>
      <c r="F33" s="1">
        <v>0.98699999999999999</v>
      </c>
      <c r="G33" s="1">
        <v>0.98299999999999998</v>
      </c>
    </row>
    <row r="34" spans="1:7" x14ac:dyDescent="0.3">
      <c r="A34" s="4"/>
      <c r="B34" s="5"/>
      <c r="C34" s="1" t="s">
        <v>30</v>
      </c>
      <c r="D34" s="1">
        <v>0.98899999999999999</v>
      </c>
      <c r="E34" s="1">
        <v>0.97899999999999998</v>
      </c>
      <c r="F34" s="1">
        <v>1</v>
      </c>
      <c r="G34" s="1">
        <v>0.98799999999999999</v>
      </c>
    </row>
    <row r="35" spans="1:7" x14ac:dyDescent="0.3">
      <c r="A35" s="4"/>
      <c r="B35" s="3" t="s">
        <v>5</v>
      </c>
      <c r="C35" s="1" t="s">
        <v>24</v>
      </c>
      <c r="D35" s="1">
        <v>0.98599999999999999</v>
      </c>
      <c r="E35" s="1">
        <v>0.99199999999999999</v>
      </c>
      <c r="F35" s="1">
        <v>0.98299999999999998</v>
      </c>
      <c r="G35" s="1">
        <v>0.98599999999999999</v>
      </c>
    </row>
    <row r="36" spans="1:7" x14ac:dyDescent="0.3">
      <c r="A36" s="4"/>
      <c r="B36" s="4"/>
      <c r="C36" s="1" t="s">
        <v>25</v>
      </c>
      <c r="D36" s="1">
        <v>0.98899999999999999</v>
      </c>
      <c r="E36" s="1">
        <v>0.96099999999999997</v>
      </c>
      <c r="F36" s="1">
        <v>1</v>
      </c>
      <c r="G36" s="1">
        <v>0.97699999999999998</v>
      </c>
    </row>
    <row r="37" spans="1:7" x14ac:dyDescent="0.3">
      <c r="A37" s="4"/>
      <c r="B37" s="4"/>
      <c r="C37" s="1" t="s">
        <v>26</v>
      </c>
      <c r="D37" s="1">
        <v>1</v>
      </c>
      <c r="E37" s="1">
        <v>1</v>
      </c>
      <c r="F37" s="1">
        <v>1</v>
      </c>
      <c r="G37" s="1">
        <v>1</v>
      </c>
    </row>
    <row r="38" spans="1:7" x14ac:dyDescent="0.3">
      <c r="A38" s="4"/>
      <c r="B38" s="4"/>
      <c r="C38" s="1" t="s">
        <v>27</v>
      </c>
      <c r="D38" s="1">
        <v>0.97099999999999997</v>
      </c>
      <c r="E38" s="1">
        <v>0.96299999999999997</v>
      </c>
      <c r="F38" s="1">
        <v>0.96499999999999997</v>
      </c>
      <c r="G38" s="1">
        <v>0.96199999999999997</v>
      </c>
    </row>
    <row r="39" spans="1:7" x14ac:dyDescent="0.3">
      <c r="A39" s="4"/>
      <c r="B39" s="4"/>
      <c r="C39" s="1" t="s">
        <v>28</v>
      </c>
      <c r="D39" s="1"/>
      <c r="E39" s="1"/>
      <c r="F39" s="1"/>
      <c r="G39" s="1"/>
    </row>
    <row r="40" spans="1:7" x14ac:dyDescent="0.3">
      <c r="A40" s="4"/>
      <c r="B40" s="4"/>
      <c r="C40" s="1" t="s">
        <v>29</v>
      </c>
      <c r="D40" s="1">
        <v>0.95699999999999996</v>
      </c>
      <c r="E40" s="1">
        <v>0.96099999999999997</v>
      </c>
      <c r="F40" s="1">
        <v>0.94899999999999995</v>
      </c>
      <c r="G40" s="1">
        <v>0.95199999999999996</v>
      </c>
    </row>
    <row r="41" spans="1:7" x14ac:dyDescent="0.3">
      <c r="A41" s="5"/>
      <c r="B41" s="5"/>
      <c r="C41" s="1" t="s">
        <v>30</v>
      </c>
      <c r="D41" s="1">
        <v>0.89800000000000002</v>
      </c>
      <c r="E41" s="1">
        <v>0.85699999999999998</v>
      </c>
      <c r="F41" s="1">
        <v>0.96899999999999997</v>
      </c>
      <c r="G41" s="1">
        <v>0.90200000000000002</v>
      </c>
    </row>
    <row r="42" spans="1:7" x14ac:dyDescent="0.3">
      <c r="A42" s="3" t="s">
        <v>7</v>
      </c>
      <c r="B42" s="3" t="s">
        <v>4</v>
      </c>
      <c r="C42" s="1" t="s">
        <v>24</v>
      </c>
      <c r="D42" s="1"/>
      <c r="E42" s="1"/>
      <c r="F42" s="1"/>
      <c r="G42" s="1"/>
    </row>
    <row r="43" spans="1:7" x14ac:dyDescent="0.3">
      <c r="A43" s="4"/>
      <c r="B43" s="4"/>
      <c r="C43" s="1" t="s">
        <v>25</v>
      </c>
      <c r="D43" s="1"/>
      <c r="E43" s="1"/>
      <c r="F43" s="1"/>
      <c r="G43" s="1"/>
    </row>
    <row r="44" spans="1:7" x14ac:dyDescent="0.3">
      <c r="A44" s="4"/>
      <c r="B44" s="4"/>
      <c r="C44" s="1" t="s">
        <v>26</v>
      </c>
      <c r="D44" s="1">
        <v>1</v>
      </c>
      <c r="E44" s="1">
        <v>1</v>
      </c>
      <c r="F44" s="1">
        <v>1</v>
      </c>
      <c r="G44" s="1">
        <v>1</v>
      </c>
    </row>
    <row r="45" spans="1:7" x14ac:dyDescent="0.3">
      <c r="A45" s="4"/>
      <c r="B45" s="4"/>
      <c r="C45" s="1" t="s">
        <v>27</v>
      </c>
      <c r="D45" s="1">
        <v>0.98199999999999998</v>
      </c>
      <c r="E45" s="1">
        <v>0.97599999999999998</v>
      </c>
      <c r="F45" s="1">
        <v>1</v>
      </c>
      <c r="G45" s="1">
        <v>0.98699999999999999</v>
      </c>
    </row>
    <row r="46" spans="1:7" x14ac:dyDescent="0.3">
      <c r="A46" s="4"/>
      <c r="B46" s="4"/>
      <c r="C46" s="1" t="s">
        <v>28</v>
      </c>
      <c r="D46" s="1"/>
      <c r="E46" s="1"/>
      <c r="F46" s="1"/>
      <c r="G46" s="1"/>
    </row>
    <row r="47" spans="1:7" x14ac:dyDescent="0.3">
      <c r="A47" s="4"/>
      <c r="B47" s="4"/>
      <c r="C47" s="1" t="s">
        <v>29</v>
      </c>
      <c r="D47" s="1">
        <v>1</v>
      </c>
      <c r="E47" s="1">
        <v>1</v>
      </c>
      <c r="F47" s="1">
        <v>1</v>
      </c>
      <c r="G47" s="1">
        <v>1</v>
      </c>
    </row>
    <row r="48" spans="1:7" x14ac:dyDescent="0.3">
      <c r="A48" s="4"/>
      <c r="B48" s="5"/>
      <c r="C48" s="1" t="s">
        <v>30</v>
      </c>
      <c r="D48" s="1">
        <v>0.97899999999999998</v>
      </c>
      <c r="E48" s="1">
        <v>0.91700000000000004</v>
      </c>
      <c r="F48" s="1">
        <v>1</v>
      </c>
      <c r="G48" s="1">
        <v>0.94399999999999995</v>
      </c>
    </row>
    <row r="49" spans="1:7" x14ac:dyDescent="0.3">
      <c r="A49" s="4"/>
      <c r="B49" s="3" t="s">
        <v>5</v>
      </c>
      <c r="C49" s="1" t="s">
        <v>24</v>
      </c>
      <c r="D49" s="1"/>
      <c r="E49" s="1"/>
      <c r="F49" s="1"/>
      <c r="G49" s="1"/>
    </row>
    <row r="50" spans="1:7" x14ac:dyDescent="0.3">
      <c r="A50" s="4"/>
      <c r="B50" s="4"/>
      <c r="C50" s="1" t="s">
        <v>25</v>
      </c>
      <c r="D50" s="1"/>
      <c r="E50" s="1"/>
      <c r="F50" s="1"/>
      <c r="G50" s="1"/>
    </row>
    <row r="51" spans="1:7" x14ac:dyDescent="0.3">
      <c r="A51" s="4"/>
      <c r="B51" s="4"/>
      <c r="C51" s="1" t="s">
        <v>26</v>
      </c>
      <c r="D51" s="1">
        <v>1</v>
      </c>
      <c r="E51" s="1">
        <v>1</v>
      </c>
      <c r="F51" s="1">
        <v>1</v>
      </c>
      <c r="G51" s="1">
        <v>1</v>
      </c>
    </row>
    <row r="52" spans="1:7" x14ac:dyDescent="0.3">
      <c r="A52" s="4"/>
      <c r="B52" s="4"/>
      <c r="C52" s="1" t="s">
        <v>27</v>
      </c>
      <c r="D52" s="1">
        <v>1</v>
      </c>
      <c r="E52" s="1">
        <v>1</v>
      </c>
      <c r="F52" s="1">
        <v>1</v>
      </c>
      <c r="G52" s="1">
        <v>1</v>
      </c>
    </row>
    <row r="53" spans="1:7" x14ac:dyDescent="0.3">
      <c r="A53" s="4"/>
      <c r="B53" s="4"/>
      <c r="C53" s="1" t="s">
        <v>28</v>
      </c>
      <c r="D53" s="1"/>
      <c r="E53" s="1"/>
      <c r="F53" s="1"/>
      <c r="G53" s="1"/>
    </row>
    <row r="54" spans="1:7" x14ac:dyDescent="0.3">
      <c r="A54" s="4"/>
      <c r="B54" s="4"/>
      <c r="C54" s="1" t="s">
        <v>29</v>
      </c>
      <c r="D54" s="1">
        <v>0.98399999999999999</v>
      </c>
      <c r="E54" s="1">
        <v>0.96899999999999997</v>
      </c>
      <c r="F54" s="1">
        <v>1</v>
      </c>
      <c r="G54" s="1">
        <v>0.98299999999999998</v>
      </c>
    </row>
    <row r="55" spans="1:7" x14ac:dyDescent="0.3">
      <c r="A55" s="5"/>
      <c r="B55" s="5"/>
      <c r="C55" s="1" t="s">
        <v>30</v>
      </c>
      <c r="D55" s="1">
        <v>1</v>
      </c>
      <c r="E55" s="1">
        <v>1</v>
      </c>
      <c r="F55" s="1">
        <v>1</v>
      </c>
      <c r="G55" s="1">
        <v>1</v>
      </c>
    </row>
    <row r="56" spans="1:7" x14ac:dyDescent="0.3">
      <c r="A56" s="3" t="s">
        <v>32</v>
      </c>
      <c r="B56" s="3" t="s">
        <v>4</v>
      </c>
      <c r="C56" s="1" t="s">
        <v>24</v>
      </c>
      <c r="D56" s="1">
        <v>0.97899999999999998</v>
      </c>
      <c r="E56" s="1">
        <v>0.98799999999999999</v>
      </c>
      <c r="F56" s="1">
        <v>0.97</v>
      </c>
      <c r="G56" s="1">
        <v>0.97799999999999998</v>
      </c>
    </row>
    <row r="57" spans="1:7" x14ac:dyDescent="0.3">
      <c r="A57" s="4"/>
      <c r="B57" s="4"/>
      <c r="C57" s="1" t="s">
        <v>25</v>
      </c>
      <c r="D57" s="1">
        <v>1</v>
      </c>
      <c r="E57" s="1">
        <v>1</v>
      </c>
      <c r="F57" s="1">
        <v>1</v>
      </c>
      <c r="G57" s="1">
        <v>1</v>
      </c>
    </row>
    <row r="58" spans="1:7" x14ac:dyDescent="0.3">
      <c r="A58" s="4"/>
      <c r="B58" s="4"/>
      <c r="C58" s="1" t="s">
        <v>26</v>
      </c>
      <c r="D58" s="1">
        <v>1</v>
      </c>
      <c r="E58" s="1">
        <v>1</v>
      </c>
      <c r="F58" s="1">
        <v>1</v>
      </c>
      <c r="G58" s="1">
        <v>1</v>
      </c>
    </row>
    <row r="59" spans="1:7" x14ac:dyDescent="0.3">
      <c r="A59" s="4"/>
      <c r="B59" s="4"/>
      <c r="C59" s="1" t="s">
        <v>27</v>
      </c>
      <c r="D59" s="1">
        <v>0.91800000000000004</v>
      </c>
      <c r="E59" s="1">
        <v>0.95599999999999996</v>
      </c>
      <c r="F59" s="1">
        <v>0.90500000000000003</v>
      </c>
      <c r="G59" s="1">
        <v>0.92400000000000004</v>
      </c>
    </row>
    <row r="60" spans="1:7" x14ac:dyDescent="0.3">
      <c r="A60" s="4"/>
      <c r="B60" s="4"/>
      <c r="C60" s="1" t="s">
        <v>28</v>
      </c>
      <c r="D60" s="1"/>
      <c r="E60" s="1"/>
      <c r="F60" s="1"/>
      <c r="G60" s="1"/>
    </row>
    <row r="61" spans="1:7" x14ac:dyDescent="0.3">
      <c r="A61" s="4"/>
      <c r="B61" s="4"/>
      <c r="C61" s="1" t="s">
        <v>29</v>
      </c>
      <c r="D61" s="1">
        <v>0.96599999999999997</v>
      </c>
      <c r="E61" s="1">
        <v>0.90900000000000003</v>
      </c>
      <c r="F61" s="1">
        <v>0.86099999999999999</v>
      </c>
      <c r="G61" s="1">
        <v>0.88400000000000001</v>
      </c>
    </row>
    <row r="62" spans="1:7" x14ac:dyDescent="0.3">
      <c r="A62" s="4"/>
      <c r="B62" s="5"/>
      <c r="C62" s="1" t="s">
        <v>30</v>
      </c>
      <c r="D62" s="1">
        <v>1</v>
      </c>
      <c r="E62" s="1">
        <v>1</v>
      </c>
      <c r="F62" s="1">
        <v>1</v>
      </c>
      <c r="G62" s="1">
        <v>1</v>
      </c>
    </row>
    <row r="63" spans="1:7" x14ac:dyDescent="0.3">
      <c r="A63" s="4"/>
      <c r="B63" s="3" t="s">
        <v>5</v>
      </c>
      <c r="C63" s="1" t="s">
        <v>24</v>
      </c>
      <c r="D63" s="1">
        <v>0.98499999999999999</v>
      </c>
      <c r="E63" s="1">
        <v>0.98</v>
      </c>
      <c r="F63" s="1">
        <v>0.98</v>
      </c>
      <c r="G63" s="1">
        <v>0.98</v>
      </c>
    </row>
    <row r="64" spans="1:7" x14ac:dyDescent="0.3">
      <c r="A64" s="4"/>
      <c r="B64" s="4"/>
      <c r="C64" s="1" t="s">
        <v>25</v>
      </c>
      <c r="D64" s="1">
        <v>0.98899999999999999</v>
      </c>
      <c r="E64" s="1">
        <v>0.99099999999999999</v>
      </c>
      <c r="F64" s="1">
        <v>0.98899999999999999</v>
      </c>
      <c r="G64" s="1">
        <v>0.98899999999999999</v>
      </c>
    </row>
    <row r="65" spans="1:7" x14ac:dyDescent="0.3">
      <c r="A65" s="4"/>
      <c r="B65" s="4"/>
      <c r="C65" s="1" t="s">
        <v>26</v>
      </c>
      <c r="D65" s="1">
        <v>0.98699999999999999</v>
      </c>
      <c r="E65" s="1">
        <v>1</v>
      </c>
      <c r="F65" s="1">
        <v>0.98299999999999998</v>
      </c>
      <c r="G65" s="1">
        <v>0.99</v>
      </c>
    </row>
    <row r="66" spans="1:7" x14ac:dyDescent="0.3">
      <c r="A66" s="4"/>
      <c r="B66" s="4"/>
      <c r="C66" s="1" t="s">
        <v>27</v>
      </c>
      <c r="D66" s="1">
        <v>0.96599999999999997</v>
      </c>
      <c r="E66" s="1">
        <v>0.96899999999999997</v>
      </c>
      <c r="F66" s="1">
        <v>0.97799999999999998</v>
      </c>
      <c r="G66" s="1">
        <v>0.97099999999999997</v>
      </c>
    </row>
    <row r="67" spans="1:7" x14ac:dyDescent="0.3">
      <c r="A67" s="4"/>
      <c r="B67" s="4"/>
      <c r="C67" s="1" t="s">
        <v>28</v>
      </c>
      <c r="D67" s="1"/>
      <c r="E67" s="1"/>
      <c r="F67" s="1"/>
      <c r="G67" s="1"/>
    </row>
    <row r="68" spans="1:7" x14ac:dyDescent="0.3">
      <c r="A68" s="4"/>
      <c r="B68" s="4"/>
      <c r="C68" s="1" t="s">
        <v>29</v>
      </c>
      <c r="D68" s="1">
        <v>1</v>
      </c>
      <c r="E68" s="1">
        <v>1</v>
      </c>
      <c r="F68" s="1">
        <v>1</v>
      </c>
      <c r="G68" s="1">
        <v>1</v>
      </c>
    </row>
    <row r="69" spans="1:7" x14ac:dyDescent="0.3">
      <c r="A69" s="5"/>
      <c r="B69" s="5"/>
      <c r="C69" s="1" t="s">
        <v>30</v>
      </c>
      <c r="D69" s="1">
        <v>0.93700000000000006</v>
      </c>
      <c r="E69" s="1">
        <v>0.92900000000000005</v>
      </c>
      <c r="F69" s="1">
        <v>0.88</v>
      </c>
      <c r="G69" s="1">
        <v>0.90400000000000003</v>
      </c>
    </row>
    <row r="70" spans="1:7" x14ac:dyDescent="0.3">
      <c r="A70" s="3" t="s">
        <v>9</v>
      </c>
      <c r="B70" s="3" t="s">
        <v>4</v>
      </c>
      <c r="C70" s="1" t="s">
        <v>24</v>
      </c>
      <c r="D70" s="1">
        <v>1</v>
      </c>
      <c r="E70" s="1">
        <v>1</v>
      </c>
      <c r="F70" s="1">
        <v>1</v>
      </c>
      <c r="G70" s="1">
        <v>1</v>
      </c>
    </row>
    <row r="71" spans="1:7" x14ac:dyDescent="0.3">
      <c r="A71" s="4"/>
      <c r="B71" s="4"/>
      <c r="C71" s="1" t="s">
        <v>25</v>
      </c>
      <c r="D71" s="1">
        <v>1</v>
      </c>
      <c r="E71" s="1">
        <v>1</v>
      </c>
      <c r="F71" s="1">
        <v>1</v>
      </c>
      <c r="G71" s="1">
        <v>1</v>
      </c>
    </row>
    <row r="72" spans="1:7" x14ac:dyDescent="0.3">
      <c r="A72" s="4"/>
      <c r="B72" s="4"/>
      <c r="C72" s="1" t="s">
        <v>26</v>
      </c>
      <c r="D72" s="1">
        <v>1</v>
      </c>
      <c r="E72" s="1">
        <v>1</v>
      </c>
      <c r="F72" s="1">
        <v>1</v>
      </c>
      <c r="G72" s="1">
        <v>1</v>
      </c>
    </row>
    <row r="73" spans="1:7" x14ac:dyDescent="0.3">
      <c r="A73" s="4"/>
      <c r="B73" s="4"/>
      <c r="C73" s="1" t="s">
        <v>27</v>
      </c>
      <c r="D73" s="1">
        <v>0.92</v>
      </c>
      <c r="E73" s="1">
        <v>0.90900000000000003</v>
      </c>
      <c r="F73" s="1">
        <v>0.96099999999999997</v>
      </c>
      <c r="G73" s="1">
        <v>0.93400000000000005</v>
      </c>
    </row>
    <row r="74" spans="1:7" x14ac:dyDescent="0.3">
      <c r="A74" s="4"/>
      <c r="B74" s="4"/>
      <c r="C74" s="1" t="s">
        <v>28</v>
      </c>
      <c r="D74" s="1">
        <v>1</v>
      </c>
      <c r="E74" s="1">
        <v>1</v>
      </c>
      <c r="F74" s="1">
        <v>1</v>
      </c>
      <c r="G74" s="1">
        <v>1</v>
      </c>
    </row>
    <row r="75" spans="1:7" x14ac:dyDescent="0.3">
      <c r="A75" s="4"/>
      <c r="B75" s="4"/>
      <c r="C75" s="1" t="s">
        <v>29</v>
      </c>
      <c r="D75" s="1">
        <v>0.97899999999999998</v>
      </c>
      <c r="E75" s="1">
        <v>1</v>
      </c>
      <c r="F75" s="1">
        <v>0.96499999999999997</v>
      </c>
      <c r="G75" s="1">
        <v>0.98099999999999998</v>
      </c>
    </row>
    <row r="76" spans="1:7" x14ac:dyDescent="0.3">
      <c r="A76" s="4"/>
      <c r="B76" s="5"/>
      <c r="C76" s="1" t="s">
        <v>30</v>
      </c>
      <c r="D76" s="1">
        <v>1</v>
      </c>
      <c r="E76" s="1">
        <v>0.91600000000000004</v>
      </c>
      <c r="F76" s="1">
        <v>0.91600000000000004</v>
      </c>
      <c r="G76" s="1">
        <v>0.91600000000000004</v>
      </c>
    </row>
    <row r="77" spans="1:7" x14ac:dyDescent="0.3">
      <c r="A77" s="4"/>
      <c r="B77" s="3" t="s">
        <v>5</v>
      </c>
      <c r="C77" s="1" t="s">
        <v>24</v>
      </c>
      <c r="D77" s="1">
        <v>0.93700000000000006</v>
      </c>
      <c r="E77" s="1">
        <v>0.93700000000000006</v>
      </c>
      <c r="F77" s="1">
        <v>0.93700000000000006</v>
      </c>
      <c r="G77" s="1">
        <v>0.93400000000000005</v>
      </c>
    </row>
    <row r="78" spans="1:7" x14ac:dyDescent="0.3">
      <c r="A78" s="4"/>
      <c r="B78" s="4"/>
      <c r="C78" s="1" t="s">
        <v>25</v>
      </c>
      <c r="D78" s="1">
        <v>1</v>
      </c>
      <c r="E78" s="1">
        <v>1</v>
      </c>
      <c r="F78" s="1">
        <v>1</v>
      </c>
      <c r="G78" s="1">
        <v>1</v>
      </c>
    </row>
    <row r="79" spans="1:7" x14ac:dyDescent="0.3">
      <c r="A79" s="4"/>
      <c r="B79" s="4"/>
      <c r="C79" s="1" t="s">
        <v>26</v>
      </c>
      <c r="D79" s="1">
        <v>0.98899999999999999</v>
      </c>
      <c r="E79" s="1">
        <v>1</v>
      </c>
      <c r="F79" s="1">
        <v>0.98599999999999999</v>
      </c>
      <c r="G79" s="1">
        <v>0.99199999999999999</v>
      </c>
    </row>
    <row r="80" spans="1:7" x14ac:dyDescent="0.3">
      <c r="A80" s="4"/>
      <c r="B80" s="4"/>
      <c r="C80" s="1" t="s">
        <v>27</v>
      </c>
      <c r="D80" s="1">
        <v>0.92700000000000005</v>
      </c>
      <c r="E80" s="1">
        <v>0.94899999999999995</v>
      </c>
      <c r="F80" s="1">
        <v>0.92700000000000005</v>
      </c>
      <c r="G80" s="1">
        <v>0.93200000000000005</v>
      </c>
    </row>
    <row r="81" spans="1:7" x14ac:dyDescent="0.3">
      <c r="A81" s="4"/>
      <c r="B81" s="4"/>
      <c r="C81" s="1" t="s">
        <v>28</v>
      </c>
      <c r="D81" s="1">
        <v>0.88500000000000001</v>
      </c>
      <c r="E81" s="1">
        <v>0.85099999999999998</v>
      </c>
      <c r="F81" s="1">
        <v>0.91600000000000004</v>
      </c>
      <c r="G81" s="1">
        <v>0.88200000000000001</v>
      </c>
    </row>
    <row r="82" spans="1:7" x14ac:dyDescent="0.3">
      <c r="A82" s="4"/>
      <c r="B82" s="4"/>
      <c r="C82" s="1" t="s">
        <v>29</v>
      </c>
      <c r="D82" s="1">
        <v>0.91600000000000004</v>
      </c>
      <c r="E82" s="1">
        <v>0.93700000000000006</v>
      </c>
      <c r="F82" s="1">
        <v>0.91200000000000003</v>
      </c>
      <c r="G82" s="1">
        <v>0.90700000000000003</v>
      </c>
    </row>
    <row r="83" spans="1:7" x14ac:dyDescent="0.3">
      <c r="A83" s="5"/>
      <c r="B83" s="5"/>
      <c r="C83" s="1" t="s">
        <v>30</v>
      </c>
      <c r="D83" s="1">
        <v>0.97899999999999998</v>
      </c>
      <c r="E83" s="1">
        <v>0.98599999999999999</v>
      </c>
      <c r="F83" s="1">
        <v>0.97899999999999998</v>
      </c>
      <c r="G83" s="1">
        <v>0.98</v>
      </c>
    </row>
    <row r="85" spans="1:7" x14ac:dyDescent="0.3">
      <c r="B85" s="2" t="s">
        <v>44</v>
      </c>
      <c r="C85" s="2"/>
      <c r="D85" s="2"/>
      <c r="E85" s="2"/>
      <c r="F85" s="2"/>
      <c r="G85" s="2"/>
    </row>
    <row r="86" spans="1:7" x14ac:dyDescent="0.3">
      <c r="B86" s="1" t="s">
        <v>1</v>
      </c>
      <c r="C86" s="1" t="s">
        <v>2</v>
      </c>
      <c r="D86" s="1" t="s">
        <v>43</v>
      </c>
      <c r="E86" s="1" t="s">
        <v>21</v>
      </c>
      <c r="F86" s="1" t="s">
        <v>22</v>
      </c>
      <c r="G86" s="1" t="s">
        <v>23</v>
      </c>
    </row>
    <row r="87" spans="1:7" x14ac:dyDescent="0.3">
      <c r="B87" s="1" t="s">
        <v>35</v>
      </c>
      <c r="C87" s="2" t="s">
        <v>17</v>
      </c>
      <c r="D87" s="1">
        <f>ROUND(_xlfn.STDEV.S(D14:D20),2)</f>
        <v>0.02</v>
      </c>
      <c r="E87" s="1">
        <f t="shared" ref="E87:G87" si="11">ROUND(_xlfn.STDEV.S(E14:E20),2)</f>
        <v>0.04</v>
      </c>
      <c r="F87" s="1">
        <f t="shared" si="11"/>
        <v>0.02</v>
      </c>
      <c r="G87" s="1">
        <f t="shared" si="11"/>
        <v>0.03</v>
      </c>
    </row>
    <row r="88" spans="1:7" x14ac:dyDescent="0.3">
      <c r="B88" s="1" t="s">
        <v>36</v>
      </c>
      <c r="C88" s="2"/>
      <c r="D88" s="1">
        <f>ROUND(_xlfn.STDEV.S(D28:D34),2)</f>
        <v>0.02</v>
      </c>
      <c r="E88" s="1">
        <f t="shared" ref="E88:G88" si="12">ROUND(_xlfn.STDEV.S(E28:E34),2)</f>
        <v>0.01</v>
      </c>
      <c r="F88" s="1">
        <f t="shared" si="12"/>
        <v>0.04</v>
      </c>
      <c r="G88" s="1">
        <f t="shared" si="12"/>
        <v>0.02</v>
      </c>
    </row>
    <row r="89" spans="1:7" x14ac:dyDescent="0.3">
      <c r="B89" s="1" t="s">
        <v>7</v>
      </c>
      <c r="C89" s="2"/>
      <c r="D89" s="1">
        <f>ROUND(_xlfn.STDEV.S(D42:D48),2)</f>
        <v>0.01</v>
      </c>
      <c r="E89" s="1">
        <f t="shared" ref="E89:G89" si="13">ROUND(_xlfn.STDEV.S(E42:E48),2)</f>
        <v>0.04</v>
      </c>
      <c r="F89" s="1">
        <f t="shared" si="13"/>
        <v>0</v>
      </c>
      <c r="G89" s="1">
        <f t="shared" si="13"/>
        <v>0.03</v>
      </c>
    </row>
    <row r="90" spans="1:7" x14ac:dyDescent="0.3">
      <c r="B90" s="1" t="s">
        <v>32</v>
      </c>
      <c r="C90" s="2"/>
      <c r="D90" s="1">
        <f>ROUND(_xlfn.STDEV.S(D56:D62),2)</f>
        <v>0.03</v>
      </c>
      <c r="E90" s="1">
        <f t="shared" ref="E90:G90" si="14">ROUND(_xlfn.STDEV.S(E56:E62),2)</f>
        <v>0.04</v>
      </c>
      <c r="F90" s="1">
        <f t="shared" si="14"/>
        <v>0.06</v>
      </c>
      <c r="G90" s="1">
        <f t="shared" si="14"/>
        <v>0.05</v>
      </c>
    </row>
    <row r="91" spans="1:7" x14ac:dyDescent="0.3">
      <c r="B91" s="1" t="s">
        <v>9</v>
      </c>
      <c r="C91" s="2"/>
      <c r="D91" s="1">
        <f>ROUND(_xlfn.STDEV.S(D70:D76),2)</f>
        <v>0.03</v>
      </c>
      <c r="E91" s="1">
        <f t="shared" ref="E91:G91" si="15">ROUND(_xlfn.STDEV.S(E70:E76),2)</f>
        <v>0.04</v>
      </c>
      <c r="F91" s="1">
        <f t="shared" si="15"/>
        <v>0.03</v>
      </c>
      <c r="G91" s="1">
        <f t="shared" si="15"/>
        <v>0.04</v>
      </c>
    </row>
    <row r="92" spans="1:7" x14ac:dyDescent="0.3">
      <c r="B92" s="1" t="s">
        <v>35</v>
      </c>
      <c r="C92" s="2" t="s">
        <v>5</v>
      </c>
      <c r="D92" s="1">
        <f>ROUND(_xlfn.STDEV.S(D21:D27),2)</f>
        <v>0</v>
      </c>
      <c r="E92" s="1">
        <f t="shared" ref="E92:G92" si="16">ROUND(_xlfn.STDEV.S(E21:E27),2)</f>
        <v>0.01</v>
      </c>
      <c r="F92" s="1">
        <f t="shared" si="16"/>
        <v>0.01</v>
      </c>
      <c r="G92" s="1">
        <f t="shared" si="16"/>
        <v>0.01</v>
      </c>
    </row>
    <row r="93" spans="1:7" x14ac:dyDescent="0.3">
      <c r="B93" s="1" t="s">
        <v>36</v>
      </c>
      <c r="C93" s="2"/>
      <c r="D93" s="1">
        <f>ROUND(_xlfn.STDEV.S(D35:D41),2)</f>
        <v>0.04</v>
      </c>
      <c r="E93" s="1">
        <f t="shared" ref="E93:G93" si="17">ROUND(_xlfn.STDEV.S(E35:E41),2)</f>
        <v>0.05</v>
      </c>
      <c r="F93" s="1">
        <f t="shared" si="17"/>
        <v>0.02</v>
      </c>
      <c r="G93" s="1">
        <f t="shared" si="17"/>
        <v>0.03</v>
      </c>
    </row>
    <row r="94" spans="1:7" x14ac:dyDescent="0.3">
      <c r="B94" s="1" t="s">
        <v>7</v>
      </c>
      <c r="C94" s="2"/>
      <c r="D94" s="1">
        <f>ROUND(_xlfn.STDEV.S(D49:D55),2)</f>
        <v>0.01</v>
      </c>
      <c r="E94" s="1">
        <f t="shared" ref="E94:G94" si="18">ROUND(_xlfn.STDEV.S(E49:E55),2)</f>
        <v>0.02</v>
      </c>
      <c r="F94" s="1">
        <f t="shared" si="18"/>
        <v>0</v>
      </c>
      <c r="G94" s="1">
        <f t="shared" si="18"/>
        <v>0.01</v>
      </c>
    </row>
    <row r="95" spans="1:7" x14ac:dyDescent="0.3">
      <c r="B95" s="1" t="s">
        <v>32</v>
      </c>
      <c r="C95" s="2"/>
      <c r="D95" s="1">
        <f>ROUND(_xlfn.STDEV.S(D63:D69),2)</f>
        <v>0.02</v>
      </c>
      <c r="E95" s="1">
        <f t="shared" ref="E95:G95" si="19">ROUND(_xlfn.STDEV.S(E63:E69),2)</f>
        <v>0.03</v>
      </c>
      <c r="F95" s="1">
        <f t="shared" si="19"/>
        <v>0.04</v>
      </c>
      <c r="G95" s="1">
        <f t="shared" si="19"/>
        <v>0.03</v>
      </c>
    </row>
    <row r="96" spans="1:7" x14ac:dyDescent="0.3">
      <c r="B96" s="1" t="s">
        <v>9</v>
      </c>
      <c r="C96" s="2"/>
      <c r="D96" s="1">
        <f>ROUND(_xlfn.STDEV.S(D77:D83),2)</f>
        <v>0.04</v>
      </c>
      <c r="E96" s="1">
        <f t="shared" ref="E96:G96" si="20">ROUND(_xlfn.STDEV.S(E77:E83),2)</f>
        <v>0.05</v>
      </c>
      <c r="F96" s="1">
        <f t="shared" si="20"/>
        <v>0.04</v>
      </c>
      <c r="G96" s="1">
        <f t="shared" si="20"/>
        <v>0.04</v>
      </c>
    </row>
  </sheetData>
  <mergeCells count="34">
    <mergeCell ref="C92:C96"/>
    <mergeCell ref="N2:N11"/>
    <mergeCell ref="P2:P11"/>
    <mergeCell ref="T2:T5"/>
    <mergeCell ref="V2:V5"/>
    <mergeCell ref="B85:G85"/>
    <mergeCell ref="C87:C91"/>
    <mergeCell ref="B56:B62"/>
    <mergeCell ref="B63:B69"/>
    <mergeCell ref="B70:B76"/>
    <mergeCell ref="B77:B83"/>
    <mergeCell ref="M2:M6"/>
    <mergeCell ref="M7:M11"/>
    <mergeCell ref="A14:A27"/>
    <mergeCell ref="B14:B20"/>
    <mergeCell ref="B21:B27"/>
    <mergeCell ref="B28:B34"/>
    <mergeCell ref="B35:B41"/>
    <mergeCell ref="B42:B48"/>
    <mergeCell ref="B49:B55"/>
    <mergeCell ref="A70:A83"/>
    <mergeCell ref="A42:A55"/>
    <mergeCell ref="A56:A69"/>
    <mergeCell ref="A28:A41"/>
    <mergeCell ref="B2:B3"/>
    <mergeCell ref="B4:B5"/>
    <mergeCell ref="B6:B7"/>
    <mergeCell ref="B8:B9"/>
    <mergeCell ref="B10:B11"/>
    <mergeCell ref="A10:A11"/>
    <mergeCell ref="A6:A7"/>
    <mergeCell ref="A8:A9"/>
    <mergeCell ref="A2:A3"/>
    <mergeCell ref="A4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52CD-FC7F-48D6-9495-89BBC90D9AE0}">
  <dimension ref="A1:G36"/>
  <sheetViews>
    <sheetView tabSelected="1" workbookViewId="0">
      <selection activeCell="L14" sqref="L14"/>
    </sheetView>
  </sheetViews>
  <sheetFormatPr defaultRowHeight="14.4" x14ac:dyDescent="0.3"/>
  <cols>
    <col min="2" max="2" width="12.21875" bestFit="1" customWidth="1"/>
    <col min="3" max="3" width="8.6640625" bestFit="1" customWidth="1"/>
    <col min="4" max="4" width="25.21875" bestFit="1" customWidth="1"/>
    <col min="5" max="5" width="15.77734375" bestFit="1" customWidth="1"/>
  </cols>
  <sheetData>
    <row r="1" spans="1:7" x14ac:dyDescent="0.3">
      <c r="A1" s="2" t="s">
        <v>45</v>
      </c>
      <c r="B1" s="2"/>
      <c r="C1" s="2"/>
      <c r="D1" s="2"/>
      <c r="E1" s="2"/>
      <c r="F1" s="2"/>
      <c r="G1" s="2"/>
    </row>
    <row r="2" spans="1:7" x14ac:dyDescent="0.3">
      <c r="A2" s="1" t="s">
        <v>0</v>
      </c>
      <c r="B2" s="1" t="s">
        <v>1</v>
      </c>
      <c r="C2" s="1" t="s">
        <v>19</v>
      </c>
      <c r="D2" s="1" t="s">
        <v>56</v>
      </c>
      <c r="E2" s="1" t="s">
        <v>46</v>
      </c>
      <c r="F2" s="1" t="s">
        <v>47</v>
      </c>
      <c r="G2" s="1" t="s">
        <v>48</v>
      </c>
    </row>
    <row r="3" spans="1:7" x14ac:dyDescent="0.3">
      <c r="A3" s="2">
        <v>1</v>
      </c>
      <c r="B3" s="2" t="s">
        <v>3</v>
      </c>
      <c r="C3" s="1" t="s">
        <v>24</v>
      </c>
      <c r="D3" s="1">
        <f>199*2</f>
        <v>398</v>
      </c>
      <c r="E3" s="3" t="s">
        <v>49</v>
      </c>
      <c r="F3" s="2" t="s">
        <v>35</v>
      </c>
      <c r="G3" s="2" t="s">
        <v>50</v>
      </c>
    </row>
    <row r="4" spans="1:7" x14ac:dyDescent="0.3">
      <c r="A4" s="2"/>
      <c r="B4" s="2"/>
      <c r="C4" s="1" t="s">
        <v>25</v>
      </c>
      <c r="D4" s="1">
        <v>476</v>
      </c>
      <c r="E4" s="4"/>
      <c r="F4" s="2"/>
      <c r="G4" s="2"/>
    </row>
    <row r="5" spans="1:7" x14ac:dyDescent="0.3">
      <c r="A5" s="2"/>
      <c r="B5" s="2"/>
      <c r="C5" s="1" t="s">
        <v>26</v>
      </c>
      <c r="D5" s="1">
        <v>410</v>
      </c>
      <c r="E5" s="4"/>
      <c r="F5" s="2"/>
      <c r="G5" s="2"/>
    </row>
    <row r="6" spans="1:7" x14ac:dyDescent="0.3">
      <c r="A6" s="2"/>
      <c r="B6" s="2"/>
      <c r="C6" s="1" t="s">
        <v>27</v>
      </c>
      <c r="D6" s="1">
        <v>490</v>
      </c>
      <c r="E6" s="4"/>
      <c r="F6" s="2"/>
      <c r="G6" s="2"/>
    </row>
    <row r="7" spans="1:7" x14ac:dyDescent="0.3">
      <c r="A7" s="2"/>
      <c r="B7" s="2"/>
      <c r="C7" s="1" t="s">
        <v>28</v>
      </c>
      <c r="D7" s="1">
        <v>350</v>
      </c>
      <c r="E7" s="4"/>
      <c r="F7" s="2"/>
      <c r="G7" s="2"/>
    </row>
    <row r="8" spans="1:7" x14ac:dyDescent="0.3">
      <c r="A8" s="2"/>
      <c r="B8" s="2"/>
      <c r="C8" s="1" t="s">
        <v>29</v>
      </c>
      <c r="D8" s="1">
        <v>558</v>
      </c>
      <c r="E8" s="4"/>
      <c r="F8" s="2"/>
      <c r="G8" s="2"/>
    </row>
    <row r="9" spans="1:7" x14ac:dyDescent="0.3">
      <c r="A9" s="2"/>
      <c r="B9" s="2"/>
      <c r="C9" s="1" t="s">
        <v>30</v>
      </c>
      <c r="D9" s="1">
        <v>492</v>
      </c>
      <c r="E9" s="5"/>
      <c r="F9" s="2"/>
      <c r="G9" s="2"/>
    </row>
    <row r="10" spans="1:7" x14ac:dyDescent="0.3">
      <c r="A10" s="2">
        <v>2</v>
      </c>
      <c r="B10" s="2" t="s">
        <v>6</v>
      </c>
      <c r="C10" s="1" t="s">
        <v>24</v>
      </c>
      <c r="D10" s="1">
        <v>550</v>
      </c>
      <c r="E10" s="3" t="s">
        <v>49</v>
      </c>
      <c r="F10" s="2" t="s">
        <v>51</v>
      </c>
      <c r="G10" s="2" t="s">
        <v>52</v>
      </c>
    </row>
    <row r="11" spans="1:7" x14ac:dyDescent="0.3">
      <c r="A11" s="2"/>
      <c r="B11" s="2"/>
      <c r="C11" s="1" t="s">
        <v>25</v>
      </c>
      <c r="D11" s="1">
        <v>585</v>
      </c>
      <c r="E11" s="4"/>
      <c r="F11" s="2"/>
      <c r="G11" s="2"/>
    </row>
    <row r="12" spans="1:7" x14ac:dyDescent="0.3">
      <c r="A12" s="2"/>
      <c r="B12" s="2"/>
      <c r="C12" s="1" t="s">
        <v>26</v>
      </c>
      <c r="D12" s="1">
        <v>380</v>
      </c>
      <c r="E12" s="4"/>
      <c r="F12" s="2"/>
      <c r="G12" s="2"/>
    </row>
    <row r="13" spans="1:7" x14ac:dyDescent="0.3">
      <c r="A13" s="2"/>
      <c r="B13" s="2"/>
      <c r="C13" s="1" t="s">
        <v>27</v>
      </c>
      <c r="D13" s="1">
        <v>650</v>
      </c>
      <c r="E13" s="4"/>
      <c r="F13" s="2"/>
      <c r="G13" s="2"/>
    </row>
    <row r="14" spans="1:7" x14ac:dyDescent="0.3">
      <c r="A14" s="2"/>
      <c r="B14" s="2"/>
      <c r="C14" s="1"/>
      <c r="D14" s="1"/>
      <c r="E14" s="4"/>
      <c r="F14" s="2"/>
      <c r="G14" s="2"/>
    </row>
    <row r="15" spans="1:7" x14ac:dyDescent="0.3">
      <c r="A15" s="2"/>
      <c r="B15" s="2"/>
      <c r="C15" s="1" t="s">
        <v>29</v>
      </c>
      <c r="D15" s="1">
        <v>650</v>
      </c>
      <c r="E15" s="4"/>
      <c r="F15" s="2"/>
      <c r="G15" s="2"/>
    </row>
    <row r="16" spans="1:7" x14ac:dyDescent="0.3">
      <c r="A16" s="2"/>
      <c r="B16" s="2"/>
      <c r="C16" s="1" t="s">
        <v>30</v>
      </c>
      <c r="D16" s="1">
        <v>630</v>
      </c>
      <c r="E16" s="5"/>
      <c r="F16" s="2"/>
      <c r="G16" s="2"/>
    </row>
    <row r="17" spans="1:7" x14ac:dyDescent="0.3">
      <c r="A17" s="2">
        <v>3</v>
      </c>
      <c r="B17" s="2" t="s">
        <v>7</v>
      </c>
      <c r="C17" s="1" t="s">
        <v>24</v>
      </c>
      <c r="D17" s="1"/>
      <c r="E17" s="3" t="s">
        <v>49</v>
      </c>
      <c r="F17" s="2" t="s">
        <v>35</v>
      </c>
      <c r="G17" s="2" t="s">
        <v>50</v>
      </c>
    </row>
    <row r="18" spans="1:7" x14ac:dyDescent="0.3">
      <c r="A18" s="2"/>
      <c r="B18" s="2"/>
      <c r="C18" s="1" t="s">
        <v>25</v>
      </c>
      <c r="D18" s="1"/>
      <c r="E18" s="4"/>
      <c r="F18" s="2"/>
      <c r="G18" s="2"/>
    </row>
    <row r="19" spans="1:7" x14ac:dyDescent="0.3">
      <c r="A19" s="2"/>
      <c r="B19" s="2"/>
      <c r="C19" s="1" t="s">
        <v>26</v>
      </c>
      <c r="D19" s="1">
        <v>170</v>
      </c>
      <c r="E19" s="4"/>
      <c r="F19" s="2"/>
      <c r="G19" s="2"/>
    </row>
    <row r="20" spans="1:7" x14ac:dyDescent="0.3">
      <c r="A20" s="2"/>
      <c r="B20" s="2"/>
      <c r="C20" s="1" t="s">
        <v>27</v>
      </c>
      <c r="D20" s="1">
        <v>180</v>
      </c>
      <c r="E20" s="4"/>
      <c r="F20" s="2"/>
      <c r="G20" s="2"/>
    </row>
    <row r="21" spans="1:7" x14ac:dyDescent="0.3">
      <c r="A21" s="2"/>
      <c r="B21" s="2"/>
      <c r="C21" s="1" t="s">
        <v>28</v>
      </c>
      <c r="D21" s="1"/>
      <c r="E21" s="4"/>
      <c r="F21" s="2"/>
      <c r="G21" s="2"/>
    </row>
    <row r="22" spans="1:7" x14ac:dyDescent="0.3">
      <c r="A22" s="2"/>
      <c r="B22" s="2"/>
      <c r="C22" s="1" t="s">
        <v>29</v>
      </c>
      <c r="D22" s="1">
        <v>180</v>
      </c>
      <c r="E22" s="4"/>
      <c r="F22" s="2"/>
      <c r="G22" s="2"/>
    </row>
    <row r="23" spans="1:7" x14ac:dyDescent="0.3">
      <c r="A23" s="2"/>
      <c r="B23" s="2"/>
      <c r="C23" s="1" t="s">
        <v>30</v>
      </c>
      <c r="D23" s="1">
        <v>160</v>
      </c>
      <c r="E23" s="5"/>
      <c r="F23" s="2"/>
      <c r="G23" s="2"/>
    </row>
    <row r="24" spans="1:7" x14ac:dyDescent="0.3">
      <c r="A24" s="2">
        <v>4</v>
      </c>
      <c r="B24" s="2" t="s">
        <v>31</v>
      </c>
      <c r="C24" s="1" t="s">
        <v>24</v>
      </c>
      <c r="D24" s="1">
        <v>450</v>
      </c>
      <c r="E24" s="3" t="s">
        <v>53</v>
      </c>
      <c r="F24" s="2" t="s">
        <v>54</v>
      </c>
      <c r="G24" s="2" t="s">
        <v>50</v>
      </c>
    </row>
    <row r="25" spans="1:7" x14ac:dyDescent="0.3">
      <c r="A25" s="2"/>
      <c r="B25" s="2"/>
      <c r="C25" s="1" t="s">
        <v>25</v>
      </c>
      <c r="D25" s="1">
        <v>590</v>
      </c>
      <c r="E25" s="4"/>
      <c r="F25" s="2"/>
      <c r="G25" s="2"/>
    </row>
    <row r="26" spans="1:7" x14ac:dyDescent="0.3">
      <c r="A26" s="2"/>
      <c r="B26" s="2"/>
      <c r="C26" s="1" t="s">
        <v>26</v>
      </c>
      <c r="D26" s="1">
        <v>250</v>
      </c>
      <c r="E26" s="4"/>
      <c r="F26" s="2"/>
      <c r="G26" s="2"/>
    </row>
    <row r="27" spans="1:7" x14ac:dyDescent="0.3">
      <c r="A27" s="2"/>
      <c r="B27" s="2"/>
      <c r="C27" s="1" t="s">
        <v>27</v>
      </c>
      <c r="D27" s="1">
        <v>690</v>
      </c>
      <c r="E27" s="4"/>
      <c r="F27" s="2"/>
      <c r="G27" s="2"/>
    </row>
    <row r="28" spans="1:7" x14ac:dyDescent="0.3">
      <c r="A28" s="2"/>
      <c r="B28" s="2"/>
      <c r="C28" s="1" t="s">
        <v>29</v>
      </c>
      <c r="D28" s="1">
        <v>280</v>
      </c>
      <c r="E28" s="4"/>
      <c r="F28" s="2"/>
      <c r="G28" s="2"/>
    </row>
    <row r="29" spans="1:7" x14ac:dyDescent="0.3">
      <c r="A29" s="2"/>
      <c r="B29" s="2"/>
      <c r="C29" s="1" t="s">
        <v>30</v>
      </c>
      <c r="D29" s="1">
        <v>830</v>
      </c>
      <c r="E29" s="5"/>
      <c r="F29" s="2"/>
      <c r="G29" s="2"/>
    </row>
    <row r="30" spans="1:7" x14ac:dyDescent="0.3">
      <c r="A30" s="2">
        <v>8</v>
      </c>
      <c r="B30" s="2" t="s">
        <v>9</v>
      </c>
      <c r="C30" s="1" t="s">
        <v>24</v>
      </c>
      <c r="D30" s="1">
        <v>300</v>
      </c>
      <c r="E30" s="3" t="s">
        <v>53</v>
      </c>
      <c r="F30" s="2" t="s">
        <v>54</v>
      </c>
      <c r="G30" s="2" t="s">
        <v>55</v>
      </c>
    </row>
    <row r="31" spans="1:7" x14ac:dyDescent="0.3">
      <c r="A31" s="2"/>
      <c r="B31" s="2"/>
      <c r="C31" s="1" t="s">
        <v>25</v>
      </c>
      <c r="D31" s="1">
        <v>290</v>
      </c>
      <c r="E31" s="4"/>
      <c r="F31" s="2"/>
      <c r="G31" s="2"/>
    </row>
    <row r="32" spans="1:7" x14ac:dyDescent="0.3">
      <c r="A32" s="2"/>
      <c r="B32" s="2"/>
      <c r="C32" s="1" t="s">
        <v>26</v>
      </c>
      <c r="D32" s="1">
        <v>320</v>
      </c>
      <c r="E32" s="4"/>
      <c r="F32" s="2"/>
      <c r="G32" s="2"/>
    </row>
    <row r="33" spans="1:7" x14ac:dyDescent="0.3">
      <c r="A33" s="2"/>
      <c r="B33" s="2"/>
      <c r="C33" s="1" t="s">
        <v>27</v>
      </c>
      <c r="D33" s="1">
        <v>310</v>
      </c>
      <c r="E33" s="4"/>
      <c r="F33" s="2"/>
      <c r="G33" s="2"/>
    </row>
    <row r="34" spans="1:7" x14ac:dyDescent="0.3">
      <c r="A34" s="2"/>
      <c r="B34" s="2"/>
      <c r="C34" s="1" t="s">
        <v>28</v>
      </c>
      <c r="D34" s="1">
        <v>300</v>
      </c>
      <c r="E34" s="4"/>
      <c r="F34" s="2"/>
      <c r="G34" s="2"/>
    </row>
    <row r="35" spans="1:7" x14ac:dyDescent="0.3">
      <c r="A35" s="2"/>
      <c r="B35" s="2"/>
      <c r="C35" s="1" t="s">
        <v>29</v>
      </c>
      <c r="D35" s="1">
        <v>310</v>
      </c>
      <c r="E35" s="4"/>
      <c r="F35" s="2"/>
      <c r="G35" s="2"/>
    </row>
    <row r="36" spans="1:7" x14ac:dyDescent="0.3">
      <c r="A36" s="2"/>
      <c r="B36" s="2"/>
      <c r="C36" s="1" t="s">
        <v>30</v>
      </c>
      <c r="D36" s="1">
        <v>300</v>
      </c>
      <c r="E36" s="5"/>
      <c r="F36" s="2"/>
      <c r="G36" s="2"/>
    </row>
  </sheetData>
  <mergeCells count="26">
    <mergeCell ref="A30:A36"/>
    <mergeCell ref="B30:B36"/>
    <mergeCell ref="E30:E36"/>
    <mergeCell ref="F30:F36"/>
    <mergeCell ref="G30:G36"/>
    <mergeCell ref="A24:A29"/>
    <mergeCell ref="B24:B29"/>
    <mergeCell ref="E24:E29"/>
    <mergeCell ref="F24:F29"/>
    <mergeCell ref="G24:G29"/>
    <mergeCell ref="A10:A16"/>
    <mergeCell ref="B10:B16"/>
    <mergeCell ref="E10:E16"/>
    <mergeCell ref="F10:F16"/>
    <mergeCell ref="G10:G16"/>
    <mergeCell ref="A17:A23"/>
    <mergeCell ref="B17:B23"/>
    <mergeCell ref="E17:E23"/>
    <mergeCell ref="F17:F23"/>
    <mergeCell ref="G17:G23"/>
    <mergeCell ref="A1:G1"/>
    <mergeCell ref="A3:A9"/>
    <mergeCell ref="B3:B9"/>
    <mergeCell ref="E3:E9"/>
    <mergeCell ref="F3:F9"/>
    <mergeCell ref="G3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Models Trained Stats</vt:lpstr>
      <vt:lpstr>Dataset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Rathod</dc:creator>
  <cp:lastModifiedBy>Tejas Rathod</cp:lastModifiedBy>
  <dcterms:created xsi:type="dcterms:W3CDTF">2015-06-05T18:17:20Z</dcterms:created>
  <dcterms:modified xsi:type="dcterms:W3CDTF">2023-06-30T14:38:50Z</dcterms:modified>
</cp:coreProperties>
</file>