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codeName="ThisWorkbook"/>
  <xr:revisionPtr revIDLastSave="0" documentId="13_ncr:1_{9A12DF8A-118C-4D2C-9ECA-2B101DB9790C}" xr6:coauthVersionLast="36" xr6:coauthVersionMax="45" xr10:uidLastSave="{00000000-0000-0000-0000-000000000000}"/>
  <bookViews>
    <workbookView xWindow="0" yWindow="0" windowWidth="23040" windowHeight="9060" xr2:uid="{00000000-000D-0000-FFFF-FFFF00000000}"/>
  </bookViews>
  <sheets>
    <sheet name="Invoice" sheetId="1" r:id="rId1"/>
  </sheets>
  <definedNames>
    <definedName name="ColumnTitle1">SimpleInvoice[[#Headers],[Item '#]]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Invoice!$F$27</definedName>
  </definedNames>
  <calcPr calcId="191029"/>
</workbook>
</file>

<file path=xl/calcChain.xml><?xml version="1.0" encoding="utf-8"?>
<calcChain xmlns="http://schemas.openxmlformats.org/spreadsheetml/2006/main">
  <c r="F26" i="1" l="1"/>
  <c r="G10" i="1"/>
  <c r="B7" i="1" l="1"/>
  <c r="F9" i="1" l="1"/>
  <c r="G9" i="1" s="1"/>
  <c r="G25" i="1"/>
  <c r="G17" i="1"/>
  <c r="G18" i="1"/>
  <c r="G13" i="1"/>
  <c r="G14" i="1"/>
  <c r="G21" i="1"/>
  <c r="G22" i="1"/>
  <c r="G11" i="1"/>
  <c r="G12" i="1"/>
  <c r="G15" i="1"/>
  <c r="G16" i="1"/>
  <c r="G19" i="1"/>
  <c r="G20" i="1"/>
  <c r="G23" i="1"/>
  <c r="G24" i="1"/>
  <c r="B31" i="1" l="1"/>
  <c r="G26" i="1"/>
  <c r="G27" i="1"/>
  <c r="G29" i="1" s="1"/>
  <c r="G32" i="1" l="1"/>
</calcChain>
</file>

<file path=xl/sharedStrings.xml><?xml version="1.0" encoding="utf-8"?>
<sst xmlns="http://schemas.openxmlformats.org/spreadsheetml/2006/main" count="35" uniqueCount="35">
  <si>
    <t>TOTAL</t>
  </si>
  <si>
    <t>Description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</si>
  <si>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</si>
  <si>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</si>
  <si>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</si>
  <si>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</si>
  <si>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</si>
  <si>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</si>
  <si>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</si>
  <si>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</si>
  <si>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</si>
  <si>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Item #</t>
  </si>
  <si>
    <t>Total due in &lt;#&gt; days. Overdue accounts subject to a service charge of &lt;#&gt;% per month.</t>
  </si>
  <si>
    <t>Marriage Expense</t>
  </si>
  <si>
    <t>B-603, Sai Miracle, Sector 22</t>
  </si>
  <si>
    <t>Kamothe, Panvel 410209</t>
  </si>
  <si>
    <t>Phone: 9766500492</t>
  </si>
  <si>
    <t>Date: 11/12/2020</t>
  </si>
  <si>
    <t>Gold Jewellery for girl</t>
  </si>
  <si>
    <t>Marriage shopping for Tejas</t>
  </si>
  <si>
    <t>Approx Engagement ceremony expense</t>
  </si>
  <si>
    <t>dresses for childrens</t>
  </si>
  <si>
    <t>Marriage hall booking</t>
  </si>
  <si>
    <t>bus and travel expense</t>
  </si>
  <si>
    <t>Dj and barat expense</t>
  </si>
  <si>
    <t>Pooja and other rasam</t>
  </si>
  <si>
    <t>Devdarshan and kalavari dresses</t>
  </si>
  <si>
    <t>Room rent &amp; deposit</t>
  </si>
  <si>
    <t>Pre-wedding shoot</t>
  </si>
  <si>
    <t>honeymoon pkg</t>
  </si>
  <si>
    <t>post wedding shoot(album &amp; video cacet)</t>
  </si>
  <si>
    <t>Prewedding shopping for Tejas</t>
  </si>
  <si>
    <t>Prewedding Ring</t>
  </si>
  <si>
    <t>Lagn manpan shopping of relatives</t>
  </si>
  <si>
    <t>Manpan shoping for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</si>
</sst>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_ [$₹-44E]* #,##0.00_ ;_ [$₹-44E]* \-#,##0.00_ ;_ [$₹-44E]* &quot;-&quot;??_ ;_ @_ "/>
    <numFmt numFmtId="169" formatCode="[$₹-44E]#,##0;[$₹-44E]\-#,##0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6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164" fontId="4" fillId="0" borderId="0" xfId="3" applyNumberFormat="1" applyFill="1" applyBorder="1" applyProtection="1">
      <alignment horizontal="left" vertical="center" indent="1"/>
    </xf>
    <xf numFmtId="166" fontId="0" fillId="0" borderId="0" xfId="17" applyFont="1" applyFill="1" applyBorder="1">
      <alignment horizontal="right" vertical="center"/>
    </xf>
    <xf numFmtId="0" fontId="4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164" fontId="13" fillId="0" borderId="1" xfId="13" applyFont="1" applyFill="1" applyBorder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168" fontId="13" fillId="0" borderId="1" xfId="13" applyNumberFormat="1" applyFont="1" applyFill="1" applyBorder="1">
      <alignment horizontal="right" vertical="center"/>
    </xf>
    <xf numFmtId="168" fontId="13" fillId="2" borderId="1" xfId="13" applyNumberFormat="1" applyFont="1" applyFill="1" applyBorder="1" applyProtection="1">
      <alignment horizontal="right" vertical="center"/>
    </xf>
    <xf numFmtId="0" fontId="4" fillId="0" borderId="0" xfId="3" applyFill="1" applyBorder="1" applyAlignment="1">
      <alignment horizontal="left" vertical="center"/>
    </xf>
    <xf numFmtId="166" fontId="4" fillId="0" borderId="0" xfId="3" applyNumberFormat="1" applyFill="1" applyBorder="1" applyAlignment="1">
      <alignment horizontal="left" vertical="center"/>
    </xf>
    <xf numFmtId="164" fontId="4" fillId="0" borderId="0" xfId="3" applyNumberFormat="1" applyFill="1" applyBorder="1" applyAlignment="1" applyProtection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69" fontId="0" fillId="0" borderId="0" xfId="13" applyNumberFormat="1" applyFont="1" applyFill="1" applyBorder="1" applyAlignment="1" applyProtection="1">
      <alignment horizontal="center" vertical="center"/>
    </xf>
    <xf numFmtId="169" fontId="0" fillId="0" borderId="0" xfId="13" applyNumberFormat="1" applyFont="1" applyFill="1" applyBorder="1" applyProtection="1">
      <alignment horizontal="right" vertical="center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13">
    <dxf>
      <numFmt numFmtId="169" formatCode="[$₹-44E]#,##0;[$₹-44E]\-#,##0"/>
    </dxf>
    <dxf>
      <numFmt numFmtId="169" formatCode="[$₹-44E]#,##0;[$₹-44E]\-#,##0"/>
    </dxf>
    <dxf>
      <numFmt numFmtId="169" formatCode="[$₹-44E]#,##0;[$₹-44E]\-#,##0"/>
    </dxf>
    <dxf>
      <alignment horizontal="center" vertical="center" textRotation="0" wrapText="1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secondRow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G26" totalsRowShown="0" headerRowCellStyle="Heading 2">
  <autoFilter ref="B8:G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 #" dataDxfId="3"/>
    <tableColumn id="2" xr3:uid="{00000000-0010-0000-0000-000002000000}" name="Description"/>
    <tableColumn id="7" xr3:uid="{00000000-0010-0000-0000-000007000000}" name="Qty"/>
    <tableColumn id="8" xr3:uid="{00000000-0010-0000-0000-000008000000}" name="Unit Price" dataDxfId="2"/>
    <tableColumn id="10" xr3:uid="{00000000-0010-0000-0000-00000A000000}" name="Discount" dataDxfId="1">
      <calculatedColumnFormula>-(D$9*E$9*0.16)+(((D$9*E$9)+(D$9*E$9*0.16))*0.03)</calculatedColumnFormula>
    </tableColumn>
    <tableColumn id="11" xr3:uid="{00000000-0010-0000-0000-00000B000000}" name="Price" dataDxfId="0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32"/>
  <sheetViews>
    <sheetView showGridLines="0" tabSelected="1" zoomScaleNormal="100" workbookViewId="0">
      <selection activeCell="I6" sqref="I6"/>
    </sheetView>
  </sheetViews>
  <sheetFormatPr defaultColWidth="9" defaultRowHeight="33.9" customHeight="1" x14ac:dyDescent="0.3"/>
  <cols>
    <col min="1" max="1" width="2.6640625" customWidth="1"/>
    <col min="2" max="2" width="9.6640625" customWidth="1"/>
    <col min="3" max="3" width="48.10937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22"/>
      <c r="B1" s="8" t="s">
        <v>13</v>
      </c>
      <c r="C1" s="8"/>
      <c r="D1" s="8"/>
      <c r="E1" s="8"/>
      <c r="F1" s="6"/>
      <c r="G1" s="7"/>
      <c r="H1" s="7"/>
    </row>
    <row r="2" spans="1:8" ht="30" customHeight="1" thickTop="1" x14ac:dyDescent="0.3">
      <c r="B2" s="37" t="s">
        <v>14</v>
      </c>
      <c r="C2" s="37"/>
      <c r="D2" s="33" t="s">
        <v>16</v>
      </c>
      <c r="E2" s="33"/>
      <c r="F2" s="35"/>
      <c r="G2" s="35"/>
      <c r="H2" s="12"/>
    </row>
    <row r="3" spans="1:8" ht="30" customHeight="1" x14ac:dyDescent="0.3">
      <c r="B3" s="36" t="s">
        <v>15</v>
      </c>
      <c r="C3" s="36"/>
      <c r="D3" s="34" t="s">
        <v>17</v>
      </c>
      <c r="E3" s="34"/>
      <c r="F3" s="36"/>
      <c r="G3" s="36"/>
      <c r="H3" s="12"/>
    </row>
    <row r="4" spans="1:8" ht="24" customHeight="1" x14ac:dyDescent="0.3">
      <c r="B4" s="1"/>
      <c r="C4" s="11"/>
      <c r="D4" s="42"/>
      <c r="E4" s="42"/>
      <c r="F4" s="10"/>
      <c r="H4" s="4"/>
    </row>
    <row r="5" spans="1:8" ht="20.100000000000001" customHeight="1" x14ac:dyDescent="0.3">
      <c r="B5" s="45"/>
      <c r="C5" s="44"/>
      <c r="D5" s="42"/>
      <c r="E5" s="42"/>
      <c r="F5" s="10"/>
      <c r="G5" s="19"/>
      <c r="H5" s="4"/>
    </row>
    <row r="6" spans="1:8" ht="20.100000000000001" customHeight="1" x14ac:dyDescent="0.3">
      <c r="B6" s="45"/>
      <c r="C6" s="44"/>
      <c r="D6" s="43"/>
      <c r="E6" s="43"/>
      <c r="F6" s="11"/>
      <c r="G6" s="5"/>
      <c r="H6" s="4"/>
    </row>
    <row r="7" spans="1:8" ht="44.1" customHeight="1" x14ac:dyDescent="0.3">
      <c r="B7" s="13" t="str">
        <f>"Expense for:  Tejas Khandagale"</f>
        <v>Expense for:  Tejas Khandagale</v>
      </c>
      <c r="C7" s="23"/>
      <c r="D7" s="23"/>
      <c r="E7" s="23"/>
      <c r="F7" s="23"/>
      <c r="G7" s="23"/>
      <c r="H7" s="2"/>
    </row>
    <row r="8" spans="1:8" ht="33.9" customHeight="1" x14ac:dyDescent="0.3">
      <c r="B8" s="17" t="s">
        <v>11</v>
      </c>
      <c r="C8" s="27" t="s">
        <v>1</v>
      </c>
      <c r="D8" s="28" t="s">
        <v>7</v>
      </c>
      <c r="E8" s="29" t="s">
        <v>10</v>
      </c>
      <c r="F8" s="29" t="s">
        <v>9</v>
      </c>
      <c r="G8" s="15" t="s">
        <v>8</v>
      </c>
      <c r="H8" s="3"/>
    </row>
    <row r="9" spans="1:8" ht="33.9" customHeight="1" x14ac:dyDescent="0.3">
      <c r="B9" s="30">
        <v>1</v>
      </c>
      <c r="C9" s="18" t="s">
        <v>18</v>
      </c>
      <c r="D9" s="16">
        <v>5</v>
      </c>
      <c r="E9" s="31">
        <v>46000</v>
      </c>
      <c r="F9" s="31">
        <f t="shared" ref="F9" si="0">-(D$9*E$9*0.16)+(((D$9*E$9)+(D$9*E$9*0.16))*0.03)</f>
        <v>-28796</v>
      </c>
      <c r="G9" s="32">
        <f t="shared" ref="G9:G26" si="1">IFERROR((D9*E9)-F9,"")</f>
        <v>258796</v>
      </c>
      <c r="H9" s="3"/>
    </row>
    <row r="10" spans="1:8" ht="33.9" customHeight="1" x14ac:dyDescent="0.3">
      <c r="B10" s="30">
        <v>2</v>
      </c>
      <c r="C10" s="18" t="s">
        <v>31</v>
      </c>
      <c r="D10" s="16">
        <v>1</v>
      </c>
      <c r="E10" s="31">
        <v>25000</v>
      </c>
      <c r="F10" s="31"/>
      <c r="G10" s="32">
        <f t="shared" si="1"/>
        <v>25000</v>
      </c>
      <c r="H10" s="3"/>
    </row>
    <row r="11" spans="1:8" ht="33.9" customHeight="1" x14ac:dyDescent="0.3">
      <c r="B11" s="30">
        <v>3</v>
      </c>
      <c r="C11" s="18" t="s">
        <v>19</v>
      </c>
      <c r="D11" s="16">
        <v>1</v>
      </c>
      <c r="E11" s="31">
        <v>50000</v>
      </c>
      <c r="F11" s="31"/>
      <c r="G11" s="32">
        <f t="shared" si="1"/>
        <v>50000</v>
      </c>
      <c r="H11" s="3"/>
    </row>
    <row r="12" spans="1:8" ht="33.9" customHeight="1" x14ac:dyDescent="0.3">
      <c r="B12" s="30">
        <v>4</v>
      </c>
      <c r="C12" s="18" t="s">
        <v>20</v>
      </c>
      <c r="D12" s="16">
        <v>1</v>
      </c>
      <c r="E12" s="31">
        <v>25000</v>
      </c>
      <c r="F12" s="31"/>
      <c r="G12" s="32">
        <f t="shared" si="1"/>
        <v>25000</v>
      </c>
      <c r="H12" s="3"/>
    </row>
    <row r="13" spans="1:8" ht="33.9" customHeight="1" x14ac:dyDescent="0.3">
      <c r="B13" s="30">
        <v>5</v>
      </c>
      <c r="C13" s="18" t="s">
        <v>32</v>
      </c>
      <c r="D13" s="16">
        <v>1</v>
      </c>
      <c r="E13" s="31">
        <v>30000</v>
      </c>
      <c r="F13" s="31">
        <v>30000</v>
      </c>
      <c r="G13" s="32">
        <f t="shared" si="1"/>
        <v>0</v>
      </c>
      <c r="H13" s="3"/>
    </row>
    <row r="14" spans="1:8" ht="33.9" customHeight="1" x14ac:dyDescent="0.3">
      <c r="B14" s="30">
        <v>6</v>
      </c>
      <c r="C14" s="18" t="s">
        <v>33</v>
      </c>
      <c r="D14" s="16">
        <v>1</v>
      </c>
      <c r="E14" s="31">
        <v>64000</v>
      </c>
      <c r="F14" s="31"/>
      <c r="G14" s="32">
        <f t="shared" si="1"/>
        <v>64000</v>
      </c>
      <c r="H14" s="3"/>
    </row>
    <row r="15" spans="1:8" ht="33.9" customHeight="1" x14ac:dyDescent="0.3">
      <c r="B15" s="30">
        <v>7</v>
      </c>
      <c r="C15" s="18" t="s">
        <v>34</v>
      </c>
      <c r="D15" s="16">
        <v>4</v>
      </c>
      <c r="E15" s="31">
        <v>1500</v>
      </c>
      <c r="F15" s="31"/>
      <c r="G15" s="32">
        <f t="shared" si="1"/>
        <v>6000</v>
      </c>
      <c r="H15" s="3"/>
    </row>
    <row r="16" spans="1:8" ht="33.9" customHeight="1" x14ac:dyDescent="0.3">
      <c r="B16" s="30">
        <v>8</v>
      </c>
      <c r="C16" s="18" t="s">
        <v>21</v>
      </c>
      <c r="D16" s="16">
        <v>1</v>
      </c>
      <c r="E16" s="31">
        <v>0</v>
      </c>
      <c r="F16" s="31"/>
      <c r="G16" s="32">
        <f t="shared" si="1"/>
        <v>0</v>
      </c>
      <c r="H16" s="3"/>
    </row>
    <row r="17" spans="2:8" ht="33.9" customHeight="1" x14ac:dyDescent="0.3">
      <c r="B17" s="30">
        <v>9</v>
      </c>
      <c r="C17" s="18" t="s">
        <v>22</v>
      </c>
      <c r="D17" s="16">
        <v>1</v>
      </c>
      <c r="E17" s="31">
        <v>60000</v>
      </c>
      <c r="F17" s="31">
        <v>50000</v>
      </c>
      <c r="G17" s="32">
        <f t="shared" si="1"/>
        <v>10000</v>
      </c>
      <c r="H17" s="3"/>
    </row>
    <row r="18" spans="2:8" ht="33.9" customHeight="1" x14ac:dyDescent="0.3">
      <c r="B18" s="30">
        <v>10</v>
      </c>
      <c r="C18" s="18" t="s">
        <v>23</v>
      </c>
      <c r="D18" s="16">
        <v>5</v>
      </c>
      <c r="E18" s="31">
        <v>5000</v>
      </c>
      <c r="F18" s="31">
        <v>15000</v>
      </c>
      <c r="G18" s="32">
        <f t="shared" si="1"/>
        <v>10000</v>
      </c>
      <c r="H18" s="3"/>
    </row>
    <row r="19" spans="2:8" ht="33.9" customHeight="1" x14ac:dyDescent="0.3">
      <c r="B19" s="30">
        <v>11</v>
      </c>
      <c r="C19" s="18" t="s">
        <v>24</v>
      </c>
      <c r="D19" s="16">
        <v>1</v>
      </c>
      <c r="E19" s="31">
        <v>30000</v>
      </c>
      <c r="F19" s="31">
        <v>30000</v>
      </c>
      <c r="G19" s="32">
        <f t="shared" ref="G19:G24" si="2">IFERROR((D19*E19)-F19,"")</f>
        <v>0</v>
      </c>
      <c r="H19" s="3"/>
    </row>
    <row r="20" spans="2:8" ht="33.9" customHeight="1" x14ac:dyDescent="0.3">
      <c r="B20" s="30">
        <v>12</v>
      </c>
      <c r="C20" s="18" t="s">
        <v>25</v>
      </c>
      <c r="D20" s="16">
        <v>1</v>
      </c>
      <c r="E20" s="31">
        <v>40000</v>
      </c>
      <c r="F20" s="31">
        <v>40000</v>
      </c>
      <c r="G20" s="32">
        <f t="shared" si="2"/>
        <v>0</v>
      </c>
      <c r="H20" s="3"/>
    </row>
    <row r="21" spans="2:8" ht="33.9" customHeight="1" x14ac:dyDescent="0.3">
      <c r="B21" s="30">
        <v>13</v>
      </c>
      <c r="C21" s="18" t="s">
        <v>26</v>
      </c>
      <c r="D21" s="16">
        <v>1</v>
      </c>
      <c r="E21" s="31">
        <v>15000</v>
      </c>
      <c r="F21" s="31">
        <v>15000</v>
      </c>
      <c r="G21" s="32">
        <f t="shared" si="2"/>
        <v>0</v>
      </c>
      <c r="H21" s="3"/>
    </row>
    <row r="22" spans="2:8" ht="33.9" customHeight="1" x14ac:dyDescent="0.3">
      <c r="B22" s="30">
        <v>14</v>
      </c>
      <c r="C22" s="18" t="s">
        <v>27</v>
      </c>
      <c r="D22" s="16">
        <v>1</v>
      </c>
      <c r="E22" s="31">
        <v>50000</v>
      </c>
      <c r="F22" s="31">
        <v>50000</v>
      </c>
      <c r="G22" s="32">
        <f t="shared" si="2"/>
        <v>0</v>
      </c>
      <c r="H22" s="3"/>
    </row>
    <row r="23" spans="2:8" ht="33.9" customHeight="1" x14ac:dyDescent="0.3">
      <c r="B23" s="30">
        <v>15</v>
      </c>
      <c r="C23" s="18" t="s">
        <v>28</v>
      </c>
      <c r="D23" s="16">
        <v>1</v>
      </c>
      <c r="E23" s="31">
        <v>28500</v>
      </c>
      <c r="F23" s="31">
        <v>10000</v>
      </c>
      <c r="G23" s="32">
        <f t="shared" si="2"/>
        <v>18500</v>
      </c>
      <c r="H23" s="3"/>
    </row>
    <row r="24" spans="2:8" ht="33.9" customHeight="1" x14ac:dyDescent="0.3">
      <c r="B24" s="30">
        <v>16</v>
      </c>
      <c r="C24" s="18" t="s">
        <v>30</v>
      </c>
      <c r="D24" s="16">
        <v>1</v>
      </c>
      <c r="E24" s="31">
        <v>25000</v>
      </c>
      <c r="F24" s="31">
        <v>25000</v>
      </c>
      <c r="G24" s="32">
        <f t="shared" si="2"/>
        <v>0</v>
      </c>
      <c r="H24" s="3"/>
    </row>
    <row r="25" spans="2:8" ht="33.9" customHeight="1" x14ac:dyDescent="0.3">
      <c r="B25" s="30">
        <v>17</v>
      </c>
      <c r="C25" s="18" t="s">
        <v>29</v>
      </c>
      <c r="D25" s="16">
        <v>1</v>
      </c>
      <c r="E25" s="31">
        <v>70000</v>
      </c>
      <c r="F25" s="31">
        <v>70000</v>
      </c>
      <c r="G25" s="32">
        <f t="shared" si="1"/>
        <v>0</v>
      </c>
      <c r="H25" s="3"/>
    </row>
    <row r="26" spans="2:8" ht="33.9" customHeight="1" x14ac:dyDescent="0.3">
      <c r="B26" s="30">
        <v>18</v>
      </c>
      <c r="C26" s="18"/>
      <c r="D26" s="16"/>
      <c r="E26" s="31"/>
      <c r="F26" s="31">
        <f>SUM(F10:F25)</f>
        <v>335000</v>
      </c>
      <c r="G26" s="32">
        <f t="shared" si="1"/>
        <v>-335000</v>
      </c>
      <c r="H26" s="3"/>
    </row>
    <row r="27" spans="2:8" ht="33.9" customHeight="1" x14ac:dyDescent="0.3">
      <c r="D27" s="24"/>
      <c r="E27" s="24"/>
      <c r="F27" s="14" t="s">
        <v>3</v>
      </c>
      <c r="G27" s="25">
        <f>SUM(SimpleInvoice[Price])</f>
        <v>132296</v>
      </c>
      <c r="H27" s="3"/>
    </row>
    <row r="28" spans="2:8" ht="33.9" customHeight="1" x14ac:dyDescent="0.3">
      <c r="D28" s="24"/>
      <c r="E28" s="24"/>
      <c r="F28" s="14" t="s">
        <v>4</v>
      </c>
      <c r="G28" s="20"/>
      <c r="H28" s="3"/>
    </row>
    <row r="29" spans="2:8" ht="33.9" customHeight="1" x14ac:dyDescent="0.3">
      <c r="D29" s="24"/>
      <c r="E29" s="24"/>
      <c r="F29" s="14" t="s">
        <v>5</v>
      </c>
      <c r="G29" s="25">
        <f>IFERROR(G27*G28,"")</f>
        <v>0</v>
      </c>
      <c r="H29" s="3"/>
    </row>
    <row r="30" spans="2:8" ht="33.9" customHeight="1" x14ac:dyDescent="0.3">
      <c r="F30" s="14" t="s">
        <v>6</v>
      </c>
      <c r="G30" s="21"/>
      <c r="H30" s="3"/>
    </row>
    <row r="31" spans="2:8" ht="33.9" customHeight="1" x14ac:dyDescent="0.3">
      <c r="B31" s="40" t="str">
        <f>"Make all checks payable to "&amp;company_name&amp;"."</f>
        <v>Make all checks payable to Marriage Expense.</v>
      </c>
      <c r="C31" s="40"/>
      <c r="D31" s="40"/>
      <c r="E31" s="41"/>
      <c r="F31" s="14" t="s">
        <v>2</v>
      </c>
      <c r="G31" s="21"/>
      <c r="H31" s="3"/>
    </row>
    <row r="32" spans="2:8" ht="33.9" customHeight="1" x14ac:dyDescent="0.3">
      <c r="B32" s="38" t="s">
        <v>12</v>
      </c>
      <c r="C32" s="38"/>
      <c r="D32" s="38"/>
      <c r="E32" s="39"/>
      <c r="F32" s="9" t="s">
        <v>0</v>
      </c>
      <c r="G32" s="26">
        <f>IFERROR((G27+G29+G30)-G31,"")</f>
        <v>132296</v>
      </c>
      <c r="H32" s="2"/>
    </row>
  </sheetData>
  <sheetProtection formatCells="0" formatColumns="0" formatRows="0" selectLockedCells="1" sort="0"/>
  <mergeCells count="13">
    <mergeCell ref="B32:E32"/>
    <mergeCell ref="B31:E31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7:F31">
    <cfRule type="expression" dxfId="6" priority="7">
      <formula>MOD(ROW(),2)=0</formula>
    </cfRule>
  </conditionalFormatting>
  <conditionalFormatting sqref="G9:G31">
    <cfRule type="expression" dxfId="5" priority="1">
      <formula>MOD(ROW(),2)=1</formula>
    </cfRule>
  </conditionalFormatting>
  <conditionalFormatting sqref="G9:G31">
    <cfRule type="expression" dxfId="4" priority="2">
      <formula>MOD(ROW(),2)=0</formula>
    </cfRule>
  </conditionalFormatting>
  <dataValidations xWindow="760" yWindow="637" count="34">
    <dataValidation allowBlank="1" showInputMessage="1" showErrorMessage="1" prompt="The Total Amount is automatically calculated in this cell" sqref="G32" xr:uid="{00000000-0002-0000-0000-000000000000}"/>
    <dataValidation allowBlank="1" showInputMessage="1" showErrorMessage="1" prompt="Enter the Deposit amount, if any" sqref="G31" xr:uid="{00000000-0002-0000-0000-000001000000}"/>
    <dataValidation allowBlank="1" showInputMessage="1" showErrorMessage="1" prompt="Enter Other Amounts to be charged, if any" sqref="G30" xr:uid="{00000000-0002-0000-0000-000002000000}"/>
    <dataValidation allowBlank="1" showInputMessage="1" showErrorMessage="1" prompt="The Sales Tax is automatically calculated in this cell" sqref="G29" xr:uid="{00000000-0002-0000-0000-000003000000}"/>
    <dataValidation allowBlank="1" showInputMessage="1" showErrorMessage="1" prompt="Enter Tax Rate in this cell" sqref="G28" xr:uid="{00000000-0002-0000-0000-000004000000}"/>
    <dataValidation allowBlank="1" showInputMessage="1" showErrorMessage="1" prompt="The subtotal amount is automatically calculated in this cell" sqref="G27" xr:uid="{00000000-0002-0000-0000-000005000000}"/>
    <dataValidation allowBlank="1" showInputMessage="1" showErrorMessage="1" prompt="Enter Price in this column under this heading" sqref="G8" xr:uid="{00000000-0002-0000-0000-000006000000}"/>
    <dataValidation allowBlank="1" showInputMessage="1" showErrorMessage="1" prompt="Enter Discount in this column under this heading" sqref="F8" xr:uid="{00000000-0002-0000-0000-000007000000}"/>
    <dataValidation allowBlank="1" showInputMessage="1" showErrorMessage="1" prompt="Enter Unit Price in this column under this heading" sqref="E8" xr:uid="{00000000-0002-0000-0000-000008000000}"/>
    <dataValidation allowBlank="1" showInputMessage="1" showErrorMessage="1" prompt="Enter Quantity in this column under this heading" sqref="D8" xr:uid="{00000000-0002-0000-0000-000009000000}"/>
    <dataValidation allowBlank="1" showInputMessage="1" showErrorMessage="1" prompt="Enter Description in this column under this heading" sqref="C8" xr:uid="{00000000-0002-0000-0000-00000A000000}"/>
    <dataValidation allowBlank="1" showInputMessage="1" showErrorMessage="1" prompt="Enter Item number in this column under this heading" sqref="B8" xr:uid="{00000000-0002-0000-0000-00000B000000}"/>
    <dataValidation allowBlank="1" showInputMessage="1" showErrorMessage="1" prompt="Enter Invoice Date in the cell at right" sqref="F5" xr:uid="{00000000-0002-0000-0000-00000C000000}"/>
    <dataValidation allowBlank="1" showInputMessage="1" showErrorMessage="1" prompt="Enter Invoice Date in this cell" sqref="G5" xr:uid="{00000000-0002-0000-0000-00000D000000}"/>
    <dataValidation allowBlank="1" showInputMessage="1" showErrorMessage="1" prompt="Enter Invoice number in the cell at right" sqref="F4" xr:uid="{00000000-0002-0000-0000-00000E000000}"/>
    <dataValidation allowBlank="1" showInputMessage="1" showErrorMessage="1" prompt="Enter Invoice number in this cell" sqref="G4" xr:uid="{00000000-0002-0000-0000-00000F000000}"/>
    <dataValidation allowBlank="1" showInputMessage="1" showErrorMessage="1" prompt="Enter billing Address in this cell" sqref="C5" xr:uid="{00000000-0002-0000-0000-000010000000}"/>
    <dataValidation allowBlank="1" showInputMessage="1" showErrorMessage="1" prompt="Enter billing Address in the cell at right" sqref="B5" xr:uid="{00000000-0002-0000-0000-000011000000}"/>
    <dataValidation allowBlank="1" showInputMessage="1" showErrorMessage="1" prompt="Enter Bill To in the cell at right" sqref="B4" xr:uid="{00000000-0002-0000-0000-000012000000}"/>
    <dataValidation allowBlank="1" showInputMessage="1" showErrorMessage="1" prompt="Enter company Website in this cell" sqref="F3:G3" xr:uid="{00000000-0002-0000-0000-000013000000}"/>
    <dataValidation allowBlank="1" showInputMessage="1" showErrorMessage="1" prompt="Enter Fax Number in this cell" sqref="D5:E5" xr:uid="{00000000-0002-0000-0000-000014000000}"/>
    <dataValidation allowBlank="1" showInputMessage="1" showErrorMessage="1" prompt="Enter Phone Number in this cell" sqref="D4:E4" xr:uid="{00000000-0002-0000-0000-000015000000}"/>
    <dataValidation allowBlank="1" showInputMessage="1" showErrorMessage="1" prompt="Enter company City, State, &amp; Zip Code in this cell" sqref="B3:C3" xr:uid="{00000000-0002-0000-0000-000016000000}"/>
    <dataValidation allowBlank="1" showInputMessage="1" showErrorMessage="1" prompt="Modify Company Name in this cell. Enter company address, phone, fax,  email &amp; website in cells B2 to G3. Enter Billing details in cells B4 to G7" sqref="B1" xr:uid="{00000000-0002-0000-0000-000017000000}"/>
    <dataValidation allowBlank="1" showInputMessage="1" showErrorMessage="1" prompt="Create a Simple Invoice in this worksheet" sqref="A1" xr:uid="{00000000-0002-0000-0000-000018000000}"/>
    <dataValidation allowBlank="1" showInputMessage="1" showErrorMessage="1" prompt="Enter company Street Address in this cell" sqref="B2:C2" xr:uid="{00000000-0002-0000-0000-000019000000}"/>
    <dataValidation allowBlank="1" showInputMessage="1" showErrorMessage="1" prompt="Enter Email address in this cell" sqref="D6:E6" xr:uid="{00000000-0002-0000-0000-00001A000000}"/>
    <dataValidation allowBlank="1" showInputMessage="1" showErrorMessage="1" prompt="Enter company Phone Number in this cell" sqref="D2:E2" xr:uid="{00000000-0002-0000-0000-00001B000000}"/>
    <dataValidation allowBlank="1" showInputMessage="1" showErrorMessage="1" prompt="Enter company Fax Number in this cell" sqref="D3:E3" xr:uid="{00000000-0002-0000-0000-00001C000000}"/>
    <dataValidation allowBlank="1" showInputMessage="1" showErrorMessage="1" prompt="Enter company Email address in this cell" sqref="F2:G2" xr:uid="{00000000-0002-0000-0000-00001D000000}"/>
    <dataValidation allowBlank="1" showInputMessage="1" showErrorMessage="1" prompt="Enter Bill To in this cell" sqref="C4" xr:uid="{00000000-0002-0000-0000-00001E000000}"/>
    <dataValidation allowBlank="1" showInputMessage="1" showErrorMessage="1" prompt="Enter Invoice For in the cell at right" sqref="B7" xr:uid="{00000000-0002-0000-0000-00001F000000}"/>
    <dataValidation allowBlank="1" showInputMessage="1" showErrorMessage="1" prompt="Enter Invoice For in this cell" sqref="C7" xr:uid="{00000000-0002-0000-0000-000020000000}"/>
    <dataValidation allowBlank="1" showInputMessage="1" showErrorMessage="1" prompt="Enter the number of days in which the Total is due to replace the first &lt;#&gt; in this cell and enter overdue service charge percent in the second &lt;#&gt;" sqref="B32:E32" xr:uid="{00000000-0002-0000-0000-000021000000}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2021-05-10T15:25:38Z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