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1cc5d7f9d11dce/Desktop/"/>
    </mc:Choice>
  </mc:AlternateContent>
  <xr:revisionPtr revIDLastSave="0" documentId="8_{86968273-CBEA-4ADD-81BE-8F721328292E}" xr6:coauthVersionLast="47" xr6:coauthVersionMax="47" xr10:uidLastSave="{00000000-0000-0000-0000-000000000000}"/>
  <bookViews>
    <workbookView xWindow="-108" yWindow="-108" windowWidth="23256" windowHeight="12456" activeTab="1" xr2:uid="{5EB16DC3-33C0-493B-87B5-538E7161811D}"/>
  </bookViews>
  <sheets>
    <sheet name="Shortcuts" sheetId="1" r:id="rId1"/>
    <sheet name="Bsic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2" l="1"/>
  <c r="H83" i="2"/>
  <c r="A83" i="2"/>
  <c r="A84" i="2" s="1"/>
  <c r="J81" i="2"/>
  <c r="K81" i="2" s="1"/>
  <c r="D81" i="2"/>
  <c r="C81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C29" i="2"/>
  <c r="B29" i="2"/>
  <c r="C28" i="2"/>
  <c r="B28" i="2"/>
  <c r="C27" i="2"/>
  <c r="B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29" i="2" s="1"/>
  <c r="D10" i="2"/>
  <c r="D9" i="2"/>
  <c r="D8" i="2"/>
  <c r="D27" i="2" s="1"/>
  <c r="D2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Sunny Xu</author>
  </authors>
  <commentList>
    <comment ref="A105" authorId="0" shapeId="0" xr:uid="{230E819D-FE09-4B3F-8BEB-F5B5932A2D0D}">
      <text>
        <r>
          <rPr>
            <b/>
            <sz val="9"/>
            <color indexed="81"/>
            <rFont val="Tahoma"/>
            <family val="2"/>
          </rPr>
          <t>Jason:
Missing invoice amount</t>
        </r>
      </text>
    </comment>
    <comment ref="C105" authorId="0" shapeId="0" xr:uid="{6F7BD5B3-9968-4ABF-B9F4-66DCBF19C285}">
      <text>
        <r>
          <rPr>
            <b/>
            <sz val="9"/>
            <color indexed="81"/>
            <rFont val="Tahoma"/>
            <family val="2"/>
          </rPr>
          <t>Jason:
Missing invoice amount</t>
        </r>
      </text>
    </comment>
  </commentList>
</comments>
</file>

<file path=xl/sharedStrings.xml><?xml version="1.0" encoding="utf-8"?>
<sst xmlns="http://schemas.openxmlformats.org/spreadsheetml/2006/main" count="317" uniqueCount="110">
  <si>
    <t>EXCEL SHORTCUTS</t>
  </si>
  <si>
    <t>Shortcuts List</t>
  </si>
  <si>
    <t>Explanation</t>
  </si>
  <si>
    <t>Ctrl+Arrow Keys</t>
  </si>
  <si>
    <t>Move to the edge of next data region (cells that contains data)</t>
  </si>
  <si>
    <t>Ctrl+F</t>
  </si>
  <si>
    <t>Display the Find and Replace dialog box (with Find selected)</t>
  </si>
  <si>
    <t>Shift+Space</t>
  </si>
  <si>
    <t>Select the entire row</t>
  </si>
  <si>
    <t>Shift+Arrow Keys</t>
  </si>
  <si>
    <t>Extend the selection by one cell</t>
  </si>
  <si>
    <t>Ctrl+A</t>
  </si>
  <si>
    <t>Select the entire worksheet</t>
  </si>
  <si>
    <t>F2</t>
  </si>
  <si>
    <t>Edit Cell</t>
  </si>
  <si>
    <t>Ctrl+D</t>
  </si>
  <si>
    <t>Fill Down Select cells with value in first row Ctrl+D fills the value of that first cell in selection to all cells in selection downwards</t>
  </si>
  <si>
    <t>Ctrl+R</t>
  </si>
  <si>
    <t>Fill Right: Select cell with value in first cell Ctrl+E fills value of that first cell in selection to all cells rightwards</t>
  </si>
  <si>
    <t>Ctrl+-</t>
  </si>
  <si>
    <t>Delete Cell/Row/Column Menu</t>
  </si>
  <si>
    <t>Ctrl+Shift++</t>
  </si>
  <si>
    <t>Insert Cell/Row/Column Menu</t>
  </si>
  <si>
    <t>Shift+F2</t>
  </si>
  <si>
    <t>Insert / Edit a cell comment</t>
  </si>
  <si>
    <t>Ctrl+K</t>
  </si>
  <si>
    <t>Insert a HyperlinK (for complete cell only)</t>
  </si>
  <si>
    <t>Ctrl+Z</t>
  </si>
  <si>
    <t>Undo last action (multiple levels)</t>
  </si>
  <si>
    <t>Ctrl+Y</t>
  </si>
  <si>
    <t>Redo last action (multiple levels)</t>
  </si>
  <si>
    <t>Ctrl+C</t>
  </si>
  <si>
    <t>Copy contents of selected cells</t>
  </si>
  <si>
    <t>Ctrl+X</t>
  </si>
  <si>
    <t>Cut contents of selected cells</t>
  </si>
  <si>
    <t>Ctrl+V</t>
  </si>
  <si>
    <t>Paste content from clipboard into selected cell</t>
  </si>
  <si>
    <t>=</t>
  </si>
  <si>
    <t>Start a formula</t>
  </si>
  <si>
    <t>Alt+=</t>
  </si>
  <si>
    <t>Insert the AutoSum formula</t>
  </si>
  <si>
    <t>F4</t>
  </si>
  <si>
    <t>After typing cell reference (eg =E3) makes reference absolute (=$E$4)</t>
  </si>
  <si>
    <t>Ctrl+Page Down/Page Up</t>
  </si>
  <si>
    <t>Move to the next / previous worksheet in current workbook</t>
  </si>
  <si>
    <t>Ctrl+O</t>
  </si>
  <si>
    <t>Open File</t>
  </si>
  <si>
    <t>Ctrl+S</t>
  </si>
  <si>
    <t>Save the active file with its current file name, location, and file format</t>
  </si>
  <si>
    <t>Ctrl+P</t>
  </si>
  <si>
    <t>Print File (Opens print menu)</t>
  </si>
  <si>
    <t>Ctrl+Shift+L</t>
  </si>
  <si>
    <t>Apply filter on selected column headings</t>
  </si>
  <si>
    <t>Ctrl+F3</t>
  </si>
  <si>
    <t>Define a name or dialog</t>
  </si>
  <si>
    <t>Ctrl+T</t>
  </si>
  <si>
    <t>Insert a table (display Create Table dialog box)</t>
  </si>
  <si>
    <t>Example</t>
  </si>
  <si>
    <t>Practice</t>
  </si>
  <si>
    <t>Basic Formulas</t>
  </si>
  <si>
    <t>Region</t>
  </si>
  <si>
    <t>Invoice Amount</t>
  </si>
  <si>
    <t>Job Cost</t>
  </si>
  <si>
    <t>Profit</t>
  </si>
  <si>
    <t>Npath</t>
  </si>
  <si>
    <t>Yacero</t>
  </si>
  <si>
    <t>Photojam</t>
  </si>
  <si>
    <t>Brightdog</t>
  </si>
  <si>
    <t>Muxo</t>
  </si>
  <si>
    <t>Skajo</t>
  </si>
  <si>
    <t>Ntags</t>
  </si>
  <si>
    <t>Quaxo</t>
  </si>
  <si>
    <t>Flipstorm</t>
  </si>
  <si>
    <t>Photobug</t>
  </si>
  <si>
    <t>Snaptags</t>
  </si>
  <si>
    <t>BlogXS</t>
  </si>
  <si>
    <t>Riffwire</t>
  </si>
  <si>
    <t>Realblab</t>
  </si>
  <si>
    <t>Midel</t>
  </si>
  <si>
    <t>Edgeclub</t>
  </si>
  <si>
    <t>Einti</t>
  </si>
  <si>
    <t>Jaxspan</t>
  </si>
  <si>
    <t>Total</t>
  </si>
  <si>
    <t>Average</t>
  </si>
  <si>
    <t>Count</t>
  </si>
  <si>
    <t>you are awesome</t>
  </si>
  <si>
    <t>Basic Formatting</t>
  </si>
  <si>
    <t xml:space="preserve">Invoice # </t>
  </si>
  <si>
    <t>Amount</t>
  </si>
  <si>
    <t>Contract Amount</t>
  </si>
  <si>
    <t>893820856-7</t>
  </si>
  <si>
    <t>995073880-6</t>
  </si>
  <si>
    <t>550352917-0</t>
  </si>
  <si>
    <t>584072918-3</t>
  </si>
  <si>
    <t>133456735-2</t>
  </si>
  <si>
    <t>Format as Table</t>
  </si>
  <si>
    <t>Filter</t>
  </si>
  <si>
    <t>Conditional Formatting</t>
  </si>
  <si>
    <t>Profit changes by Interest Rate and Land purchase price</t>
  </si>
  <si>
    <t>Land Price</t>
  </si>
  <si>
    <r>
      <t xml:space="preserve">Interest Rate </t>
    </r>
    <r>
      <rPr>
        <sz val="11"/>
        <color theme="0"/>
        <rFont val="Wingdings"/>
        <charset val="2"/>
      </rPr>
      <t>â</t>
    </r>
  </si>
  <si>
    <t>Target Profit</t>
  </si>
  <si>
    <t>Format Painter</t>
  </si>
  <si>
    <t>584072918-4</t>
  </si>
  <si>
    <t>Darkdog</t>
  </si>
  <si>
    <t>584072918-5</t>
  </si>
  <si>
    <t>Whitedog</t>
  </si>
  <si>
    <t>Comment</t>
  </si>
  <si>
    <t>Data Validation</t>
  </si>
  <si>
    <t>Region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</si>
</sst>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Wingdings"/>
      <charset val="2"/>
    </font>
    <font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7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1" xfId="0" applyBorder="1"/>
    <xf numFmtId="0" fontId="7" fillId="0" borderId="0" xfId="0" applyFont="1"/>
    <xf numFmtId="0" fontId="0" fillId="2" borderId="0" xfId="0" applyFill="1"/>
    <xf numFmtId="0" fontId="0" fillId="0" borderId="0" xfId="0" quotePrefix="1"/>
    <xf numFmtId="0" fontId="0" fillId="0" borderId="0" xfId="1" applyNumberFormat="1" applyFont="1" applyFill="1"/>
    <xf numFmtId="44" fontId="0" fillId="0" borderId="0" xfId="1" applyFont="1"/>
    <xf numFmtId="44" fontId="0" fillId="0" borderId="0" xfId="1" applyFont="1" applyFill="1"/>
    <xf numFmtId="0" fontId="4" fillId="0" borderId="2" xfId="0" applyFont="1" applyBorder="1"/>
    <xf numFmtId="44" fontId="1" fillId="0" borderId="2" xfId="1" applyFont="1" applyFill="1" applyBorder="1"/>
    <xf numFmtId="44" fontId="0" fillId="0" borderId="2" xfId="1" applyFont="1" applyFill="1" applyBorder="1"/>
    <xf numFmtId="0" fontId="4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5" fontId="0" fillId="0" borderId="7" xfId="1" applyNumberFormat="1" applyFont="1" applyFill="1" applyBorder="1" applyAlignment="1">
      <alignment horizontal="center" vertical="center"/>
    </xf>
    <xf numFmtId="165" fontId="0" fillId="0" borderId="8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5" fontId="0" fillId="0" borderId="10" xfId="1" applyNumberFormat="1" applyFont="1" applyFill="1" applyBorder="1" applyAlignment="1">
      <alignment horizontal="center" vertical="center"/>
    </xf>
    <xf numFmtId="165" fontId="0" fillId="0" borderId="1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4" fontId="0" fillId="0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left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19" xfId="1" applyFont="1" applyFill="1" applyBorder="1" applyAlignment="1">
      <alignment horizontal="center" vertical="center"/>
    </xf>
    <xf numFmtId="166" fontId="0" fillId="0" borderId="15" xfId="2" applyNumberFormat="1" applyFont="1" applyFill="1" applyBorder="1" applyAlignment="1">
      <alignment horizontal="right" vertical="center"/>
    </xf>
    <xf numFmtId="44" fontId="11" fillId="0" borderId="20" xfId="1" applyFont="1" applyFill="1" applyBorder="1" applyAlignment="1">
      <alignment horizontal="left" vertical="center"/>
    </xf>
    <xf numFmtId="44" fontId="11" fillId="0" borderId="16" xfId="1" applyFont="1" applyFill="1" applyBorder="1" applyAlignment="1">
      <alignment horizontal="center" vertical="center"/>
    </xf>
    <xf numFmtId="44" fontId="11" fillId="0" borderId="17" xfId="1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left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19" xfId="1" applyFont="1" applyFill="1" applyBorder="1" applyAlignment="1">
      <alignment horizontal="center" vertical="center"/>
    </xf>
    <xf numFmtId="166" fontId="0" fillId="0" borderId="21" xfId="2" applyNumberFormat="1" applyFont="1" applyFill="1" applyBorder="1" applyAlignment="1">
      <alignment horizontal="right" vertical="center"/>
    </xf>
    <xf numFmtId="164" fontId="11" fillId="0" borderId="21" xfId="0" applyNumberFormat="1" applyFont="1" applyBorder="1" applyAlignment="1">
      <alignment horizontal="left" vertical="center"/>
    </xf>
    <xf numFmtId="44" fontId="11" fillId="0" borderId="22" xfId="1" applyFont="1" applyFill="1" applyBorder="1" applyAlignment="1">
      <alignment horizontal="center" vertical="center"/>
    </xf>
    <xf numFmtId="44" fontId="11" fillId="0" borderId="23" xfId="1" applyFont="1" applyFill="1" applyBorder="1" applyAlignment="1">
      <alignment horizontal="center" vertical="center"/>
    </xf>
    <xf numFmtId="166" fontId="0" fillId="0" borderId="0" xfId="2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44" fontId="3" fillId="3" borderId="0" xfId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44" fontId="3" fillId="0" borderId="0" xfId="1" applyFont="1" applyFill="1" applyAlignment="1">
      <alignment horizontal="center" vertical="center"/>
    </xf>
    <xf numFmtId="0" fontId="12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4" borderId="0" xfId="0" applyFont="1" applyFill="1"/>
    <xf numFmtId="0" fontId="0" fillId="4" borderId="0" xfId="0" applyFill="1"/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 applyAlignment="1">
      <alignment horizontal="left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right" vertical="center"/>
    </xf>
    <xf numFmtId="44" fontId="0" fillId="4" borderId="0" xfId="1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11">
    <dxf>
      <fill>
        <patternFill patternType="solid">
          <fgColor indexed="64"/>
          <bgColor theme="8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7" tint="0.39997558519241921"/>
        </top>
        <bottom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E96DF5-17B2-497B-975C-4368530212DF}" name="Table2" displayName="Table2" ref="C3:D30" totalsRowShown="0" headerRowDxfId="10" dataDxfId="9" tableBorderDxfId="8">
  <autoFilter ref="C3:D30" xr:uid="{F1E96DF5-17B2-497B-975C-4368530212DF}"/>
  <tableColumns count="2">
    <tableColumn id="1" xr3:uid="{2D9A4529-7CE4-405B-8CEE-08E55C42981B}" name="Shortcuts List" dataDxfId="7"/>
    <tableColumn id="2" xr3:uid="{B7A04414-AE20-4052-AC9A-890D4CA46861}" name="Explanation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A61157-43F2-439C-AF43-98A4EBA2416F}" name="Table4" displayName="Table4" ref="A44:D64" totalsRowCount="1" headerRowDxfId="0">
  <autoFilter ref="A44:D63" xr:uid="{94A61157-43F2-439C-AF43-98A4EBA2416F}"/>
  <tableColumns count="4">
    <tableColumn id="1" xr3:uid="{9E0158FA-82AF-436E-80CA-BFECED13973D}" name="Region" totalsRowLabel="Total" totalsRowDxfId="5"/>
    <tableColumn id="2" xr3:uid="{C40D7BE6-A62F-493F-B925-90BFD5F34B95}" name="Invoice Amount" totalsRowDxfId="4" dataCellStyle="Currency"/>
    <tableColumn id="3" xr3:uid="{DE7CD2E6-C3B0-45E1-B868-FC233F0060CA}" name="Job Cost" totalsRowDxfId="3" dataCellStyle="Currency"/>
    <tableColumn id="4" xr3:uid="{B898E1DA-51C4-40B7-9A4D-903FE50F2AFF}" name="Profit" totalsRowFunction="sum" dataDxfId="1" totalsRowDxfId="2">
      <calculatedColumnFormula>Table4[[#This Row],[Invoice Amount]]-Table4[[#This Row],[Job Cost]]</calculatedColumnFormula>
    </tableColumn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CD27-3FA1-45C9-AC56-3B5A7E1572D1}">
  <dimension ref="A1:D30"/>
  <sheetViews>
    <sheetView workbookViewId="0">
      <selection activeCell="D22" sqref="D22"/>
    </sheetView>
  </sheetViews>
  <sheetFormatPr defaultRowHeight="14.4" x14ac:dyDescent="0.3"/>
  <cols>
    <col min="3" max="3" width="21.77734375" bestFit="1" customWidth="1"/>
    <col min="4" max="4" width="105.6640625" bestFit="1" customWidth="1"/>
  </cols>
  <sheetData>
    <row r="1" spans="1:4" ht="23.4" x14ac:dyDescent="0.45">
      <c r="A1" s="1" t="s">
        <v>0</v>
      </c>
      <c r="B1" s="1"/>
    </row>
    <row r="3" spans="1:4" x14ac:dyDescent="0.3">
      <c r="C3" s="2" t="s">
        <v>1</v>
      </c>
      <c r="D3" s="2" t="s">
        <v>2</v>
      </c>
    </row>
    <row r="4" spans="1:4" x14ac:dyDescent="0.3">
      <c r="C4" s="3" t="s">
        <v>3</v>
      </c>
      <c r="D4" s="3" t="s">
        <v>4</v>
      </c>
    </row>
    <row r="5" spans="1:4" x14ac:dyDescent="0.3">
      <c r="C5" s="3" t="s">
        <v>5</v>
      </c>
      <c r="D5" s="3" t="s">
        <v>6</v>
      </c>
    </row>
    <row r="6" spans="1:4" x14ac:dyDescent="0.3">
      <c r="C6" s="3" t="s">
        <v>7</v>
      </c>
      <c r="D6" s="3" t="s">
        <v>8</v>
      </c>
    </row>
    <row r="7" spans="1:4" x14ac:dyDescent="0.3">
      <c r="C7" s="3" t="s">
        <v>9</v>
      </c>
      <c r="D7" s="3" t="s">
        <v>10</v>
      </c>
    </row>
    <row r="8" spans="1:4" x14ac:dyDescent="0.3">
      <c r="C8" s="3" t="s">
        <v>11</v>
      </c>
      <c r="D8" s="3" t="s">
        <v>12</v>
      </c>
    </row>
    <row r="9" spans="1:4" x14ac:dyDescent="0.3">
      <c r="C9" s="3" t="s">
        <v>13</v>
      </c>
      <c r="D9" s="3" t="s">
        <v>14</v>
      </c>
    </row>
    <row r="10" spans="1:4" x14ac:dyDescent="0.3">
      <c r="C10" s="3" t="s">
        <v>15</v>
      </c>
      <c r="D10" s="3" t="s">
        <v>16</v>
      </c>
    </row>
    <row r="11" spans="1:4" x14ac:dyDescent="0.3">
      <c r="C11" s="3" t="s">
        <v>17</v>
      </c>
      <c r="D11" s="3" t="s">
        <v>18</v>
      </c>
    </row>
    <row r="12" spans="1:4" x14ac:dyDescent="0.3">
      <c r="C12" s="3" t="s">
        <v>19</v>
      </c>
      <c r="D12" s="3" t="s">
        <v>20</v>
      </c>
    </row>
    <row r="13" spans="1:4" x14ac:dyDescent="0.3">
      <c r="C13" s="3" t="s">
        <v>21</v>
      </c>
      <c r="D13" s="3" t="s">
        <v>22</v>
      </c>
    </row>
    <row r="14" spans="1:4" x14ac:dyDescent="0.3">
      <c r="C14" s="3" t="s">
        <v>23</v>
      </c>
      <c r="D14" s="3" t="s">
        <v>24</v>
      </c>
    </row>
    <row r="15" spans="1:4" x14ac:dyDescent="0.3">
      <c r="C15" s="3" t="s">
        <v>25</v>
      </c>
      <c r="D15" s="3" t="s">
        <v>26</v>
      </c>
    </row>
    <row r="16" spans="1:4" x14ac:dyDescent="0.3">
      <c r="C16" s="3" t="s">
        <v>27</v>
      </c>
      <c r="D16" s="3" t="s">
        <v>28</v>
      </c>
    </row>
    <row r="17" spans="3:4" x14ac:dyDescent="0.3">
      <c r="C17" s="3" t="s">
        <v>29</v>
      </c>
      <c r="D17" s="3" t="s">
        <v>30</v>
      </c>
    </row>
    <row r="18" spans="3:4" x14ac:dyDescent="0.3">
      <c r="C18" s="3" t="s">
        <v>31</v>
      </c>
      <c r="D18" s="3" t="s">
        <v>32</v>
      </c>
    </row>
    <row r="19" spans="3:4" x14ac:dyDescent="0.3">
      <c r="C19" s="3" t="s">
        <v>33</v>
      </c>
      <c r="D19" s="3" t="s">
        <v>34</v>
      </c>
    </row>
    <row r="20" spans="3:4" x14ac:dyDescent="0.3">
      <c r="C20" s="3" t="s">
        <v>35</v>
      </c>
      <c r="D20" s="3" t="s">
        <v>36</v>
      </c>
    </row>
    <row r="21" spans="3:4" x14ac:dyDescent="0.3">
      <c r="C21" s="3" t="s">
        <v>37</v>
      </c>
      <c r="D21" s="3" t="s">
        <v>38</v>
      </c>
    </row>
    <row r="22" spans="3:4" x14ac:dyDescent="0.3">
      <c r="C22" s="3" t="s">
        <v>39</v>
      </c>
      <c r="D22" s="3" t="s">
        <v>40</v>
      </c>
    </row>
    <row r="23" spans="3:4" x14ac:dyDescent="0.3">
      <c r="C23" s="3" t="s">
        <v>41</v>
      </c>
      <c r="D23" s="3" t="s">
        <v>42</v>
      </c>
    </row>
    <row r="24" spans="3:4" x14ac:dyDescent="0.3">
      <c r="C24" s="3" t="s">
        <v>43</v>
      </c>
      <c r="D24" s="3" t="s">
        <v>44</v>
      </c>
    </row>
    <row r="25" spans="3:4" x14ac:dyDescent="0.3">
      <c r="C25" s="3" t="s">
        <v>45</v>
      </c>
      <c r="D25" s="3" t="s">
        <v>46</v>
      </c>
    </row>
    <row r="26" spans="3:4" x14ac:dyDescent="0.3">
      <c r="C26" s="3" t="s">
        <v>47</v>
      </c>
      <c r="D26" s="3" t="s">
        <v>48</v>
      </c>
    </row>
    <row r="27" spans="3:4" x14ac:dyDescent="0.3">
      <c r="C27" s="3" t="s">
        <v>49</v>
      </c>
      <c r="D27" s="3" t="s">
        <v>50</v>
      </c>
    </row>
    <row r="28" spans="3:4" x14ac:dyDescent="0.3">
      <c r="C28" s="3" t="s">
        <v>51</v>
      </c>
      <c r="D28" s="3" t="s">
        <v>52</v>
      </c>
    </row>
    <row r="29" spans="3:4" x14ac:dyDescent="0.3">
      <c r="C29" s="3" t="s">
        <v>53</v>
      </c>
      <c r="D29" s="3" t="s">
        <v>54</v>
      </c>
    </row>
    <row r="30" spans="3:4" x14ac:dyDescent="0.3">
      <c r="C30" s="3" t="s">
        <v>55</v>
      </c>
      <c r="D30" s="3" t="s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C97B-4177-4E88-A02F-F83A47C0B102}">
  <dimension ref="A3:K127"/>
  <sheetViews>
    <sheetView tabSelected="1" workbookViewId="0">
      <selection activeCell="D5" sqref="D5"/>
    </sheetView>
  </sheetViews>
  <sheetFormatPr defaultRowHeight="14.4" x14ac:dyDescent="0.3"/>
  <cols>
    <col min="2" max="2" width="16.77734375" bestFit="1" customWidth="1"/>
    <col min="3" max="3" width="15.77734375" bestFit="1" customWidth="1"/>
    <col min="4" max="4" width="15.6640625" bestFit="1" customWidth="1"/>
    <col min="6" max="6" width="0.77734375" customWidth="1"/>
    <col min="7" max="7" width="10.33203125" customWidth="1"/>
    <col min="8" max="8" width="15.88671875" bestFit="1" customWidth="1"/>
    <col min="9" max="10" width="15.77734375" bestFit="1" customWidth="1"/>
    <col min="11" max="11" width="15.109375" bestFit="1" customWidth="1"/>
  </cols>
  <sheetData>
    <row r="3" spans="1:11" x14ac:dyDescent="0.3">
      <c r="A3" s="4" t="s">
        <v>57</v>
      </c>
      <c r="F3" s="5"/>
      <c r="H3" s="4" t="s">
        <v>58</v>
      </c>
    </row>
    <row r="4" spans="1:11" x14ac:dyDescent="0.3">
      <c r="A4" s="4"/>
      <c r="F4" s="5"/>
      <c r="H4" s="4"/>
    </row>
    <row r="5" spans="1:11" x14ac:dyDescent="0.3">
      <c r="A5" s="58" t="s">
        <v>59</v>
      </c>
      <c r="B5" s="59"/>
      <c r="C5" s="6"/>
      <c r="F5" s="5"/>
    </row>
    <row r="6" spans="1:11" x14ac:dyDescent="0.3">
      <c r="F6" s="5"/>
    </row>
    <row r="7" spans="1:11" x14ac:dyDescent="0.3">
      <c r="A7" t="s">
        <v>60</v>
      </c>
      <c r="B7" t="s">
        <v>61</v>
      </c>
      <c r="C7" t="s">
        <v>62</v>
      </c>
      <c r="D7" t="s">
        <v>63</v>
      </c>
      <c r="F7" s="5"/>
      <c r="H7" t="s">
        <v>60</v>
      </c>
      <c r="I7" t="s">
        <v>61</v>
      </c>
      <c r="J7" t="s">
        <v>62</v>
      </c>
      <c r="K7" s="7" t="s">
        <v>63</v>
      </c>
    </row>
    <row r="8" spans="1:11" x14ac:dyDescent="0.3">
      <c r="A8" t="s">
        <v>64</v>
      </c>
      <c r="B8" s="8">
        <v>9483</v>
      </c>
      <c r="C8" s="8">
        <v>9678</v>
      </c>
      <c r="D8" s="8">
        <f>B8-C8</f>
        <v>-195</v>
      </c>
      <c r="E8" s="8"/>
      <c r="F8" s="5"/>
      <c r="H8" t="s">
        <v>64</v>
      </c>
      <c r="I8" s="8">
        <v>9483</v>
      </c>
      <c r="J8" s="8">
        <v>9678</v>
      </c>
      <c r="K8" s="9"/>
    </row>
    <row r="9" spans="1:11" x14ac:dyDescent="0.3">
      <c r="A9" t="s">
        <v>65</v>
      </c>
      <c r="B9" s="8">
        <v>7421</v>
      </c>
      <c r="C9" s="8">
        <v>7506</v>
      </c>
      <c r="D9" s="8">
        <f t="shared" ref="D9:D26" si="0">B9-C9</f>
        <v>-85</v>
      </c>
      <c r="F9" s="5"/>
      <c r="H9" t="s">
        <v>65</v>
      </c>
      <c r="I9" s="8">
        <v>7421</v>
      </c>
      <c r="J9" s="8">
        <v>7506</v>
      </c>
      <c r="K9" s="9"/>
    </row>
    <row r="10" spans="1:11" x14ac:dyDescent="0.3">
      <c r="A10" t="s">
        <v>66</v>
      </c>
      <c r="B10" s="8">
        <v>8046</v>
      </c>
      <c r="C10" s="8">
        <v>1179</v>
      </c>
      <c r="D10" s="8">
        <f t="shared" si="0"/>
        <v>6867</v>
      </c>
      <c r="F10" s="5"/>
      <c r="H10" t="s">
        <v>66</v>
      </c>
      <c r="I10" s="8">
        <v>8046</v>
      </c>
      <c r="J10" s="8">
        <v>1179</v>
      </c>
      <c r="K10" s="9"/>
    </row>
    <row r="11" spans="1:11" x14ac:dyDescent="0.3">
      <c r="A11" t="s">
        <v>67</v>
      </c>
      <c r="B11" s="8">
        <v>7251</v>
      </c>
      <c r="C11" s="8">
        <v>1084</v>
      </c>
      <c r="D11" s="8">
        <f t="shared" si="0"/>
        <v>6167</v>
      </c>
      <c r="F11" s="5"/>
      <c r="H11" t="s">
        <v>67</v>
      </c>
      <c r="I11" s="8">
        <v>7251</v>
      </c>
      <c r="J11" s="8">
        <v>1084</v>
      </c>
      <c r="K11" s="9"/>
    </row>
    <row r="12" spans="1:11" x14ac:dyDescent="0.3">
      <c r="A12" t="s">
        <v>68</v>
      </c>
      <c r="B12" s="8">
        <v>5436</v>
      </c>
      <c r="C12" s="8">
        <v>1637</v>
      </c>
      <c r="D12" s="8">
        <f t="shared" si="0"/>
        <v>3799</v>
      </c>
      <c r="F12" s="5"/>
      <c r="H12" t="s">
        <v>68</v>
      </c>
      <c r="I12" s="8">
        <v>5436</v>
      </c>
      <c r="J12" s="8">
        <v>1637</v>
      </c>
      <c r="K12" s="9"/>
    </row>
    <row r="13" spans="1:11" x14ac:dyDescent="0.3">
      <c r="A13" t="s">
        <v>69</v>
      </c>
      <c r="B13" s="8">
        <v>4743</v>
      </c>
      <c r="C13" s="8">
        <v>6572</v>
      </c>
      <c r="D13" s="8">
        <f t="shared" si="0"/>
        <v>-1829</v>
      </c>
      <c r="F13" s="5"/>
      <c r="H13" t="s">
        <v>69</v>
      </c>
      <c r="I13" s="8">
        <v>4743</v>
      </c>
      <c r="J13" s="8">
        <v>6572</v>
      </c>
      <c r="K13" s="9"/>
    </row>
    <row r="14" spans="1:11" x14ac:dyDescent="0.3">
      <c r="A14" t="s">
        <v>70</v>
      </c>
      <c r="B14" s="8">
        <v>8018</v>
      </c>
      <c r="C14" s="8">
        <v>9835</v>
      </c>
      <c r="D14" s="8">
        <f t="shared" si="0"/>
        <v>-1817</v>
      </c>
      <c r="F14" s="5"/>
      <c r="H14" t="s">
        <v>70</v>
      </c>
      <c r="I14" s="8">
        <v>8018</v>
      </c>
      <c r="J14" s="8">
        <v>9835</v>
      </c>
      <c r="K14" s="9"/>
    </row>
    <row r="15" spans="1:11" x14ac:dyDescent="0.3">
      <c r="A15" t="s">
        <v>71</v>
      </c>
      <c r="B15" s="8">
        <v>3129</v>
      </c>
      <c r="C15" s="8">
        <v>1487</v>
      </c>
      <c r="D15" s="8">
        <f t="shared" si="0"/>
        <v>1642</v>
      </c>
      <c r="F15" s="5"/>
      <c r="H15" t="s">
        <v>71</v>
      </c>
      <c r="I15" s="8">
        <v>3129</v>
      </c>
      <c r="J15" s="8">
        <v>1487</v>
      </c>
      <c r="K15" s="9"/>
    </row>
    <row r="16" spans="1:11" x14ac:dyDescent="0.3">
      <c r="A16" t="s">
        <v>72</v>
      </c>
      <c r="B16" s="8">
        <v>9564</v>
      </c>
      <c r="C16" s="8">
        <v>9294</v>
      </c>
      <c r="D16" s="8">
        <f t="shared" si="0"/>
        <v>270</v>
      </c>
      <c r="F16" s="5"/>
      <c r="H16" t="s">
        <v>72</v>
      </c>
      <c r="I16" s="8">
        <v>9564</v>
      </c>
      <c r="J16" s="8">
        <v>9294</v>
      </c>
      <c r="K16" s="9"/>
    </row>
    <row r="17" spans="1:11" x14ac:dyDescent="0.3">
      <c r="A17" t="s">
        <v>73</v>
      </c>
      <c r="B17" s="8">
        <v>6349</v>
      </c>
      <c r="C17" s="8">
        <v>9300</v>
      </c>
      <c r="D17" s="8">
        <f t="shared" si="0"/>
        <v>-2951</v>
      </c>
      <c r="F17" s="5"/>
      <c r="H17" t="s">
        <v>73</v>
      </c>
      <c r="I17" s="8">
        <v>6349</v>
      </c>
      <c r="J17" s="8">
        <v>9300</v>
      </c>
      <c r="K17" s="9"/>
    </row>
    <row r="18" spans="1:11" x14ac:dyDescent="0.3">
      <c r="A18" t="s">
        <v>74</v>
      </c>
      <c r="B18" s="8">
        <v>6647</v>
      </c>
      <c r="C18" s="8">
        <v>2807</v>
      </c>
      <c r="D18" s="8">
        <f t="shared" si="0"/>
        <v>3840</v>
      </c>
      <c r="F18" s="5"/>
      <c r="H18" t="s">
        <v>74</v>
      </c>
      <c r="I18" s="8">
        <v>6647</v>
      </c>
      <c r="J18" s="8">
        <v>2807</v>
      </c>
      <c r="K18" s="9"/>
    </row>
    <row r="19" spans="1:11" x14ac:dyDescent="0.3">
      <c r="A19" t="s">
        <v>75</v>
      </c>
      <c r="B19" s="8">
        <v>3137</v>
      </c>
      <c r="C19" s="8">
        <v>7903</v>
      </c>
      <c r="D19" s="8">
        <f t="shared" si="0"/>
        <v>-4766</v>
      </c>
      <c r="F19" s="5"/>
      <c r="H19" t="s">
        <v>75</v>
      </c>
      <c r="I19" s="8">
        <v>3137</v>
      </c>
      <c r="J19" s="8">
        <v>7903</v>
      </c>
      <c r="K19" s="9"/>
    </row>
    <row r="20" spans="1:11" x14ac:dyDescent="0.3">
      <c r="A20" t="s">
        <v>73</v>
      </c>
      <c r="B20" s="8">
        <v>1052</v>
      </c>
      <c r="C20" s="8">
        <v>4594</v>
      </c>
      <c r="D20" s="8">
        <f t="shared" si="0"/>
        <v>-3542</v>
      </c>
      <c r="F20" s="5"/>
      <c r="H20" t="s">
        <v>73</v>
      </c>
      <c r="I20" s="8">
        <v>1052</v>
      </c>
      <c r="J20" s="8">
        <v>4594</v>
      </c>
      <c r="K20" s="9"/>
    </row>
    <row r="21" spans="1:11" x14ac:dyDescent="0.3">
      <c r="A21" t="s">
        <v>76</v>
      </c>
      <c r="B21" s="8">
        <v>4638</v>
      </c>
      <c r="C21" s="8">
        <v>9838</v>
      </c>
      <c r="D21" s="8">
        <f t="shared" si="0"/>
        <v>-5200</v>
      </c>
      <c r="F21" s="5"/>
      <c r="H21" t="s">
        <v>76</v>
      </c>
      <c r="I21" s="8">
        <v>4638</v>
      </c>
      <c r="J21" s="8">
        <v>9838</v>
      </c>
      <c r="K21" s="9"/>
    </row>
    <row r="22" spans="1:11" x14ac:dyDescent="0.3">
      <c r="A22" t="s">
        <v>77</v>
      </c>
      <c r="B22" s="8">
        <v>687</v>
      </c>
      <c r="C22" s="8">
        <v>3213</v>
      </c>
      <c r="D22" s="8">
        <f t="shared" si="0"/>
        <v>-2526</v>
      </c>
      <c r="F22" s="5"/>
      <c r="H22" t="s">
        <v>77</v>
      </c>
      <c r="I22" s="8">
        <v>687</v>
      </c>
      <c r="J22" s="8">
        <v>3213</v>
      </c>
      <c r="K22" s="9"/>
    </row>
    <row r="23" spans="1:11" x14ac:dyDescent="0.3">
      <c r="A23" t="s">
        <v>78</v>
      </c>
      <c r="B23" s="8">
        <v>497</v>
      </c>
      <c r="C23" s="8">
        <v>9623</v>
      </c>
      <c r="D23" s="8">
        <f t="shared" si="0"/>
        <v>-9126</v>
      </c>
      <c r="F23" s="5"/>
      <c r="H23" t="s">
        <v>78</v>
      </c>
      <c r="I23" s="8">
        <v>497</v>
      </c>
      <c r="J23" s="8">
        <v>9623</v>
      </c>
      <c r="K23" s="9"/>
    </row>
    <row r="24" spans="1:11" x14ac:dyDescent="0.3">
      <c r="A24" t="s">
        <v>79</v>
      </c>
      <c r="B24" s="8">
        <v>7342</v>
      </c>
      <c r="C24" s="8">
        <v>6966</v>
      </c>
      <c r="D24" s="8">
        <f t="shared" si="0"/>
        <v>376</v>
      </c>
      <c r="F24" s="5"/>
      <c r="H24" t="s">
        <v>79</v>
      </c>
      <c r="I24" s="8">
        <v>7342</v>
      </c>
      <c r="J24" s="8">
        <v>6966</v>
      </c>
      <c r="K24" s="9"/>
    </row>
    <row r="25" spans="1:11" x14ac:dyDescent="0.3">
      <c r="A25" t="s">
        <v>80</v>
      </c>
      <c r="B25" s="8">
        <v>9101</v>
      </c>
      <c r="C25" s="8">
        <v>2479</v>
      </c>
      <c r="D25" s="8">
        <f t="shared" si="0"/>
        <v>6622</v>
      </c>
      <c r="F25" s="5"/>
      <c r="H25" t="s">
        <v>80</v>
      </c>
      <c r="I25" s="8">
        <v>9101</v>
      </c>
      <c r="J25" s="8">
        <v>2479</v>
      </c>
      <c r="K25" s="9"/>
    </row>
    <row r="26" spans="1:11" x14ac:dyDescent="0.3">
      <c r="A26" t="s">
        <v>81</v>
      </c>
      <c r="B26" s="8">
        <v>8005</v>
      </c>
      <c r="C26" s="8">
        <v>9445</v>
      </c>
      <c r="D26" s="8">
        <f t="shared" si="0"/>
        <v>-1440</v>
      </c>
      <c r="F26" s="5"/>
      <c r="H26" t="s">
        <v>81</v>
      </c>
      <c r="I26" s="8">
        <v>8005</v>
      </c>
      <c r="J26" s="8">
        <v>9445</v>
      </c>
      <c r="K26" s="9"/>
    </row>
    <row r="27" spans="1:11" x14ac:dyDescent="0.3">
      <c r="A27" s="10" t="s">
        <v>82</v>
      </c>
      <c r="B27" s="11">
        <f>SUM(B8:B26)</f>
        <v>110546</v>
      </c>
      <c r="C27" s="11">
        <f t="shared" ref="C27:D27" si="1">SUM(C8:C26)</f>
        <v>114440</v>
      </c>
      <c r="D27" s="11">
        <f t="shared" si="1"/>
        <v>-3894</v>
      </c>
      <c r="F27" s="5"/>
      <c r="H27" s="10" t="s">
        <v>82</v>
      </c>
      <c r="I27" s="12"/>
      <c r="J27" s="12"/>
      <c r="K27" s="9"/>
    </row>
    <row r="28" spans="1:11" x14ac:dyDescent="0.3">
      <c r="A28" s="13" t="s">
        <v>83</v>
      </c>
      <c r="B28" s="14">
        <f>AVERAGE(B8:B26)</f>
        <v>5818.2105263157891</v>
      </c>
      <c r="C28" s="14">
        <f t="shared" ref="C28:D28" si="2">AVERAGE(C8:C26)</f>
        <v>6023.1578947368425</v>
      </c>
      <c r="D28" s="14">
        <f t="shared" si="2"/>
        <v>-204.94736842105263</v>
      </c>
      <c r="F28" s="5"/>
      <c r="H28" s="13" t="s">
        <v>83</v>
      </c>
    </row>
    <row r="29" spans="1:11" x14ac:dyDescent="0.3">
      <c r="A29" s="13" t="s">
        <v>84</v>
      </c>
      <c r="B29">
        <f>COUNT(B8:B26)</f>
        <v>19</v>
      </c>
      <c r="C29">
        <f t="shared" ref="C29:D29" si="3">COUNT(C8:C26)</f>
        <v>19</v>
      </c>
      <c r="D29">
        <f t="shared" si="3"/>
        <v>19</v>
      </c>
      <c r="F29" s="5"/>
      <c r="H29" s="13" t="s">
        <v>84</v>
      </c>
    </row>
    <row r="30" spans="1:11" x14ac:dyDescent="0.3">
      <c r="F30" s="5"/>
      <c r="H30" s="13" t="s">
        <v>85</v>
      </c>
    </row>
    <row r="31" spans="1:11" x14ac:dyDescent="0.3">
      <c r="A31" s="58" t="s">
        <v>86</v>
      </c>
      <c r="B31" s="59"/>
      <c r="F31" s="5"/>
    </row>
    <row r="32" spans="1:11" ht="15" thickBot="1" x14ac:dyDescent="0.35">
      <c r="A32" s="4"/>
      <c r="F32" s="5"/>
    </row>
    <row r="33" spans="1:11" x14ac:dyDescent="0.3">
      <c r="A33" s="60" t="s">
        <v>87</v>
      </c>
      <c r="B33" s="61" t="s">
        <v>60</v>
      </c>
      <c r="C33" s="62" t="s">
        <v>88</v>
      </c>
      <c r="D33" s="63"/>
      <c r="E33" s="15"/>
      <c r="F33" s="5"/>
      <c r="J33" t="s">
        <v>88</v>
      </c>
    </row>
    <row r="34" spans="1:11" ht="18" x14ac:dyDescent="0.35">
      <c r="A34" s="64"/>
      <c r="B34" s="65"/>
      <c r="C34" s="66" t="s">
        <v>61</v>
      </c>
      <c r="D34" s="67" t="s">
        <v>89</v>
      </c>
      <c r="E34" s="16"/>
      <c r="F34" s="5"/>
      <c r="H34" t="s">
        <v>87</v>
      </c>
      <c r="I34" s="17" t="s">
        <v>60</v>
      </c>
      <c r="J34" t="s">
        <v>61</v>
      </c>
      <c r="K34" t="s">
        <v>89</v>
      </c>
    </row>
    <row r="35" spans="1:11" x14ac:dyDescent="0.3">
      <c r="A35" s="18" t="s">
        <v>90</v>
      </c>
      <c r="B35" s="19" t="s">
        <v>64</v>
      </c>
      <c r="C35" s="20">
        <v>9483</v>
      </c>
      <c r="D35" s="21">
        <v>10523</v>
      </c>
      <c r="E35" s="22"/>
      <c r="F35" s="5"/>
      <c r="H35" t="s">
        <v>90</v>
      </c>
      <c r="I35" s="23" t="s">
        <v>64</v>
      </c>
      <c r="J35">
        <v>9483</v>
      </c>
      <c r="K35">
        <v>10523</v>
      </c>
    </row>
    <row r="36" spans="1:11" x14ac:dyDescent="0.3">
      <c r="A36" s="18" t="s">
        <v>91</v>
      </c>
      <c r="B36" s="19" t="s">
        <v>65</v>
      </c>
      <c r="C36" s="20">
        <v>7421</v>
      </c>
      <c r="D36" s="21">
        <v>9041</v>
      </c>
      <c r="E36" s="22"/>
      <c r="F36" s="5"/>
      <c r="H36" t="s">
        <v>91</v>
      </c>
      <c r="I36" t="s">
        <v>65</v>
      </c>
      <c r="J36">
        <v>7421</v>
      </c>
      <c r="K36">
        <v>9041</v>
      </c>
    </row>
    <row r="37" spans="1:11" x14ac:dyDescent="0.3">
      <c r="A37" s="18" t="s">
        <v>92</v>
      </c>
      <c r="B37" s="19" t="s">
        <v>66</v>
      </c>
      <c r="C37" s="20">
        <v>8046</v>
      </c>
      <c r="D37" s="21">
        <v>12904</v>
      </c>
      <c r="E37" s="22"/>
      <c r="F37" s="5"/>
    </row>
    <row r="38" spans="1:11" x14ac:dyDescent="0.3">
      <c r="A38" s="18" t="s">
        <v>93</v>
      </c>
      <c r="B38" s="19" t="s">
        <v>67</v>
      </c>
      <c r="C38" s="20">
        <v>7251</v>
      </c>
      <c r="D38" s="21">
        <v>10083</v>
      </c>
      <c r="E38" s="22"/>
      <c r="F38" s="5"/>
      <c r="H38" s="23" t="s">
        <v>92</v>
      </c>
      <c r="I38" t="s">
        <v>66</v>
      </c>
      <c r="J38">
        <v>8046</v>
      </c>
      <c r="K38">
        <v>12904</v>
      </c>
    </row>
    <row r="39" spans="1:11" ht="15" thickBot="1" x14ac:dyDescent="0.35">
      <c r="A39" s="24" t="s">
        <v>94</v>
      </c>
      <c r="B39" s="25" t="s">
        <v>68</v>
      </c>
      <c r="C39" s="26">
        <v>5436</v>
      </c>
      <c r="D39" s="27">
        <v>5691</v>
      </c>
      <c r="E39" s="22"/>
      <c r="F39" s="5"/>
      <c r="H39" t="s">
        <v>93</v>
      </c>
      <c r="I39" t="s">
        <v>67</v>
      </c>
      <c r="J39" s="28">
        <v>7251</v>
      </c>
      <c r="K39">
        <v>10083</v>
      </c>
    </row>
    <row r="40" spans="1:11" x14ac:dyDescent="0.3">
      <c r="A40" s="29"/>
      <c r="B40" s="29"/>
      <c r="C40" s="30"/>
      <c r="F40" s="5"/>
      <c r="H40" t="s">
        <v>94</v>
      </c>
      <c r="I40" t="s">
        <v>68</v>
      </c>
      <c r="J40">
        <v>5436</v>
      </c>
      <c r="K40">
        <v>5691</v>
      </c>
    </row>
    <row r="41" spans="1:11" x14ac:dyDescent="0.3">
      <c r="F41" s="5"/>
    </row>
    <row r="42" spans="1:11" x14ac:dyDescent="0.3">
      <c r="A42" s="58" t="s">
        <v>95</v>
      </c>
      <c r="B42" s="59"/>
      <c r="F42" s="5"/>
    </row>
    <row r="43" spans="1:11" x14ac:dyDescent="0.3">
      <c r="F43" s="5"/>
    </row>
    <row r="44" spans="1:11" x14ac:dyDescent="0.3">
      <c r="A44" s="68" t="s">
        <v>60</v>
      </c>
      <c r="B44" s="68" t="s">
        <v>61</v>
      </c>
      <c r="C44" s="68" t="s">
        <v>62</v>
      </c>
      <c r="D44" s="68" t="s">
        <v>63</v>
      </c>
      <c r="F44" s="5"/>
      <c r="H44" t="s">
        <v>60</v>
      </c>
      <c r="I44" t="s">
        <v>61</v>
      </c>
      <c r="J44" t="s">
        <v>62</v>
      </c>
    </row>
    <row r="45" spans="1:11" x14ac:dyDescent="0.3">
      <c r="A45" t="s">
        <v>64</v>
      </c>
      <c r="B45" s="8">
        <v>9483</v>
      </c>
      <c r="C45" s="8">
        <v>9678</v>
      </c>
      <c r="D45">
        <f>Table4[[#This Row],[Invoice Amount]]-Table4[[#This Row],[Job Cost]]</f>
        <v>-195</v>
      </c>
      <c r="F45" s="5"/>
      <c r="H45" t="s">
        <v>64</v>
      </c>
      <c r="I45" s="8">
        <v>9483</v>
      </c>
      <c r="J45" s="8">
        <v>9678</v>
      </c>
    </row>
    <row r="46" spans="1:11" x14ac:dyDescent="0.3">
      <c r="A46" t="s">
        <v>65</v>
      </c>
      <c r="B46" s="8">
        <v>7421</v>
      </c>
      <c r="C46" s="8">
        <v>7506</v>
      </c>
      <c r="D46">
        <f>Table4[[#This Row],[Invoice Amount]]-Table4[[#This Row],[Job Cost]]</f>
        <v>-85</v>
      </c>
      <c r="F46" s="5"/>
      <c r="H46" t="s">
        <v>65</v>
      </c>
      <c r="I46" s="8">
        <v>7421</v>
      </c>
      <c r="J46" s="8">
        <v>7506</v>
      </c>
    </row>
    <row r="47" spans="1:11" x14ac:dyDescent="0.3">
      <c r="A47" t="s">
        <v>66</v>
      </c>
      <c r="B47" s="8">
        <v>8046</v>
      </c>
      <c r="C47" s="8">
        <v>1179</v>
      </c>
      <c r="D47">
        <f>Table4[[#This Row],[Invoice Amount]]-Table4[[#This Row],[Job Cost]]</f>
        <v>6867</v>
      </c>
      <c r="F47" s="5"/>
      <c r="H47" t="s">
        <v>66</v>
      </c>
      <c r="I47" s="8">
        <v>8046</v>
      </c>
      <c r="J47" s="8">
        <v>1179</v>
      </c>
    </row>
    <row r="48" spans="1:11" x14ac:dyDescent="0.3">
      <c r="A48" t="s">
        <v>67</v>
      </c>
      <c r="B48" s="8">
        <v>7251</v>
      </c>
      <c r="C48" s="8">
        <v>1084</v>
      </c>
      <c r="D48">
        <f>Table4[[#This Row],[Invoice Amount]]-Table4[[#This Row],[Job Cost]]</f>
        <v>6167</v>
      </c>
      <c r="F48" s="5"/>
      <c r="H48" t="s">
        <v>67</v>
      </c>
      <c r="I48" s="8">
        <v>7251</v>
      </c>
      <c r="J48" s="8">
        <v>1084</v>
      </c>
    </row>
    <row r="49" spans="1:10" x14ac:dyDescent="0.3">
      <c r="A49" t="s">
        <v>68</v>
      </c>
      <c r="B49" s="8">
        <v>5436</v>
      </c>
      <c r="C49" s="8">
        <v>1637</v>
      </c>
      <c r="D49">
        <f>Table4[[#This Row],[Invoice Amount]]-Table4[[#This Row],[Job Cost]]</f>
        <v>3799</v>
      </c>
      <c r="F49" s="5"/>
      <c r="H49" t="s">
        <v>68</v>
      </c>
      <c r="I49" s="8">
        <v>5436</v>
      </c>
      <c r="J49" s="8">
        <v>1637</v>
      </c>
    </row>
    <row r="50" spans="1:10" x14ac:dyDescent="0.3">
      <c r="A50" t="s">
        <v>69</v>
      </c>
      <c r="B50" s="8">
        <v>4743</v>
      </c>
      <c r="C50" s="8">
        <v>6572</v>
      </c>
      <c r="D50">
        <f>Table4[[#This Row],[Invoice Amount]]-Table4[[#This Row],[Job Cost]]</f>
        <v>-1829</v>
      </c>
      <c r="F50" s="5"/>
      <c r="H50" t="s">
        <v>69</v>
      </c>
      <c r="I50" s="8">
        <v>4743</v>
      </c>
      <c r="J50" s="8">
        <v>6572</v>
      </c>
    </row>
    <row r="51" spans="1:10" x14ac:dyDescent="0.3">
      <c r="A51" t="s">
        <v>70</v>
      </c>
      <c r="B51" s="8">
        <v>8018</v>
      </c>
      <c r="C51" s="8">
        <v>9835</v>
      </c>
      <c r="D51">
        <f>Table4[[#This Row],[Invoice Amount]]-Table4[[#This Row],[Job Cost]]</f>
        <v>-1817</v>
      </c>
      <c r="F51" s="5"/>
      <c r="H51" t="s">
        <v>70</v>
      </c>
      <c r="I51" s="8">
        <v>8018</v>
      </c>
      <c r="J51" s="8">
        <v>9835</v>
      </c>
    </row>
    <row r="52" spans="1:10" x14ac:dyDescent="0.3">
      <c r="A52" t="s">
        <v>71</v>
      </c>
      <c r="B52" s="8">
        <v>3129</v>
      </c>
      <c r="C52" s="8">
        <v>1487</v>
      </c>
      <c r="D52">
        <f>Table4[[#This Row],[Invoice Amount]]-Table4[[#This Row],[Job Cost]]</f>
        <v>1642</v>
      </c>
      <c r="F52" s="5"/>
      <c r="H52" t="s">
        <v>71</v>
      </c>
      <c r="I52" s="8">
        <v>3129</v>
      </c>
      <c r="J52" s="8">
        <v>1487</v>
      </c>
    </row>
    <row r="53" spans="1:10" x14ac:dyDescent="0.3">
      <c r="A53" t="s">
        <v>72</v>
      </c>
      <c r="B53" s="8">
        <v>9564</v>
      </c>
      <c r="C53" s="8">
        <v>9294</v>
      </c>
      <c r="D53">
        <f>Table4[[#This Row],[Invoice Amount]]-Table4[[#This Row],[Job Cost]]</f>
        <v>270</v>
      </c>
      <c r="F53" s="5"/>
      <c r="H53" t="s">
        <v>72</v>
      </c>
      <c r="I53" s="8">
        <v>9564</v>
      </c>
      <c r="J53" s="8">
        <v>9294</v>
      </c>
    </row>
    <row r="54" spans="1:10" x14ac:dyDescent="0.3">
      <c r="A54" t="s">
        <v>73</v>
      </c>
      <c r="B54" s="8">
        <v>6349</v>
      </c>
      <c r="C54" s="8">
        <v>9300</v>
      </c>
      <c r="D54">
        <f>Table4[[#This Row],[Invoice Amount]]-Table4[[#This Row],[Job Cost]]</f>
        <v>-2951</v>
      </c>
      <c r="F54" s="5"/>
      <c r="H54" t="s">
        <v>73</v>
      </c>
      <c r="I54" s="8">
        <v>6349</v>
      </c>
      <c r="J54" s="8">
        <v>9300</v>
      </c>
    </row>
    <row r="55" spans="1:10" x14ac:dyDescent="0.3">
      <c r="A55" t="s">
        <v>74</v>
      </c>
      <c r="B55" s="8">
        <v>6647</v>
      </c>
      <c r="C55" s="8">
        <v>2807</v>
      </c>
      <c r="D55">
        <f>Table4[[#This Row],[Invoice Amount]]-Table4[[#This Row],[Job Cost]]</f>
        <v>3840</v>
      </c>
      <c r="F55" s="5"/>
      <c r="H55" t="s">
        <v>74</v>
      </c>
      <c r="I55" s="8">
        <v>6647</v>
      </c>
      <c r="J55" s="8">
        <v>2807</v>
      </c>
    </row>
    <row r="56" spans="1:10" x14ac:dyDescent="0.3">
      <c r="A56" t="s">
        <v>75</v>
      </c>
      <c r="B56" s="8">
        <v>3137</v>
      </c>
      <c r="C56" s="8">
        <v>7903</v>
      </c>
      <c r="D56">
        <f>Table4[[#This Row],[Invoice Amount]]-Table4[[#This Row],[Job Cost]]</f>
        <v>-4766</v>
      </c>
      <c r="F56" s="5"/>
      <c r="H56" t="s">
        <v>75</v>
      </c>
      <c r="I56" s="8">
        <v>3137</v>
      </c>
      <c r="J56" s="8">
        <v>7903</v>
      </c>
    </row>
    <row r="57" spans="1:10" x14ac:dyDescent="0.3">
      <c r="A57" t="s">
        <v>73</v>
      </c>
      <c r="B57" s="8">
        <v>1052</v>
      </c>
      <c r="C57" s="8">
        <v>4594</v>
      </c>
      <c r="D57">
        <f>Table4[[#This Row],[Invoice Amount]]-Table4[[#This Row],[Job Cost]]</f>
        <v>-3542</v>
      </c>
      <c r="F57" s="5"/>
      <c r="H57" t="s">
        <v>73</v>
      </c>
      <c r="I57" s="8">
        <v>1052</v>
      </c>
      <c r="J57" s="8">
        <v>4594</v>
      </c>
    </row>
    <row r="58" spans="1:10" x14ac:dyDescent="0.3">
      <c r="A58" t="s">
        <v>76</v>
      </c>
      <c r="B58" s="8">
        <v>4638</v>
      </c>
      <c r="C58" s="8">
        <v>9838</v>
      </c>
      <c r="D58">
        <f>Table4[[#This Row],[Invoice Amount]]-Table4[[#This Row],[Job Cost]]</f>
        <v>-5200</v>
      </c>
      <c r="F58" s="5"/>
      <c r="H58" t="s">
        <v>76</v>
      </c>
      <c r="I58" s="8">
        <v>4638</v>
      </c>
      <c r="J58" s="8">
        <v>9838</v>
      </c>
    </row>
    <row r="59" spans="1:10" x14ac:dyDescent="0.3">
      <c r="A59" t="s">
        <v>77</v>
      </c>
      <c r="B59" s="8">
        <v>687</v>
      </c>
      <c r="C59" s="8">
        <v>3213</v>
      </c>
      <c r="D59">
        <f>Table4[[#This Row],[Invoice Amount]]-Table4[[#This Row],[Job Cost]]</f>
        <v>-2526</v>
      </c>
      <c r="F59" s="5"/>
      <c r="H59" t="s">
        <v>77</v>
      </c>
      <c r="I59" s="8">
        <v>687</v>
      </c>
      <c r="J59" s="8">
        <v>3213</v>
      </c>
    </row>
    <row r="60" spans="1:10" x14ac:dyDescent="0.3">
      <c r="A60" t="s">
        <v>78</v>
      </c>
      <c r="B60" s="8">
        <v>497</v>
      </c>
      <c r="C60" s="8">
        <v>9623</v>
      </c>
      <c r="D60">
        <f>Table4[[#This Row],[Invoice Amount]]-Table4[[#This Row],[Job Cost]]</f>
        <v>-9126</v>
      </c>
      <c r="F60" s="5"/>
      <c r="H60" t="s">
        <v>78</v>
      </c>
      <c r="I60" s="8">
        <v>497</v>
      </c>
      <c r="J60" s="8">
        <v>9623</v>
      </c>
    </row>
    <row r="61" spans="1:10" x14ac:dyDescent="0.3">
      <c r="A61" t="s">
        <v>79</v>
      </c>
      <c r="B61" s="8">
        <v>7342</v>
      </c>
      <c r="C61" s="8">
        <v>6966</v>
      </c>
      <c r="D61">
        <f>Table4[[#This Row],[Invoice Amount]]-Table4[[#This Row],[Job Cost]]</f>
        <v>376</v>
      </c>
      <c r="F61" s="5"/>
      <c r="H61" t="s">
        <v>79</v>
      </c>
      <c r="I61" s="8">
        <v>7342</v>
      </c>
      <c r="J61" s="8">
        <v>6966</v>
      </c>
    </row>
    <row r="62" spans="1:10" x14ac:dyDescent="0.3">
      <c r="A62" t="s">
        <v>80</v>
      </c>
      <c r="B62" s="8">
        <v>9101</v>
      </c>
      <c r="C62" s="8">
        <v>2479</v>
      </c>
      <c r="D62">
        <f>Table4[[#This Row],[Invoice Amount]]-Table4[[#This Row],[Job Cost]]</f>
        <v>6622</v>
      </c>
      <c r="F62" s="5"/>
      <c r="H62" t="s">
        <v>80</v>
      </c>
      <c r="I62" s="8">
        <v>9101</v>
      </c>
      <c r="J62" s="8">
        <v>2479</v>
      </c>
    </row>
    <row r="63" spans="1:10" x14ac:dyDescent="0.3">
      <c r="A63" t="s">
        <v>81</v>
      </c>
      <c r="B63" s="8">
        <v>8005</v>
      </c>
      <c r="C63" s="8">
        <v>9445</v>
      </c>
      <c r="D63">
        <f>Table4[[#This Row],[Invoice Amount]]-Table4[[#This Row],[Job Cost]]</f>
        <v>-1440</v>
      </c>
      <c r="F63" s="5"/>
      <c r="H63" t="s">
        <v>81</v>
      </c>
      <c r="I63" s="8">
        <v>8005</v>
      </c>
      <c r="J63" s="8">
        <v>9445</v>
      </c>
    </row>
    <row r="64" spans="1:10" x14ac:dyDescent="0.3">
      <c r="A64" s="29" t="s">
        <v>82</v>
      </c>
      <c r="B64" s="31"/>
      <c r="C64" s="32"/>
      <c r="D64">
        <f>SUBTOTAL(109,Table4[Profit])</f>
        <v>-3894</v>
      </c>
      <c r="F64" s="5"/>
      <c r="I64" s="8"/>
      <c r="J64" s="8"/>
    </row>
    <row r="65" spans="1:11" x14ac:dyDescent="0.3">
      <c r="B65" s="8"/>
      <c r="C65" s="8"/>
      <c r="F65" s="5"/>
      <c r="H65" s="29"/>
      <c r="I65" s="29"/>
      <c r="J65" s="30"/>
    </row>
    <row r="66" spans="1:11" x14ac:dyDescent="0.3">
      <c r="A66" s="29"/>
      <c r="B66" s="29"/>
      <c r="C66" s="30"/>
      <c r="F66" s="5"/>
      <c r="H66" s="29"/>
      <c r="I66" s="29"/>
      <c r="J66" s="30"/>
    </row>
    <row r="67" spans="1:11" x14ac:dyDescent="0.3">
      <c r="A67" s="58" t="s">
        <v>96</v>
      </c>
      <c r="F67" s="5"/>
    </row>
    <row r="68" spans="1:11" x14ac:dyDescent="0.3">
      <c r="F68" s="5"/>
    </row>
    <row r="69" spans="1:11" ht="15.6" x14ac:dyDescent="0.3">
      <c r="A69" s="33" t="s">
        <v>87</v>
      </c>
      <c r="B69" s="33" t="s">
        <v>60</v>
      </c>
      <c r="C69" s="34" t="s">
        <v>61</v>
      </c>
      <c r="F69" s="5"/>
      <c r="H69" s="33" t="s">
        <v>87</v>
      </c>
      <c r="I69" s="33" t="s">
        <v>60</v>
      </c>
      <c r="J69" s="34" t="s">
        <v>61</v>
      </c>
    </row>
    <row r="70" spans="1:11" x14ac:dyDescent="0.3">
      <c r="A70" s="29" t="s">
        <v>90</v>
      </c>
      <c r="B70" s="29" t="s">
        <v>64</v>
      </c>
      <c r="C70" s="30">
        <v>9483</v>
      </c>
      <c r="F70" s="5"/>
      <c r="H70" s="29" t="s">
        <v>90</v>
      </c>
      <c r="I70" s="29" t="s">
        <v>64</v>
      </c>
      <c r="J70" s="30">
        <v>9483</v>
      </c>
    </row>
    <row r="71" spans="1:11" x14ac:dyDescent="0.3">
      <c r="A71" s="29" t="s">
        <v>91</v>
      </c>
      <c r="B71" s="29" t="s">
        <v>65</v>
      </c>
      <c r="C71" s="30">
        <v>7421</v>
      </c>
      <c r="F71" s="5"/>
      <c r="H71" s="29" t="s">
        <v>91</v>
      </c>
      <c r="I71" s="29" t="s">
        <v>65</v>
      </c>
      <c r="J71" s="30">
        <v>7421</v>
      </c>
    </row>
    <row r="72" spans="1:11" x14ac:dyDescent="0.3">
      <c r="A72" s="29" t="s">
        <v>92</v>
      </c>
      <c r="B72" s="29" t="s">
        <v>66</v>
      </c>
      <c r="C72" s="30">
        <v>8046</v>
      </c>
      <c r="F72" s="5"/>
      <c r="H72" s="29" t="s">
        <v>92</v>
      </c>
      <c r="I72" s="29" t="s">
        <v>66</v>
      </c>
      <c r="J72" s="30">
        <v>8046</v>
      </c>
    </row>
    <row r="73" spans="1:11" x14ac:dyDescent="0.3">
      <c r="A73" s="29" t="s">
        <v>93</v>
      </c>
      <c r="B73" s="29" t="s">
        <v>67</v>
      </c>
      <c r="C73" s="30">
        <v>7251</v>
      </c>
      <c r="F73" s="5"/>
      <c r="H73" s="29" t="s">
        <v>93</v>
      </c>
      <c r="I73" s="29" t="s">
        <v>67</v>
      </c>
      <c r="J73" s="30">
        <v>7251</v>
      </c>
    </row>
    <row r="74" spans="1:11" x14ac:dyDescent="0.3">
      <c r="A74" s="29" t="s">
        <v>94</v>
      </c>
      <c r="B74" s="29" t="s">
        <v>68</v>
      </c>
      <c r="C74" s="30">
        <v>5436</v>
      </c>
      <c r="F74" s="5"/>
      <c r="H74" s="29" t="s">
        <v>94</v>
      </c>
      <c r="I74" s="29" t="s">
        <v>68</v>
      </c>
      <c r="J74" s="30">
        <v>5436</v>
      </c>
    </row>
    <row r="75" spans="1:11" x14ac:dyDescent="0.3">
      <c r="A75" s="29"/>
      <c r="B75" s="29"/>
      <c r="C75" s="30"/>
      <c r="F75" s="5"/>
      <c r="H75" s="29"/>
      <c r="I75" s="29"/>
      <c r="J75" s="30"/>
    </row>
    <row r="76" spans="1:11" x14ac:dyDescent="0.3">
      <c r="A76" s="29"/>
      <c r="B76" s="29"/>
      <c r="C76" s="30"/>
      <c r="F76" s="5"/>
      <c r="H76" s="29"/>
      <c r="I76" s="29"/>
      <c r="J76" s="30"/>
    </row>
    <row r="77" spans="1:11" x14ac:dyDescent="0.3">
      <c r="A77" s="58" t="s">
        <v>97</v>
      </c>
      <c r="B77" s="69"/>
      <c r="C77" s="30"/>
      <c r="F77" s="5"/>
      <c r="H77" s="29"/>
      <c r="I77" s="29"/>
      <c r="J77" s="30"/>
    </row>
    <row r="78" spans="1:11" ht="15" thickBot="1" x14ac:dyDescent="0.35">
      <c r="A78" s="29"/>
      <c r="B78" s="29"/>
      <c r="C78" s="30"/>
      <c r="F78" s="5"/>
      <c r="H78" s="29"/>
      <c r="I78" s="29"/>
      <c r="J78" s="30"/>
    </row>
    <row r="79" spans="1:11" ht="15" thickBot="1" x14ac:dyDescent="0.35">
      <c r="A79" s="70" t="s">
        <v>98</v>
      </c>
      <c r="B79" s="71"/>
      <c r="C79" s="71"/>
      <c r="D79" s="72"/>
      <c r="E79" s="16"/>
      <c r="F79" s="5"/>
      <c r="H79" s="70" t="s">
        <v>98</v>
      </c>
      <c r="I79" s="71"/>
      <c r="J79" s="71"/>
      <c r="K79" s="72"/>
    </row>
    <row r="80" spans="1:11" x14ac:dyDescent="0.3">
      <c r="A80" s="73"/>
      <c r="B80" s="74" t="s">
        <v>99</v>
      </c>
      <c r="C80" s="74"/>
      <c r="D80" s="75"/>
      <c r="E80" s="30"/>
      <c r="F80" s="5"/>
      <c r="H80" s="73"/>
      <c r="I80" s="74" t="s">
        <v>99</v>
      </c>
      <c r="J80" s="74"/>
      <c r="K80" s="75"/>
    </row>
    <row r="81" spans="1:11" ht="15" thickBot="1" x14ac:dyDescent="0.35">
      <c r="A81" s="76" t="s">
        <v>100</v>
      </c>
      <c r="B81" s="35">
        <v>1000000</v>
      </c>
      <c r="C81" s="36">
        <f>B81+200000</f>
        <v>1200000</v>
      </c>
      <c r="D81" s="37">
        <f>C81+200000</f>
        <v>1400000</v>
      </c>
      <c r="F81" s="5"/>
      <c r="H81" s="76" t="s">
        <v>100</v>
      </c>
      <c r="I81" s="35">
        <v>1000000</v>
      </c>
      <c r="J81" s="36">
        <f>I81+200000</f>
        <v>1200000</v>
      </c>
      <c r="K81" s="37">
        <f>J81+200000</f>
        <v>1400000</v>
      </c>
    </row>
    <row r="82" spans="1:11" x14ac:dyDescent="0.3">
      <c r="A82" s="38">
        <v>0.04</v>
      </c>
      <c r="B82" s="39">
        <v>430298</v>
      </c>
      <c r="C82" s="40">
        <v>334966</v>
      </c>
      <c r="D82" s="41">
        <v>239634</v>
      </c>
      <c r="F82" s="5"/>
      <c r="H82" s="38">
        <v>0.04</v>
      </c>
      <c r="I82" s="39">
        <v>430298</v>
      </c>
      <c r="J82" s="40">
        <v>334966</v>
      </c>
      <c r="K82" s="41">
        <v>239634</v>
      </c>
    </row>
    <row r="83" spans="1:11" x14ac:dyDescent="0.3">
      <c r="A83" s="38">
        <f>A82+1%</f>
        <v>0.05</v>
      </c>
      <c r="B83" s="42">
        <v>390053</v>
      </c>
      <c r="C83" s="43">
        <v>294721</v>
      </c>
      <c r="D83" s="44">
        <v>199389</v>
      </c>
      <c r="F83" s="5"/>
      <c r="H83" s="38">
        <f>H82+1%</f>
        <v>0.05</v>
      </c>
      <c r="I83" s="42">
        <v>390053</v>
      </c>
      <c r="J83" s="43">
        <v>294721</v>
      </c>
      <c r="K83" s="44">
        <v>199389</v>
      </c>
    </row>
    <row r="84" spans="1:11" ht="15" thickBot="1" x14ac:dyDescent="0.35">
      <c r="A84" s="45">
        <f>A83+1%</f>
        <v>6.0000000000000005E-2</v>
      </c>
      <c r="B84" s="46">
        <v>349808</v>
      </c>
      <c r="C84" s="47">
        <v>254476</v>
      </c>
      <c r="D84" s="48">
        <v>159144</v>
      </c>
      <c r="F84" s="5"/>
      <c r="H84" s="45">
        <f>H83+1%</f>
        <v>6.0000000000000005E-2</v>
      </c>
      <c r="I84" s="46">
        <v>349808</v>
      </c>
      <c r="J84" s="47">
        <v>254476</v>
      </c>
      <c r="K84" s="48">
        <v>159144</v>
      </c>
    </row>
    <row r="85" spans="1:11" x14ac:dyDescent="0.3">
      <c r="A85" s="49"/>
      <c r="B85" s="29"/>
      <c r="C85" s="30"/>
      <c r="F85" s="5"/>
      <c r="H85" s="29"/>
      <c r="I85" s="29"/>
      <c r="J85" s="30"/>
    </row>
    <row r="86" spans="1:11" x14ac:dyDescent="0.3">
      <c r="A86" s="49" t="s">
        <v>101</v>
      </c>
      <c r="B86" s="77">
        <v>600000</v>
      </c>
      <c r="C86" s="30"/>
      <c r="F86" s="5"/>
      <c r="H86" s="49" t="s">
        <v>101</v>
      </c>
      <c r="I86" s="77"/>
      <c r="J86" s="30"/>
    </row>
    <row r="87" spans="1:11" x14ac:dyDescent="0.3">
      <c r="A87" s="29"/>
      <c r="B87" s="29"/>
      <c r="C87" s="30"/>
      <c r="F87" s="5"/>
      <c r="H87" s="29"/>
      <c r="I87" s="29"/>
      <c r="J87" s="30"/>
    </row>
    <row r="88" spans="1:11" x14ac:dyDescent="0.3">
      <c r="F88" s="5"/>
    </row>
    <row r="89" spans="1:11" x14ac:dyDescent="0.3">
      <c r="A89" s="58" t="s">
        <v>102</v>
      </c>
      <c r="B89" s="59"/>
      <c r="F89" s="5"/>
    </row>
    <row r="90" spans="1:11" x14ac:dyDescent="0.3">
      <c r="F90" s="5"/>
    </row>
    <row r="91" spans="1:11" ht="15.6" x14ac:dyDescent="0.3">
      <c r="A91" s="33" t="s">
        <v>87</v>
      </c>
      <c r="B91" s="33" t="s">
        <v>60</v>
      </c>
      <c r="C91" s="34" t="s">
        <v>61</v>
      </c>
      <c r="F91" s="5"/>
      <c r="H91" s="33" t="s">
        <v>87</v>
      </c>
      <c r="I91" s="33" t="s">
        <v>60</v>
      </c>
      <c r="J91" s="34" t="s">
        <v>61</v>
      </c>
    </row>
    <row r="92" spans="1:11" x14ac:dyDescent="0.3">
      <c r="A92" s="50" t="s">
        <v>90</v>
      </c>
      <c r="B92" s="50" t="s">
        <v>64</v>
      </c>
      <c r="C92" s="51">
        <v>9483</v>
      </c>
      <c r="F92" s="5"/>
      <c r="H92" s="50" t="s">
        <v>90</v>
      </c>
      <c r="I92" s="50" t="s">
        <v>64</v>
      </c>
      <c r="J92" s="51">
        <v>9483</v>
      </c>
    </row>
    <row r="93" spans="1:11" x14ac:dyDescent="0.3">
      <c r="A93" s="29" t="s">
        <v>91</v>
      </c>
      <c r="B93" s="29" t="s">
        <v>65</v>
      </c>
      <c r="C93" s="30">
        <v>7421</v>
      </c>
      <c r="F93" s="5"/>
      <c r="H93" s="29" t="s">
        <v>91</v>
      </c>
      <c r="I93" s="29" t="s">
        <v>65</v>
      </c>
      <c r="J93" s="30">
        <v>7421</v>
      </c>
    </row>
    <row r="94" spans="1:11" x14ac:dyDescent="0.3">
      <c r="A94" s="50" t="s">
        <v>92</v>
      </c>
      <c r="B94" s="50" t="s">
        <v>66</v>
      </c>
      <c r="C94" s="51">
        <v>8046</v>
      </c>
      <c r="F94" s="5"/>
      <c r="H94" s="29" t="s">
        <v>92</v>
      </c>
      <c r="I94" s="29" t="s">
        <v>66</v>
      </c>
      <c r="J94" s="30">
        <v>8046</v>
      </c>
    </row>
    <row r="95" spans="1:11" x14ac:dyDescent="0.3">
      <c r="A95" s="29" t="s">
        <v>93</v>
      </c>
      <c r="B95" s="29" t="s">
        <v>67</v>
      </c>
      <c r="C95" s="30">
        <v>7251</v>
      </c>
      <c r="F95" s="5"/>
      <c r="H95" s="29" t="s">
        <v>93</v>
      </c>
      <c r="I95" s="29" t="s">
        <v>67</v>
      </c>
      <c r="J95" s="30">
        <v>7251</v>
      </c>
    </row>
    <row r="96" spans="1:11" x14ac:dyDescent="0.3">
      <c r="A96" s="29" t="s">
        <v>94</v>
      </c>
      <c r="B96" s="29" t="s">
        <v>68</v>
      </c>
      <c r="C96" s="30">
        <v>5436</v>
      </c>
      <c r="F96" s="5"/>
      <c r="H96" s="29" t="s">
        <v>94</v>
      </c>
      <c r="I96" s="29" t="s">
        <v>68</v>
      </c>
      <c r="J96" s="30">
        <v>5436</v>
      </c>
    </row>
    <row r="97" spans="1:10" x14ac:dyDescent="0.3">
      <c r="A97" s="50" t="s">
        <v>103</v>
      </c>
      <c r="B97" s="50" t="s">
        <v>104</v>
      </c>
      <c r="C97" s="51">
        <v>9589</v>
      </c>
      <c r="F97" s="5"/>
      <c r="H97" s="29" t="s">
        <v>103</v>
      </c>
      <c r="I97" s="29" t="s">
        <v>104</v>
      </c>
      <c r="J97" s="30">
        <v>9589</v>
      </c>
    </row>
    <row r="98" spans="1:10" x14ac:dyDescent="0.3">
      <c r="A98" s="29" t="s">
        <v>105</v>
      </c>
      <c r="B98" s="29" t="s">
        <v>106</v>
      </c>
      <c r="C98" s="30">
        <v>1988</v>
      </c>
      <c r="F98" s="5"/>
      <c r="H98" s="29" t="s">
        <v>105</v>
      </c>
      <c r="I98" s="29" t="s">
        <v>106</v>
      </c>
      <c r="J98" s="30">
        <v>1988</v>
      </c>
    </row>
    <row r="99" spans="1:10" x14ac:dyDescent="0.3">
      <c r="A99" s="52"/>
      <c r="B99" s="52"/>
      <c r="C99" s="53"/>
      <c r="F99" s="5"/>
      <c r="H99" s="29"/>
      <c r="I99" s="29"/>
      <c r="J99" s="30"/>
    </row>
    <row r="100" spans="1:10" x14ac:dyDescent="0.3">
      <c r="F100" s="5"/>
    </row>
    <row r="101" spans="1:10" x14ac:dyDescent="0.3">
      <c r="A101" s="58" t="s">
        <v>107</v>
      </c>
      <c r="B101" s="59"/>
      <c r="F101" s="5"/>
    </row>
    <row r="102" spans="1:10" x14ac:dyDescent="0.3">
      <c r="A102" s="54"/>
      <c r="F102" s="5"/>
    </row>
    <row r="103" spans="1:10" ht="15.6" x14ac:dyDescent="0.3">
      <c r="A103" s="33" t="s">
        <v>87</v>
      </c>
      <c r="B103" s="33" t="s">
        <v>60</v>
      </c>
      <c r="C103" s="34" t="s">
        <v>61</v>
      </c>
      <c r="F103" s="5"/>
      <c r="H103" s="33" t="s">
        <v>87</v>
      </c>
      <c r="I103" s="33" t="s">
        <v>60</v>
      </c>
      <c r="J103" s="34" t="s">
        <v>61</v>
      </c>
    </row>
    <row r="104" spans="1:10" x14ac:dyDescent="0.3">
      <c r="A104" s="29" t="s">
        <v>90</v>
      </c>
      <c r="B104" s="29" t="s">
        <v>64</v>
      </c>
      <c r="C104" s="30">
        <v>9483</v>
      </c>
      <c r="F104" s="5"/>
      <c r="H104" s="29" t="s">
        <v>90</v>
      </c>
      <c r="I104" s="29" t="s">
        <v>64</v>
      </c>
      <c r="J104" s="30">
        <v>9483</v>
      </c>
    </row>
    <row r="105" spans="1:10" x14ac:dyDescent="0.3">
      <c r="A105" s="29" t="s">
        <v>91</v>
      </c>
      <c r="B105" s="29" t="s">
        <v>65</v>
      </c>
      <c r="C105" s="30"/>
      <c r="F105" s="5"/>
      <c r="H105" s="29" t="s">
        <v>91</v>
      </c>
      <c r="I105" s="29" t="s">
        <v>65</v>
      </c>
      <c r="J105" s="30">
        <v>7421</v>
      </c>
    </row>
    <row r="106" spans="1:10" x14ac:dyDescent="0.3">
      <c r="A106" s="29" t="s">
        <v>92</v>
      </c>
      <c r="B106" s="29" t="s">
        <v>66</v>
      </c>
      <c r="C106" s="30">
        <v>8046</v>
      </c>
      <c r="F106" s="5"/>
      <c r="H106" s="29" t="s">
        <v>92</v>
      </c>
      <c r="I106" s="29" t="s">
        <v>66</v>
      </c>
      <c r="J106" s="30">
        <v>8046</v>
      </c>
    </row>
    <row r="107" spans="1:10" x14ac:dyDescent="0.3">
      <c r="A107" s="29" t="s">
        <v>93</v>
      </c>
      <c r="B107" s="29" t="s">
        <v>67</v>
      </c>
      <c r="C107" s="30">
        <v>7251</v>
      </c>
      <c r="F107" s="5"/>
      <c r="H107" s="29" t="s">
        <v>93</v>
      </c>
      <c r="I107" s="29" t="s">
        <v>67</v>
      </c>
      <c r="J107" s="30">
        <v>7251</v>
      </c>
    </row>
    <row r="108" spans="1:10" x14ac:dyDescent="0.3">
      <c r="A108" s="29" t="s">
        <v>94</v>
      </c>
      <c r="B108" s="29" t="s">
        <v>68</v>
      </c>
      <c r="C108" s="30">
        <v>5436</v>
      </c>
      <c r="F108" s="5"/>
      <c r="H108" s="29" t="s">
        <v>94</v>
      </c>
      <c r="I108" s="29" t="s">
        <v>68</v>
      </c>
      <c r="J108" s="30">
        <v>5436</v>
      </c>
    </row>
    <row r="109" spans="1:10" x14ac:dyDescent="0.3">
      <c r="F109" s="5"/>
    </row>
    <row r="110" spans="1:10" x14ac:dyDescent="0.3">
      <c r="F110" s="5"/>
    </row>
    <row r="111" spans="1:10" x14ac:dyDescent="0.3">
      <c r="F111" s="5"/>
    </row>
    <row r="112" spans="1:10" x14ac:dyDescent="0.3">
      <c r="F112" s="5"/>
    </row>
    <row r="113" spans="1:10" x14ac:dyDescent="0.3">
      <c r="A113" s="58" t="s">
        <v>108</v>
      </c>
      <c r="B113" s="59"/>
      <c r="F113" s="5"/>
    </row>
    <row r="114" spans="1:10" x14ac:dyDescent="0.3">
      <c r="B114" s="55"/>
      <c r="C114" s="55"/>
      <c r="F114" s="5"/>
    </row>
    <row r="115" spans="1:10" ht="15.6" x14ac:dyDescent="0.3">
      <c r="A115" s="33" t="s">
        <v>87</v>
      </c>
      <c r="B115" s="34" t="s">
        <v>61</v>
      </c>
      <c r="C115" s="33" t="s">
        <v>60</v>
      </c>
      <c r="D115" s="33"/>
      <c r="F115" s="5"/>
      <c r="H115" s="33" t="s">
        <v>87</v>
      </c>
      <c r="I115" s="34" t="s">
        <v>61</v>
      </c>
      <c r="J115" s="33" t="s">
        <v>60</v>
      </c>
    </row>
    <row r="116" spans="1:10" x14ac:dyDescent="0.3">
      <c r="A116" s="29" t="s">
        <v>90</v>
      </c>
      <c r="B116" s="30">
        <v>9483</v>
      </c>
      <c r="C116" s="78" t="s">
        <v>64</v>
      </c>
      <c r="D116" s="29"/>
      <c r="F116" s="5"/>
      <c r="H116" s="29" t="s">
        <v>90</v>
      </c>
      <c r="I116" s="30">
        <v>9483</v>
      </c>
      <c r="J116" s="78"/>
    </row>
    <row r="117" spans="1:10" x14ac:dyDescent="0.3">
      <c r="A117" s="29" t="s">
        <v>91</v>
      </c>
      <c r="B117" s="30">
        <v>7421</v>
      </c>
      <c r="C117" s="78" t="s">
        <v>65</v>
      </c>
      <c r="D117" s="29"/>
      <c r="F117" s="5"/>
      <c r="H117" s="29" t="s">
        <v>91</v>
      </c>
      <c r="I117" s="30">
        <v>7421</v>
      </c>
      <c r="J117" s="78"/>
    </row>
    <row r="118" spans="1:10" x14ac:dyDescent="0.3">
      <c r="A118" s="29" t="s">
        <v>92</v>
      </c>
      <c r="B118" s="30">
        <v>8046</v>
      </c>
      <c r="C118" s="78" t="s">
        <v>66</v>
      </c>
      <c r="D118" s="56"/>
      <c r="F118" s="5"/>
      <c r="H118" s="29" t="s">
        <v>92</v>
      </c>
      <c r="I118" s="30">
        <v>8046</v>
      </c>
      <c r="J118" s="78"/>
    </row>
    <row r="119" spans="1:10" x14ac:dyDescent="0.3">
      <c r="A119" s="29" t="s">
        <v>93</v>
      </c>
      <c r="B119" s="30">
        <v>7251</v>
      </c>
      <c r="C119" s="78" t="s">
        <v>67</v>
      </c>
      <c r="D119" s="29"/>
      <c r="F119" s="5"/>
      <c r="H119" s="29" t="s">
        <v>93</v>
      </c>
      <c r="I119" s="30">
        <v>7251</v>
      </c>
      <c r="J119" s="78"/>
    </row>
    <row r="120" spans="1:10" x14ac:dyDescent="0.3">
      <c r="A120" s="29" t="s">
        <v>94</v>
      </c>
      <c r="B120" s="30">
        <v>5436</v>
      </c>
      <c r="C120" s="78" t="s">
        <v>68</v>
      </c>
      <c r="D120" s="29"/>
      <c r="F120" s="5"/>
      <c r="H120" s="29" t="s">
        <v>94</v>
      </c>
      <c r="I120" s="30">
        <v>5436</v>
      </c>
      <c r="J120" s="78"/>
    </row>
    <row r="121" spans="1:10" x14ac:dyDescent="0.3">
      <c r="F121" s="5"/>
    </row>
    <row r="122" spans="1:10" x14ac:dyDescent="0.3">
      <c r="A122" s="57" t="s">
        <v>109</v>
      </c>
      <c r="F122" s="5"/>
      <c r="H122" s="29"/>
    </row>
    <row r="123" spans="1:10" x14ac:dyDescent="0.3">
      <c r="A123" s="29" t="s">
        <v>64</v>
      </c>
      <c r="F123" s="5"/>
    </row>
    <row r="124" spans="1:10" x14ac:dyDescent="0.3">
      <c r="A124" s="29" t="s">
        <v>65</v>
      </c>
      <c r="F124" s="5"/>
    </row>
    <row r="125" spans="1:10" x14ac:dyDescent="0.3">
      <c r="A125" s="29" t="s">
        <v>66</v>
      </c>
      <c r="F125" s="5"/>
    </row>
    <row r="126" spans="1:10" x14ac:dyDescent="0.3">
      <c r="A126" s="29" t="s">
        <v>67</v>
      </c>
      <c r="F126" s="5"/>
    </row>
    <row r="127" spans="1:10" x14ac:dyDescent="0.3">
      <c r="A127" s="29" t="s">
        <v>68</v>
      </c>
      <c r="F127" s="5"/>
    </row>
  </sheetData>
  <mergeCells count="7">
    <mergeCell ref="A33:A34"/>
    <mergeCell ref="B33:B34"/>
    <mergeCell ref="C33:D33"/>
    <mergeCell ref="A79:D79"/>
    <mergeCell ref="H79:K79"/>
    <mergeCell ref="B80:D80"/>
    <mergeCell ref="I80:K80"/>
  </mergeCells>
  <conditionalFormatting sqref="B82:D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116:C120" xr:uid="{FDD73893-1131-4D0A-AAA4-F56E88ED00BA}">
      <formula1>$A$128:$A$132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CDAF1B9-26A2-4E24-81E3-77C49E43812D}">
            <x14:iconSet iconSet="3Symbols" custom="1">
              <x14:cfvo type="percent">
                <xm:f>0</xm:f>
              </x14:cfvo>
              <x14:cfvo type="formula">
                <xm:f>$D$89</xm:f>
              </x14:cfvo>
              <x14:cfvo type="formula">
                <xm:f>$B$87</xm:f>
              </x14:cfvo>
              <x14:cfIcon iconSet="3Symbols" iconId="0"/>
              <x14:cfIcon iconSet="3Symbols" iconId="2"/>
              <x14:cfIcon iconSet="3Symbols" iconId="0"/>
            </x14:iconSet>
          </x14:cfRule>
          <xm:sqref>B86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Shortcuts</vt:lpstr>
      <vt:lpstr>Bsics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Ratambe</dc:creator>
  <cp:lastModifiedBy>Tejas Ratambe</cp:lastModifiedBy>
  <dcterms:created xsi:type="dcterms:W3CDTF">2023-08-20T15:55:59Z</dcterms:created>
  <dcterms:modified xsi:type="dcterms:W3CDTF">2023-08-20T16:06:25Z</dcterms:modified>
</cp:coreProperties>
</file>