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hidePivotFieldList="1"/>
  <mc:AlternateContent xmlns:mc="http://schemas.openxmlformats.org/markup-compatibility/2006">
    <mc:Choice Requires="x15">
      <x15ac:absPath xmlns:x15ac="http://schemas.microsoft.com/office/spreadsheetml/2010/11/ac" url="C:\Users\vteja\OneDrive\Desktop\Excel\4-hour-course-xl-files\"/>
    </mc:Choice>
  </mc:AlternateContent>
  <xr:revisionPtr revIDLastSave="0" documentId="13_ncr:1_{E4C7654E-355A-49F4-9771-AB7CEAEE23BE}" xr6:coauthVersionLast="47" xr6:coauthVersionMax="47" xr10:uidLastSave="{00000000-0000-0000-0000-000000000000}"/>
  <bookViews>
    <workbookView xWindow="-108" yWindow="-108" windowWidth="23256" windowHeight="12456" activeTab="2" xr2:uid="{26D4546B-D2A1-4444-8EAF-A6228F96F0C1}"/>
  </bookViews>
  <sheets>
    <sheet name="Data" sheetId="2" r:id="rId1"/>
    <sheet name="Assets" sheetId="4" r:id="rId2"/>
    <sheet name="Customer Centre Report" sheetId="5" r:id="rId3"/>
    <sheet name="Pivots" sheetId="6" r:id="rId4"/>
  </sheets>
  <definedNames>
    <definedName name="_xlnm._FilterDatabase" localSheetId="0"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27" r:id="rId9"/>
    <pivotCache cacheId="30" r:id="rId10"/>
    <pivotCache cacheId="33" r:id="rId11"/>
    <pivotCache cacheId="36" r:id="rId12"/>
    <pivotCache cacheId="39"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26" i="6" l="1"/>
  <c r="N33" i="5" s="1"/>
  <c r="B114" i="6"/>
  <c r="B119" i="6" s="1"/>
  <c r="B125" i="6" s="1"/>
  <c r="N38" i="5" s="1"/>
  <c r="B113" i="6"/>
  <c r="B118" i="6" s="1"/>
  <c r="B124" i="6" s="1"/>
  <c r="N37" i="5" s="1"/>
  <c r="B112" i="6"/>
  <c r="B123" i="6" s="1"/>
  <c r="N36" i="5" s="1"/>
  <c r="R22" i="5" a="1"/>
  <c r="R22" i="5" s="1"/>
  <c r="I34" i="6"/>
  <c r="F38" i="6"/>
  <c r="F39" i="6"/>
  <c r="F40" i="6"/>
  <c r="F41" i="6"/>
  <c r="E38" i="6"/>
  <c r="E39" i="6"/>
  <c r="E40" i="6"/>
  <c r="E41" i="6"/>
  <c r="G38" i="6"/>
  <c r="G39" i="6"/>
  <c r="G40" i="6"/>
  <c r="G41" i="6"/>
  <c r="F37" i="6"/>
  <c r="G37" i="6"/>
  <c r="E37"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38" i="6" l="1"/>
  <c r="I41" i="6"/>
  <c r="I40" i="6"/>
  <c r="H41" i="6"/>
  <c r="H38" i="6"/>
  <c r="H37" i="6"/>
  <c r="I39" i="6"/>
  <c r="H39" i="6"/>
  <c r="H40" i="6"/>
  <c r="I3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B81E59-85C5-454A-948B-D43BD09F286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8813952-A5BE-4517-8A44-2B5318960C9C}"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177B4A57-6B35-4233-BB62-1AA148060AB1}"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<sst xmlns="http://schemas.openxmlformats.org/spreadsheetml/2006/main" count="3182" uniqueCount="1087">
  <si>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</si>
  <si>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</si>
  <si>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</si>
  <si>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</si>
  <si>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</si>
  <si>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</si>
  <si>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</si>
  <si>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</si>
  <si>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</si>
  <si>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</si>
  <si>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</si>
  <si>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</si>
  <si>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</si>
  <si>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</si>
  <si>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</si>
  <si>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</si>
  <si>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</si>
  <si>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</si>
  <si>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</si>
  <si>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</si>
  <si>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</si>
  <si>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</si>
  <si>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</si>
  <si>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</si>
  <si>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</si>
  <si>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</si>
  <si>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</si>
  <si>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</si>
  <si>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</si>
  <si>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</si>
  <si>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</si>
  <si>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</si>
  <si>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</si>
  <si>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</si>
  <si>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</si>
  <si>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</si>
  <si>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</si>
  <si>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</si>
  <si>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</si>
  <si>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</si>
  <si>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</si>
  <si>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</si>
  <si>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</si>
  <si>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</si>
  <si>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</si>
  <si>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</si>
  <si>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</si>
  <si>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</si>
  <si>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</si>
  <si>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</si>
  <si>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</si>
  <si>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</si>
  <si>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</si>
  <si>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</si>
  <si>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</si>
  <si>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</si>
  <si>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</si>
  <si>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</si>
  <si>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</si>
  <si>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</si>
  <si>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</si>
  <si>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</si>
  <si>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</si>
  <si>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</si>
  <si>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</si>
  <si>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</si>
  <si>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</si>
  <si>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</si>
  <si>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</si>
  <si>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</si>
  <si>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</si>
  <si>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</si>
  <si>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</si>
  <si>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</si>
  <si>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</si>
  <si>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</si>
  <si>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</si>
  <si>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</si>
  <si>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</si>
  <si>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</si>
  <si>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</si>
  <si>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</si>
  <si>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</si>
  <si>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</si>
  <si>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</si>
  <si>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</si>
  <si>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</si>
  <si>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</si>
  <si>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</si>
  <si>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</si>
  <si>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</si>
  <si>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</si>
  <si>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</si>
  <si>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</si>
  <si>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</si>
  <si>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</si>
  <si>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</si>
  <si>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</si>
  <si>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</si>
  <si>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</si>
  <si>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</si>
  <si>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</si>
  <si>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</si>
  <si>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</si>
  <si>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</si>
  <si>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</si>
  <si>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</si>
  <si>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</si>
  <si>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</si>
  <si>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</si>
  <si>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</si>
  <si>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</si>
  <si>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</si>
  <si>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</si>
  <si>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</si>
  <si>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</si>
  <si>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</si>
  <si>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</si>
  <si>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</si>
  <si>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</si>
  <si>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</si>
  <si>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</si>
  <si>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</si>
  <si>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</si>
  <si>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</si>
  <si>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</si>
  <si>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</si>
  <si>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</si>
  <si>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</si>
  <si>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</si>
  <si>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</si>
  <si>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</si>
  <si>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</si>
  <si>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</si>
  <si>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</si>
  <si>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</si>
  <si>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</si>
  <si>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</si>
  <si>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</si>
  <si>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</si>
  <si>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</si>
  <si>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</si>
  <si>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</si>
  <si>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</si>
  <si>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</si>
  <si>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</si>
  <si>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</si>
  <si>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</si>
  <si>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</si>
  <si>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</si>
  <si>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</si>
  <si>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</si>
  <si>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</si>
  <si>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</si>
  <si>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</si>
  <si>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</si>
  <si>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</si>
  <si>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</si>
  <si>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</si>
  <si>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</si>
  <si>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</si>
  <si>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</si>
  <si>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</si>
  <si>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</si>
  <si>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</si>
  <si>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</si>
  <si>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</si>
  <si>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</si>
  <si>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</si>
  <si>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</si>
  <si>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</si>
  <si>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</si>
  <si>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</si>
  <si>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</si>
  <si>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</si>
  <si>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</si>
  <si>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</si>
  <si>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</si>
  <si>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</si>
  <si>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</si>
  <si>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</si>
  <si>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</si>
  <si>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</si>
  <si>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</si>
  <si>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</si>
  <si>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</si>
  <si>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</si>
  <si>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</si>
  <si>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</si>
  <si>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</si>
  <si>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</si>
  <si>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</si>
  <si>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</si>
  <si>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</si>
  <si>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</si>
  <si>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</si>
  <si>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</si>
  <si>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</si>
  <si>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</si>
  <si>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</si>
  <si>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</si>
  <si>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</si>
  <si>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</si>
  <si>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</si>
  <si>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</si>
  <si>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</si>
  <si>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</si>
  <si>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</si>
  <si>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</si>
  <si>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</si>
  <si>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</si>
  <si>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</si>
  <si>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</si>
  <si>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</si>
  <si>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</si>
  <si>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</si>
  <si>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</si>
  <si>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</si>
  <si>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</si>
  <si>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</si>
  <si>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</si>
  <si>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</si>
  <si>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</si>
  <si>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</si>
  <si>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</si>
  <si>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</si>
  <si>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</si>
  <si>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</si>
  <si>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</si>
  <si>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</si>
  <si>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</si>
  <si>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</si>
  <si>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</si>
  <si>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</si>
  <si>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</si>
  <si>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</si>
  <si>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</si>
  <si>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</si>
  <si>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</si>
  <si>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</si>
  <si>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</si>
  <si>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</si>
  <si>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</si>
  <si>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</si>
  <si>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</si>
  <si>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</si>
  <si>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</si>
  <si>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</si>
  <si>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</si>
  <si>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</si>
  <si>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</si>
  <si>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</si>
  <si>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</si>
  <si>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</si>
  <si>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</si>
  <si>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</si>
  <si>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</si>
  <si>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</si>
  <si>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</si>
  <si>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</si>
  <si>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</si>
  <si>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</si>
  <si>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</si>
  <si>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</si>
  <si>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</si>
  <si>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</si>
  <si>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</si>
  <si>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</si>
  <si>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</si>
  <si>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</si>
  <si>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</si>
  <si>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</si>
  <si>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</si>
  <si>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</si>
  <si>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</si>
  <si>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</si>
  <si>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</si>
  <si>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</si>
  <si>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</si>
  <si>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</si>
  <si>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</si>
  <si>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</si>
  <si>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</si>
  <si>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</si>
  <si>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</si>
  <si>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</si>
  <si>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</si>
  <si>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</si>
  <si>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</si>
  <si>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</si>
  <si>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</si>
  <si>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</si>
  <si>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</si>
  <si>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</si>
  <si>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</si>
  <si>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</si>
  <si>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</si>
  <si>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</si>
  <si>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</si>
  <si>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</si>
  <si>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</si>
  <si>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</si>
  <si>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</si>
  <si>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</si>
  <si>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</si>
  <si>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</si>
  <si>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</si>
  <si>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</si>
  <si>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</si>
  <si>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</si>
  <si>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</si>
  <si>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</si>
  <si>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</si>
  <si>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</si>
  <si>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</si>
  <si>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</si>
  <si>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</si>
  <si>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</si>
  <si>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</si>
  <si>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</si>
  <si>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</si>
  <si>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</si>
  <si>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</si>
  <si>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</si>
  <si>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</si>
  <si>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</si>
  <si>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</si>
  <si>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</si>
  <si>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</si>
  <si>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</si>
  <si>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</si>
  <si>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</si>
  <si>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</si>
  <si>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</si>
  <si>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</si>
  <si>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</si>
  <si>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</si>
  <si>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</si>
  <si>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</si>
  <si>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</si>
  <si>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</si>
  <si>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</si>
  <si>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</si>
  <si>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</si>
  <si>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</si>
  <si>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</si>
  <si>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</si>
  <si>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</si>
  <si>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</si>
  <si>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</si>
  <si>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</si>
  <si>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</si>
  <si>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</si>
  <si>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</si>
  <si>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</si>
  <si>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</si>
  <si>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</si>
  <si>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</si>
  <si>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</si>
  <si>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</si>
  <si>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</si>
  <si>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</si>
  <si>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</si>
  <si>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</si>
  <si>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</si>
  <si>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</si>
  <si>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</si>
  <si>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</si>
  <si>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</si>
  <si>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</si>
  <si>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</si>
  <si>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</si>
  <si>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</si>
  <si>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</si>
  <si>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</si>
  <si>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</si>
  <si>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</si>
  <si>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</si>
  <si>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</si>
  <si>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</si>
  <si>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</si>
  <si>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</si>
  <si>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</si>
  <si>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</si>
  <si>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</si>
  <si>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</si>
  <si>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</si>
  <si>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</si>
  <si>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</si>
  <si>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</si>
  <si>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</si>
  <si>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</si>
  <si>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</si>
  <si>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</si>
  <si>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</si>
  <si>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</si>
  <si>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</si>
  <si>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</si>
  <si>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</si>
  <si>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</si>
  <si>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</si>
  <si>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</si>
  <si>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</si>
  <si>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</si>
  <si>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</si>
  <si>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</si>
  <si>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</si>
  <si>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</si>
  <si>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</si>
  <si>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</si>
  <si>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</si>
  <si>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</si>
  <si>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</si>
  <si>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</si>
  <si>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</si>
  <si>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</si>
  <si>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</si>
  <si>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</si>
  <si>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</si>
  <si>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</si>
  <si>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</si>
  <si>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</si>
  <si>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</si>
  <si>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</si>
  <si>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</si>
  <si>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</si>
  <si>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</si>
  <si>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</si>
  <si>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</si>
  <si>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</si>
  <si>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</si>
  <si>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</si>
  <si>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</si>
  <si>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</si>
  <si>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</si>
  <si>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</si>
  <si>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</si>
  <si>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</si>
  <si>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</si>
  <si>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</si>
  <si>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</si>
  <si>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</si>
  <si>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</si>
  <si>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</si>
  <si>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</si>
  <si>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</si>
  <si>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</si>
  <si>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</si>
  <si>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</si>
  <si>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</si>
  <si>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</si>
  <si>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</si>
  <si>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</si>
  <si>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</si>
  <si>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</si>
  <si>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</si>
  <si>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</si>
  <si>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</si>
  <si>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</si>
  <si>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</si>
  <si>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</si>
  <si>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</si>
  <si>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</si>
  <si>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</si>
  <si>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</si>
  <si>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</si>
  <si>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</si>
  <si>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</si>
  <si>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</si>
  <si>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</si>
  <si>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</si>
  <si>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</si>
  <si>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</si>
  <si>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</si>
  <si>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</si>
  <si>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</si>
  <si>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</si>
  <si>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</si>
  <si>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</si>
  <si>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</si>
  <si>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</si>
  <si>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</si>
  <si>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</si>
  <si>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</si>
  <si>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</si>
  <si>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</si>
  <si>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</si>
  <si>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</si>
  <si>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</si>
  <si>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</si>
  <si>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</si>
  <si>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</si>
  <si>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</si>
  <si>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</si>
  <si>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</si>
  <si>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</si>
  <si>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</si>
  <si>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</si>
  <si>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</si>
  <si>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</si>
  <si>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</si>
  <si>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</si>
  <si>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</si>
  <si>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</si>
  <si>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</si>
  <si>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</si>
  <si>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</si>
  <si>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</si>
  <si>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</si>
  <si>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</si>
  <si>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</si>
  <si>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</si>
  <si>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</si>
  <si>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</si>
  <si>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</si>
  <si>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</si>
  <si>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</si>
  <si>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</si>
  <si>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</si>
  <si>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</si>
  <si>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</si>
  <si>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</si>
  <si>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</si>
  <si>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</si>
  <si>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</si>
  <si>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</si>
  <si>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</si>
  <si>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</si>
  <si>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</si>
  <si>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</si>
  <si>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</si>
  <si>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</si>
  <si>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</si>
  <si>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</si>
  <si>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</si>
  <si>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</si>
  <si>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</si>
  <si>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</si>
  <si>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</si>
  <si>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</si>
  <si>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</si>
  <si>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</si>
  <si>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</si>
  <si>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</si>
  <si>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</si>
  <si>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</si>
  <si>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</si>
  <si>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</si>
  <si>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</si>
  <si>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</si>
  <si>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</si>
  <si>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</si>
  <si>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</si>
  <si>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</si>
  <si>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</si>
  <si>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</si>
  <si>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</si>
  <si>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</si>
  <si>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</si>
  <si>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</si>
  <si>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</si>
  <si>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</si>
  <si>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</si>
  <si>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</si>
  <si>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</si>
  <si>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</si>
  <si>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</si>
  <si>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</si>
  <si>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</si>
  <si>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</si>
  <si>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</si>
  <si>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</si>
  <si>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</si>
  <si>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</si>
  <si>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</si>
  <si>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</si>
  <si>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</si>
  <si>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</si>
  <si>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</si>
  <si>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</si>
  <si>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</si>
  <si>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</si>
  <si>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</si>
  <si>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</si>
  <si>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</si>
  <si>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</si>
  <si>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</si>
  <si>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</si>
  <si>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</si>
  <si>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</si>
  <si>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</si>
  <si>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</si>
  <si>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</si>
  <si>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</si>
  <si>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</si>
  <si>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</si>
  <si>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</si>
  <si>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</si>
  <si>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</si>
  <si>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</si>
  <si>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</si>
  <si>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</si>
  <si>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</si>
  <si>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</si>
  <si>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</si>
  <si>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</si>
  <si>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</si>
  <si>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</si>
  <si>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</si>
  <si>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</si>
  <si>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</si>
  <si>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</si>
  <si>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</si>
  <si>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</si>
  <si>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</si>
  <si>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</si>
  <si>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</si>
  <si>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</si>
  <si>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</si>
  <si>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</si>
  <si>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</si>
  <si>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</si>
  <si>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</si>
  <si>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</si>
  <si>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</si>
  <si>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</si>
  <si>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</si>
  <si>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</si>
  <si>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</si>
  <si>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</si>
  <si>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</si>
  <si>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</si>
  <si>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</si>
  <si>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</si>
  <si>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</si>
  <si>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</si>
  <si>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</si>
  <si>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</si>
  <si>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</si>
  <si>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</si>
  <si>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</si>
  <si>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</si>
  <si>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</si>
  <si>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</si>
  <si>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</si>
  <si>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</si>
  <si>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</si>
  <si>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</si>
  <si>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</si>
  <si>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</si>
  <si>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</si>
  <si>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</si>
  <si>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</si>
  <si>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</si>
  <si>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</si>
  <si>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</si>
  <si>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</si>
  <si>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</si>
  <si>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</si>
  <si>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</si>
  <si>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</si>
  <si>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</si>
  <si>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</si>
  <si>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</si>
  <si>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</si>
  <si>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</si>
  <si>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</si>
  <si>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</si>
  <si>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</si>
  <si>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</si>
  <si>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</si>
  <si>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</si>
  <si>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</si>
  <si>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</si>
  <si>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</si>
  <si>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</si>
  <si>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</si>
  <si>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</si>
  <si>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</si>
  <si>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</si>
  <si>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</si>
  <si>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</si>
  <si>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</si>
  <si>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</si>
  <si>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</si>
  <si>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</si>
  <si>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</si>
  <si>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</si>
  <si>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</si>
  <si>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</si>
  <si>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</si>
  <si>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</si>
  <si>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</si>
  <si>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</si>
  <si>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</si>
  <si>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</si>
  <si>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</si>
  <si>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</si>
  <si>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</si>
  <si>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</si>
  <si>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</si>
  <si>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</si>
  <si>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</si>
  <si>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</si>
  <si>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</si>
  <si>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</si>
  <si>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</si>
  <si>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</si>
  <si>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</si>
  <si>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</si>
  <si>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</si>
  <si>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</si>
  <si>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</si>
  <si>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</si>
  <si>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</si>
  <si>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</si>
  <si>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</si>
  <si>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</si>
  <si>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</si>
  <si>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</si>
  <si>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</si>
  <si>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</si>
  <si>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</si>
  <si>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</si>
  <si>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</si>
  <si>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</si>
  <si>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</si>
  <si>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</si>
  <si>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</si>
  <si>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</si>
  <si>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</si>
  <si>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</si>
  <si>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</si>
  <si>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</si>
  <si>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</si>
  <si>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</si>
  <si>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</si>
  <si>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</si>
  <si>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</si>
  <si>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</si>
  <si>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</si>
  <si>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</si>
  <si>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</si>
  <si>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</si>
  <si>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</si>
  <si>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</si>
  <si>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</si>
  <si>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</si>
  <si>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</si>
  <si>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</si>
  <si>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</si>
  <si>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</si>
  <si>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</si>
  <si>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</si>
  <si>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</si>
  <si>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</si>
  <si>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</si>
  <si>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</si>
  <si>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</si>
  <si>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</si>
  <si>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</si>
  <si>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</si>
  <si>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</si>
  <si>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</si>
  <si>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</si>
  <si>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</si>
  <si>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</si>
  <si>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</si>
  <si>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</si>
  <si>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</si>
  <si>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</si>
  <si>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</si>
  <si>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</si>
  <si>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</si>
  <si>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</si>
  <si>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</si>
  <si>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</si>
  <si>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</si>
  <si>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</si>
  <si>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</si>
  <si>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</si>
  <si>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</si>
  <si>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</si>
  <si>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</si>
  <si>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</si>
  <si>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</si>
  <si>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</si>
  <si>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</si>
  <si>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</si>
  <si>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</si>
  <si>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</si>
  <si>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</si>
  <si>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</si>
  <si>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</si>
  <si>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</si>
  <si>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</si>
  <si>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</si>
  <si>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</si>
  <si>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</si>
  <si>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</si>
  <si>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</si>
  <si>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</si>
  <si>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</si>
  <si>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</si>
  <si>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</si>
  <si>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</si>
  <si>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</si>
  <si>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</si>
  <si>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</si>
  <si>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</si>
  <si>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</si>
  <si>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</si>
  <si>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</si>
  <si>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</si>
  <si>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</si>
  <si>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</si>
  <si>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</si>
  <si>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</si>
  <si>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</si>
  <si>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</si>
  <si>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</si>
  <si>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</si>
  <si>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</si>
  <si>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</si>
  <si>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</si>
  <si>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</si>
  <si>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</si>
  <si>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</si>
  <si>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</si>
  <si>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</si>
  <si>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</si>
  <si>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</si>
  <si>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</si>
  <si>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</si>
  <si>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</si>
  <si>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</si>
  <si>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</si>
  <si>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</si>
  <si>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</si>
  <si>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</si>
  <si>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</si>
  <si>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</si>
  <si>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</si>
  <si>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</si>
  <si>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</si>
  <si>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</si>
  <si>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</si>
  <si>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</si>
  <si>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</si>
  <si>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</si>
  <si>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</si>
  <si>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</si>
  <si>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</si>
  <si>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</si>
  <si>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</si>
  <si>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</si>
  <si>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</si>
  <si>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</si>
  <si>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</si>
  <si>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</si>
  <si>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</si>
  <si>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</si>
  <si>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</si>
  <si>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</si>
  <si>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</si>
  <si>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</si>
  <si>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</si>
  <si>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</si>
  <si>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</si>
  <si>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</si>
  <si>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</si>
  <si>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</si>
  <si>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</si>
  <si>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</si>
  <si>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</si>
  <si>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</si>
  <si>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</si>
  <si>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</si>
  <si>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</si>
  <si>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</si>
  <si>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</si>
  <si>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</si>
  <si>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</si>
  <si>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</si>
  <si>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</si>
  <si>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</si>
  <si>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</si>
  <si>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</si>
  <si>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</si>
  <si>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</si>
  <si>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</si>
  <si>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</si>
  <si>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</si>
  <si>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</si>
  <si>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</si>
  <si>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</si>
  <si>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</si>
  <si>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</si>
  <si>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</si>
  <si>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</si>
  <si>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</si>
  <si>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</si>
  <si>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</si>
  <si>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</si>
  <si>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</si>
  <si>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</si>
  <si>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</si>
  <si>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</si>
  <si>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</si>
  <si>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</si>
  <si>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</si>
  <si>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</si>
  <si>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</si>
  <si>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</si>
  <si>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</si>
  <si>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</si>
  <si>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</si>
  <si>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</si>
  <si>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</si>
  <si>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</si>
  <si>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</si>
  <si>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</si>
  <si>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</si>
  <si>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</si>
  <si>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</si>
  <si>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</si>
  <si>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</si>
  <si>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</si>
  <si>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</si>
  <si>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</si>
  <si>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</si>
  <si>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</si>
  <si>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</si>
  <si>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</si>
  <si>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</si>
  <si>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</si>
  <si>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</si>
  <si>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</si>
  <si>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</si>
  <si>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</si>
  <si>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</si>
  <si>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</si>
  <si>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</si>
  <si>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</si>
  <si>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</si>
  <si>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</si>
  <si>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</si>
  <si>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</si>
  <si>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</si>
  <si>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</si>
  <si>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</si>
  <si>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</si>
  <si>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</si>
  <si>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</si>
  <si>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</si>
  <si>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</si>
  <si>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</si>
  <si>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</si>
  <si>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</si>
  <si>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</si>
  <si>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</si>
  <si>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</si>
  <si>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</si>
  <si>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</si>
  <si>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</si>
  <si>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</si>
  <si>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</si>
  <si>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</si>
  <si>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</si>
  <si>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</si>
  <si>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</si>
  <si>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</si>
  <si>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</si>
  <si>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</si>
  <si>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</si>
  <si>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</si>
  <si>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</si>
  <si>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</si>
  <si>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</si>
  <si>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</si>
  <si>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</si>
  <si>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</si>
  <si>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</si>
  <si>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</si>
  <si>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</si>
  <si>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</si>
  <si>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</si>
  <si>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</si>
  <si>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</si>
  <si>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</si>
  <si>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</si>
  <si>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</si>
  <si>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</si>
  <si>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</si>
  <si>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</si>
  <si>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</si>
  <si>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</si>
  <si>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</si>
  <si>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</si>
  <si>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</si>
  <si>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</si>
  <si>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</si>
  <si>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</si>
  <si>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</si>
  <si>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</si>
  <si>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</si>
  <si>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</si>
  <si>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</si>
  <si>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</si>
  <si>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</si>
  <si>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</si>
  <si>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</si>
  <si>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</si>
  <si>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</si>
  <si>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</si>
  <si>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</si>
  <si>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</si>
  <si>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</si>
  <si>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</si>
  <si>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</si>
  <si>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</si>
  <si>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</si>
  <si>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</si>
  <si>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</si>
  <si>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</si>
  <si>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</si>
  <si>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</si>
  <si>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</si>
  <si>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</si>
  <si>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</si>
  <si>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</si>
  <si>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</si>
  <si>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</si>
  <si>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</si>
  <si>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</si>
  <si>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</si>
  <si>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</si>
  <si>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</si>
  <si>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</si>
  <si>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</si>
  <si>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</si>
  <si>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</si>
  <si>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</si>
  <si>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</si>
  <si>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</si>
  <si>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</si>
  <si>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</si>
  <si>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</si>
  <si>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</si>
  <si>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</si>
  <si>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</si>
  <si>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</si>
  <si>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</si>
  <si>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</si>
  <si>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</si>
  <si>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</si>
  <si>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</si>
  <si>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</si>
  <si>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</si>
  <si>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</si>
  <si>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</si>
  <si>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</si>
  <si>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</si>
  <si>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</si>
  <si>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</si>
  <si>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</si>
  <si>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</si>
  <si>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</si>
  <si>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</si>
  <si>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</si>
  <si>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call count</t>
  </si>
  <si>
    <t>amount</t>
  </si>
  <si>
    <t>Sel. Calls</t>
  </si>
  <si>
    <t>Sel. Amount</t>
  </si>
  <si>
    <t>Selected rep</t>
  </si>
  <si>
    <t>Column Labels</t>
  </si>
  <si>
    <t>Total</t>
  </si>
  <si>
    <t>Rep Summary</t>
  </si>
  <si>
    <t>% of calls</t>
  </si>
  <si>
    <t>Call rank</t>
  </si>
  <si>
    <t>Amount rank</t>
  </si>
  <si>
    <t>Calls</t>
  </si>
  <si>
    <t>Amount</t>
  </si>
  <si>
    <t>Rep</t>
  </si>
  <si>
    <t>Labels:</t>
  </si>
  <si>
    <t>Image:</t>
  </si>
  <si>
    <r>
      <rPr>
        <sz val="22"/>
        <color theme="1"/>
        <rFont val="Aptos ExtraBold"/>
        <family val="2"/>
      </rPr>
      <t xml:space="preserve">CALL CENTRE REPORT - </t>
    </r>
    <r>
      <rPr>
        <sz val="22"/>
        <color theme="0" tint="-0.34998626667073579"/>
        <rFont val="Aptos ExtraBold"/>
        <family val="2"/>
      </rPr>
      <t>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</si>
</sst>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quot;k&quot;"/>
    <numFmt numFmtId="168" formatCode="[$$-409]#,##0"/>
  </numFmts>
  <fonts count="10" x14ac:knownFonts="1">
    <font>
      <sz val="11"/>
      <color theme="1"/>
      <name val="Arial"/>
      <family val="2"/>
      <scheme val="minor"/>
    </font>
    <font>
      <b/>
      <sz val="11"/>
      <color theme="1"/>
      <name val="Arial"/>
      <family val="2"/>
      <scheme val="minor"/>
    </font>
    <font>
      <sz val="8"/>
      <name val="Arial"/>
      <family val="2"/>
      <scheme val="minor"/>
    </font>
    <font>
      <sz val="18"/>
      <color theme="1"/>
      <name val="Aptos ExtraBold"/>
      <family val="2"/>
    </font>
    <font>
      <sz val="14"/>
      <color theme="1"/>
      <name val="Aptos ExtraBold"/>
      <family val="2"/>
    </font>
    <font>
      <sz val="14"/>
      <color theme="1"/>
      <name val="Arial"/>
      <family val="2"/>
      <scheme val="minor"/>
    </font>
    <font>
      <sz val="11"/>
      <color theme="1"/>
      <name val="Arial"/>
      <family val="2"/>
      <scheme val="minor"/>
    </font>
    <font>
      <sz val="22"/>
      <color theme="1"/>
      <name val="Aptos ExtraBold"/>
      <family val="2"/>
    </font>
    <font>
      <sz val="24"/>
      <color theme="1"/>
      <name val="Aptos ExtraBold"/>
      <family val="2"/>
    </font>
    <font>
      <sz val="22"/>
      <color theme="0" tint="-0.34998626667073579"/>
      <name val="Aptos ExtraBold"/>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rgb="FFFF6600"/>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style="thin">
        <color indexed="64"/>
      </right>
      <top/>
      <bottom/>
      <diagonal/>
    </border>
    <border>
      <left/>
      <right/>
      <top/>
      <bottom style="thin">
        <color indexed="64"/>
      </bottom>
      <diagonal/>
    </border>
  </borders>
  <cellStyleXfs count="2">
    <xf numFmtId="0" fontId="0" fillId="0" borderId="0"/>
    <xf numFmtId="9" fontId="6" fillId="0" borderId="0" applyFont="0" applyFill="0" applyBorder="0" applyAlignment="0" applyProtection="0"/>
  </cellStyleXfs>
  <cellXfs count="49">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3" borderId="1" xfId="0" applyFill="1" applyBorder="1"/>
    <xf numFmtId="0" fontId="4" fillId="5" borderId="7" xfId="0" applyFont="1" applyFill="1" applyBorder="1" applyAlignment="1">
      <alignment horizontal="right"/>
    </xf>
    <xf numFmtId="0" fontId="4" fillId="3" borderId="0" xfId="0" applyFont="1" applyFill="1"/>
    <xf numFmtId="0" fontId="4" fillId="3" borderId="0" xfId="0" applyFont="1" applyFill="1" applyAlignment="1">
      <alignment horizontal="right"/>
    </xf>
    <xf numFmtId="0" fontId="4" fillId="3" borderId="0" xfId="0" applyFont="1" applyFill="1" applyAlignment="1">
      <alignment horizontal="left" indent="1"/>
    </xf>
    <xf numFmtId="168" fontId="4" fillId="5" borderId="9" xfId="0" applyNumberFormat="1" applyFont="1" applyFill="1" applyBorder="1"/>
    <xf numFmtId="168" fontId="4" fillId="5" borderId="11" xfId="0" applyNumberFormat="1" applyFont="1" applyFill="1" applyBorder="1" applyAlignment="1">
      <alignment horizontal="right"/>
    </xf>
    <xf numFmtId="168" fontId="4" fillId="5" borderId="10" xfId="0" applyNumberFormat="1" applyFont="1" applyFill="1" applyBorder="1"/>
    <xf numFmtId="168" fontId="5" fillId="5" borderId="0" xfId="0" applyNumberFormat="1" applyFont="1" applyFill="1" applyAlignment="1">
      <alignment vertical="top"/>
    </xf>
    <xf numFmtId="0" fontId="0" fillId="5" borderId="12" xfId="0" applyFill="1" applyBorder="1" applyAlignment="1">
      <alignment vertical="top"/>
    </xf>
    <xf numFmtId="0" fontId="0" fillId="5" borderId="6" xfId="0" applyFill="1" applyBorder="1"/>
    <xf numFmtId="0" fontId="0" fillId="5" borderId="13" xfId="0" applyFill="1" applyBorder="1"/>
    <xf numFmtId="0" fontId="0" fillId="5" borderId="4" xfId="0" applyFill="1" applyBorder="1"/>
    <xf numFmtId="168" fontId="5" fillId="5" borderId="10" xfId="0" applyNumberFormat="1" applyFont="1" applyFill="1" applyBorder="1" applyAlignment="1">
      <alignment horizontal="left" indent="1"/>
    </xf>
    <xf numFmtId="168" fontId="5" fillId="5" borderId="12" xfId="0" applyNumberFormat="1" applyFont="1" applyFill="1" applyBorder="1" applyAlignment="1">
      <alignment vertical="top"/>
    </xf>
    <xf numFmtId="0" fontId="5" fillId="5" borderId="10" xfId="0" applyFont="1" applyFill="1" applyBorder="1" applyAlignment="1">
      <alignment horizontal="left" indent="1"/>
    </xf>
    <xf numFmtId="9" fontId="0" fillId="0" borderId="0" xfId="1" applyFont="1"/>
    <xf numFmtId="0" fontId="8" fillId="0" borderId="0" xfId="0" applyFont="1"/>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26">
    <dxf>
      <fill>
        <patternFill patternType="solid">
          <bgColor theme="0" tint="-4.9989318521683403E-2"/>
        </patternFill>
      </fill>
    </dxf>
    <dxf>
      <fill>
        <patternFill>
          <bgColor rgb="FFFF6600"/>
        </patternFill>
      </fill>
    </dxf>
    <dxf>
      <fill>
        <patternFill patternType="solid">
          <bgColor theme="0" tint="-4.9989318521683403E-2"/>
        </patternFill>
      </fill>
    </dxf>
    <dxf>
      <fill>
        <patternFill>
          <bgColor rgb="FFFF6600"/>
        </patternFill>
      </fill>
    </dxf>
    <dxf>
      <fill>
        <patternFill>
          <bgColor rgb="FFFF6600"/>
        </patternFill>
      </fill>
    </dxf>
    <dxf>
      <fill>
        <patternFill patternType="solid">
          <bgColor theme="0" tint="-4.9989318521683403E-2"/>
        </patternFill>
      </fill>
    </dxf>
    <dxf>
      <fill>
        <patternFill>
          <bgColor rgb="FFFFABAB"/>
        </patternFill>
      </fill>
      <border>
        <left style="thin">
          <color auto="1"/>
        </left>
        <right style="thin">
          <color auto="1"/>
        </right>
        <vertical/>
        <horizontal/>
      </border>
    </dxf>
    <dxf>
      <fill>
        <patternFill>
          <bgColor rgb="FFFFABAB"/>
        </patternFill>
      </fill>
      <border>
        <left style="thin">
          <color auto="1"/>
        </left>
        <right style="thin">
          <color auto="1"/>
        </right>
        <vertical/>
        <horizontal/>
      </border>
    </dxf>
    <dxf>
      <fill>
        <patternFill>
          <bgColor rgb="FFFFABAB"/>
        </patternFill>
      </fill>
      <border>
        <left style="thin">
          <color auto="1"/>
        </left>
        <right style="thin">
          <color auto="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diagonalUp="0" diagonalDown="0">
        <left/>
        <right/>
        <top/>
        <bottom/>
        <vertical/>
        <horizontal/>
      </border>
    </dxf>
    <dxf>
      <font>
        <color theme="0" tint="-0.14996795556505021"/>
      </font>
      <border diagonalUp="0" diagonalDown="0">
        <left/>
        <right/>
        <top/>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5"/>
    </tableStyle>
    <tableStyle name="SlicerStyleDark1 2" pivot="0" table="0" count="10" xr9:uid="{9FA2AA07-96E6-42ED-9472-F9841F99FD8D}">
      <tableStyleElement type="wholeTable" dxfId="24"/>
      <tableStyleElement type="headerRow" dxfId="23"/>
    </tableStyle>
  </tableStyles>
  <colors>
    <mruColors>
      <color rgb="FFFFABAB"/>
      <color rgb="FFFF8989"/>
      <color rgb="FFFFAFAF"/>
      <color rgb="FFFFA3A3"/>
      <color rgb="FFFCD1BC"/>
      <color rgb="FFFF9393"/>
      <color rgb="FFFED1CE"/>
      <color rgb="FFFAAE7A"/>
      <color rgb="FFFCD8BA"/>
      <color rgb="FFFF33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diagonalUp="0" diagonalDown="0">
            <left/>
            <right/>
            <top/>
            <bottom/>
            <vertical/>
            <horizontal/>
          </border>
        </dxf>
        <dxf>
          <font>
            <b/>
            <i val="0"/>
            <color theme="0"/>
            <name val="Aptos ExtraBold"/>
            <family val="2"/>
            <scheme val="none"/>
          </font>
          <fill>
            <patternFill patternType="solid">
              <fgColor theme="4"/>
              <bgColor rgb="FFFF6600"/>
            </patternFill>
          </fill>
          <border>
            <left style="thin">
              <color rgb="FFFF6600"/>
            </left>
            <right style="thin">
              <color rgb="FFFF6600"/>
            </right>
            <top style="thin">
              <color rgb="FFFF6600"/>
            </top>
            <bottom style="thin">
              <color rgb="FFFF6600"/>
            </bottom>
            <vertical/>
            <horizontal/>
          </border>
        </dxf>
        <dxf>
          <font>
            <color rgb="FF959595"/>
          </font>
          <fill>
            <patternFill patternType="solid">
              <fgColor rgb="FFDFDFDF"/>
              <bgColor rgb="FFDFDFDF"/>
            </patternFill>
          </fill>
          <border diagonalUp="0" diagonalDown="0">
            <left/>
            <right/>
            <top/>
            <bottom/>
            <vertical/>
            <horizontal/>
          </border>
        </dxf>
        <dxf>
          <font>
            <color rgb="FF000000"/>
          </font>
          <fill>
            <patternFill patternType="solid">
              <fgColor rgb="FFC0C0C0"/>
              <bgColor rgb="FFC0C0C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[07.sample-data-excel-portfolio-project.xlsx]Pivots!monthly trend</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aseline="0">
                <a:solidFill>
                  <a:srgbClr val="FF0000"/>
                </a:solidFill>
                <a:latin typeface="Aptos ExtraBold" panose="020B0004020202020204" pitchFamily="34" charset="0"/>
              </a:rPr>
              <a:t>Call Trend</a:t>
            </a:r>
            <a:endParaRPr lang="en-IN" sz="1800">
              <a:solidFill>
                <a:srgbClr val="FF0000"/>
              </a:solidFill>
              <a:latin typeface="Aptos ExtraBold" panose="020B0004020202020204" pitchFamily="34" charset="0"/>
            </a:endParaRPr>
          </a:p>
        </c:rich>
      </c:tx>
      <c:layout>
        <c:manualLayout>
          <c:xMode val="edge"/>
          <c:yMode val="edge"/>
          <c:x val="2.9748956537336359E-2"/>
          <c:y val="3.26963007255907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F0000"/>
              </a:gs>
              <a:gs pos="100000">
                <a:srgbClr val="FF8F8F">
                  <a:alpha val="50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7"/>
          <c:spPr>
            <a:solidFill>
              <a:schemeClr val="bg1"/>
            </a:solidFill>
            <a:ln w="25400">
              <a:solidFill>
                <a:schemeClr val="tx1">
                  <a:lumMod val="75000"/>
                  <a:lumOff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229066940854823E-2"/>
          <c:y val="0.20274639994823687"/>
          <c:w val="0.90139182210897573"/>
          <c:h val="0.67561590501151492"/>
        </c:manualLayout>
      </c:layout>
      <c:areaChart>
        <c:grouping val="stacked"/>
        <c:varyColors val="0"/>
        <c:ser>
          <c:idx val="1"/>
          <c:order val="1"/>
          <c:tx>
            <c:strRef>
              <c:f>Pivots!$C$16</c:f>
              <c:strCache>
                <c:ptCount val="1"/>
                <c:pt idx="0">
                  <c:v>Call Count2</c:v>
                </c:pt>
              </c:strCache>
            </c:strRef>
          </c:tx>
          <c:spPr>
            <a:gradFill flip="none" rotWithShape="1">
              <a:gsLst>
                <a:gs pos="0">
                  <a:srgbClr val="FF0000"/>
                </a:gs>
                <a:gs pos="100000">
                  <a:srgbClr val="FF8F8F">
                    <a:alpha val="50000"/>
                  </a:srgbClr>
                </a:gs>
              </a:gsLst>
              <a:lin ang="5400000" scaled="1"/>
              <a:tileRect/>
            </a:gradFill>
            <a:ln>
              <a:noFill/>
            </a:ln>
            <a:effectLst/>
          </c:spP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Pivots!$C$17:$C$29</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FCC3-4411-AD98-19AC37491FF0}"/>
            </c:ext>
          </c:extLst>
        </c:ser>
        <c:dLbls>
          <c:showLegendKey val="0"/>
          <c:showVal val="0"/>
          <c:showCatName val="0"/>
          <c:showSerName val="0"/>
          <c:showPercent val="0"/>
          <c:showBubbleSize val="0"/>
        </c:dLbls>
        <c:axId val="919136863"/>
        <c:axId val="919135199"/>
      </c:areaChart>
      <c:lineChart>
        <c:grouping val="standard"/>
        <c:varyColors val="0"/>
        <c:ser>
          <c:idx val="0"/>
          <c:order val="0"/>
          <c:tx>
            <c:strRef>
              <c:f>Pivots!$B$16</c:f>
              <c:strCache>
                <c:ptCount val="1"/>
                <c:pt idx="0">
                  <c:v>Call Count</c:v>
                </c:pt>
              </c:strCache>
            </c:strRef>
          </c:tx>
          <c:spPr>
            <a:ln w="28575" cap="rnd">
              <a:solidFill>
                <a:srgbClr val="FF0000"/>
              </a:solidFill>
              <a:round/>
            </a:ln>
            <a:effectLst/>
          </c:spPr>
          <c:marker>
            <c:symbol val="circle"/>
            <c:size val="7"/>
            <c:spPr>
              <a:solidFill>
                <a:schemeClr val="bg1"/>
              </a:solidFill>
              <a:ln w="25400">
                <a:solidFill>
                  <a:schemeClr val="tx1">
                    <a:lumMod val="75000"/>
                    <a:lumOff val="25000"/>
                  </a:schemeClr>
                </a:solidFill>
              </a:ln>
              <a:effectLst/>
            </c:spPr>
          </c:marke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Pivots!$B$17:$B$29</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FCC3-4411-AD98-19AC37491FF0}"/>
            </c:ext>
          </c:extLst>
        </c:ser>
        <c:dLbls>
          <c:showLegendKey val="0"/>
          <c:showVal val="0"/>
          <c:showCatName val="0"/>
          <c:showSerName val="0"/>
          <c:showPercent val="0"/>
          <c:showBubbleSize val="0"/>
        </c:dLbls>
        <c:marker val="1"/>
        <c:smooth val="0"/>
        <c:axId val="919136863"/>
        <c:axId val="919135199"/>
      </c:lineChart>
      <c:catAx>
        <c:axId val="919136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135199"/>
        <c:crosses val="autoZero"/>
        <c:auto val="1"/>
        <c:lblAlgn val="ctr"/>
        <c:lblOffset val="100"/>
        <c:noMultiLvlLbl val="0"/>
      </c:catAx>
      <c:valAx>
        <c:axId val="919135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13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[07.sample-data-excel-portfolio-project.xlsx]Pivots!weekday trend</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Pivots!$G$16</c:f>
              <c:strCache>
                <c:ptCount val="1"/>
                <c:pt idx="0">
                  <c:v>Total</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Pivots!$F$17:$F$24</c:f>
              <c:strCache>
                <c:ptCount val="7"/>
                <c:pt idx="0">
                  <c:v>Sunday</c:v>
                </c:pt>
                <c:pt idx="1">
                  <c:v>Monday</c:v>
                </c:pt>
                <c:pt idx="2">
                  <c:v>Tuesday</c:v>
                </c:pt>
                <c:pt idx="3">
                  <c:v>Wednesday</c:v>
                </c:pt>
                <c:pt idx="4">
                  <c:v>Thursday</c:v>
                </c:pt>
                <c:pt idx="5">
                  <c:v>Friday</c:v>
                </c:pt>
                <c:pt idx="6">
                  <c:v>Saturday</c:v>
                </c:pt>
              </c:strCache>
            </c:strRef>
          </c:cat>
          <c:val>
            <c:numRef>
              <c:f>Pivots!$G$17:$G$24</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2316-455B-AD4B-7F05ECACCFA9}"/>
            </c:ext>
          </c:extLst>
        </c:ser>
        <c:dLbls>
          <c:showLegendKey val="0"/>
          <c:showVal val="0"/>
          <c:showCatName val="0"/>
          <c:showSerName val="0"/>
          <c:showPercent val="0"/>
          <c:showBubbleSize val="0"/>
        </c:dLbls>
        <c:gapWidth val="25"/>
        <c:axId val="998884815"/>
        <c:axId val="998881903"/>
      </c:barChart>
      <c:catAx>
        <c:axId val="99888481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881903"/>
        <c:crosses val="autoZero"/>
        <c:auto val="1"/>
        <c:lblAlgn val="ctr"/>
        <c:lblOffset val="100"/>
        <c:noMultiLvlLbl val="0"/>
      </c:catAx>
      <c:valAx>
        <c:axId val="998881903"/>
        <c:scaling>
          <c:orientation val="minMax"/>
        </c:scaling>
        <c:delete val="1"/>
        <c:axPos val="t"/>
        <c:numFmt formatCode="#,##0" sourceLinked="1"/>
        <c:majorTickMark val="out"/>
        <c:minorTickMark val="none"/>
        <c:tickLblPos val="nextTo"/>
        <c:crossAx val="99888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solidFill>
                  <a:srgbClr val="FF3300"/>
                </a:solidFill>
                <a:latin typeface="Aptos ExtraBold" panose="020B0004020202020204" pitchFamily="34" charset="0"/>
              </a:rPr>
              <a:t>Calls</a:t>
            </a:r>
          </a:p>
        </c:rich>
      </c:tx>
      <c:layout>
        <c:manualLayout>
          <c:xMode val="edge"/>
          <c:yMode val="edge"/>
          <c:x val="5.4603781270605063E-2"/>
          <c:y val="2.53484268150428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Pivots!$E$37:$E$41</c:f>
              <c:strCache>
                <c:ptCount val="5"/>
                <c:pt idx="0">
                  <c:v>R01</c:v>
                </c:pt>
                <c:pt idx="1">
                  <c:v>R02</c:v>
                </c:pt>
                <c:pt idx="2">
                  <c:v>R03</c:v>
                </c:pt>
                <c:pt idx="3">
                  <c:v>R04</c:v>
                </c:pt>
                <c:pt idx="4">
                  <c:v>R05</c:v>
                </c:pt>
              </c:strCache>
            </c:strRef>
          </c:cat>
          <c:val>
            <c:numRef>
              <c:f>Pivots!$F$37:$F$41</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CA42-4C46-BC88-3B075E881FF0}"/>
            </c:ext>
          </c:extLst>
        </c:ser>
        <c:ser>
          <c:idx val="1"/>
          <c:order val="1"/>
          <c:tx>
            <c:strRef>
              <c:f>Pivots!$H$36</c:f>
              <c:strCache>
                <c:ptCount val="1"/>
                <c:pt idx="0">
                  <c:v>Sel. Calls</c:v>
                </c:pt>
              </c:strCache>
            </c:strRef>
          </c:tx>
          <c:spPr>
            <a:gradFill flip="none" rotWithShape="1">
              <a:gsLst>
                <a:gs pos="0">
                  <a:srgbClr val="FF3300"/>
                </a:gs>
                <a:gs pos="100000">
                  <a:srgbClr val="FF6D4B"/>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Pivots!$H$37:$H$41</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CA42-4C46-BC88-3B075E881FF0}"/>
            </c:ext>
          </c:extLst>
        </c:ser>
        <c:dLbls>
          <c:dLblPos val="outEnd"/>
          <c:showLegendKey val="0"/>
          <c:showVal val="1"/>
          <c:showCatName val="0"/>
          <c:showSerName val="0"/>
          <c:showPercent val="0"/>
          <c:showBubbleSize val="0"/>
        </c:dLbls>
        <c:gapWidth val="25"/>
        <c:overlap val="100"/>
        <c:axId val="1257157759"/>
        <c:axId val="1257158175"/>
      </c:barChart>
      <c:catAx>
        <c:axId val="125715775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158175"/>
        <c:crosses val="autoZero"/>
        <c:auto val="1"/>
        <c:lblAlgn val="ctr"/>
        <c:lblOffset val="100"/>
        <c:noMultiLvlLbl val="0"/>
      </c:catAx>
      <c:valAx>
        <c:axId val="1257158175"/>
        <c:scaling>
          <c:orientation val="minMax"/>
          <c:min val="0"/>
        </c:scaling>
        <c:delete val="1"/>
        <c:axPos val="t"/>
        <c:numFmt formatCode="General" sourceLinked="1"/>
        <c:majorTickMark val="out"/>
        <c:minorTickMark val="none"/>
        <c:tickLblPos val="nextTo"/>
        <c:crossAx val="1257157759"/>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solidFill>
                  <a:srgbClr val="FF2D3C"/>
                </a:solidFill>
                <a:latin typeface="Aptos ExtraBold" panose="020B0004020202020204" pitchFamily="34" charset="0"/>
              </a:rPr>
              <a:t>Amounts</a:t>
            </a:r>
          </a:p>
        </c:rich>
      </c:tx>
      <c:layout>
        <c:manualLayout>
          <c:xMode val="edge"/>
          <c:yMode val="edge"/>
          <c:x val="4.0471320299390476E-2"/>
          <c:y val="2.1739130434782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2214914103075103E-2"/>
          <c:y val="0.12569476192684767"/>
          <c:w val="0.91557017179384981"/>
          <c:h val="0.82087609683268503"/>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Pivots!$E$37:$E$41</c:f>
              <c:strCache>
                <c:ptCount val="5"/>
                <c:pt idx="0">
                  <c:v>R01</c:v>
                </c:pt>
                <c:pt idx="1">
                  <c:v>R02</c:v>
                </c:pt>
                <c:pt idx="2">
                  <c:v>R03</c:v>
                </c:pt>
                <c:pt idx="3">
                  <c:v>R04</c:v>
                </c:pt>
                <c:pt idx="4">
                  <c:v>R05</c:v>
                </c:pt>
              </c:strCache>
            </c:strRef>
          </c:cat>
          <c:val>
            <c:numRef>
              <c:f>Pivots!$G$37:$G$41</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F21B-4AAA-9AB1-6961228969BE}"/>
            </c:ext>
          </c:extLst>
        </c:ser>
        <c:ser>
          <c:idx val="1"/>
          <c:order val="1"/>
          <c:tx>
            <c:strRef>
              <c:f>Pivots!$I$36</c:f>
              <c:strCache>
                <c:ptCount val="1"/>
                <c:pt idx="0">
                  <c:v>Sel. Amount</c:v>
                </c:pt>
              </c:strCache>
            </c:strRef>
          </c:tx>
          <c:spPr>
            <a:gradFill>
              <a:gsLst>
                <a:gs pos="16000">
                  <a:srgbClr val="FF2D3C"/>
                </a:gs>
                <a:gs pos="90000">
                  <a:srgbClr val="FF757F"/>
                </a:gs>
              </a:gsLst>
              <a:lin ang="10800000" scaled="1"/>
            </a:gradFill>
            <a:ln>
              <a:noFill/>
            </a:ln>
            <a:effectLst>
              <a:outerShdw blurRad="50800" dist="50800" dir="5400000" sx="1000" sy="1000" algn="ctr" rotWithShape="0">
                <a:srgbClr val="000000"/>
              </a:outerShdw>
            </a:effectLst>
          </c:spPr>
          <c:invertIfNegative val="0"/>
          <c:dLbls>
            <c:delete val="1"/>
          </c:dLbls>
          <c:val>
            <c:numRef>
              <c:f>Pivots!$I$37:$I$41</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F21B-4AAA-9AB1-6961228969BE}"/>
            </c:ext>
          </c:extLst>
        </c:ser>
        <c:dLbls>
          <c:dLblPos val="outEnd"/>
          <c:showLegendKey val="0"/>
          <c:showVal val="1"/>
          <c:showCatName val="0"/>
          <c:showSerName val="0"/>
          <c:showPercent val="0"/>
          <c:showBubbleSize val="0"/>
        </c:dLbls>
        <c:gapWidth val="25"/>
        <c:overlap val="100"/>
        <c:axId val="39255503"/>
        <c:axId val="39254671"/>
      </c:barChart>
      <c:catAx>
        <c:axId val="39255503"/>
        <c:scaling>
          <c:orientation val="maxMin"/>
        </c:scaling>
        <c:delete val="1"/>
        <c:axPos val="l"/>
        <c:numFmt formatCode="General" sourceLinked="1"/>
        <c:majorTickMark val="none"/>
        <c:minorTickMark val="none"/>
        <c:tickLblPos val="nextTo"/>
        <c:crossAx val="39254671"/>
        <c:crosses val="autoZero"/>
        <c:auto val="1"/>
        <c:lblAlgn val="ctr"/>
        <c:lblOffset val="100"/>
        <c:noMultiLvlLbl val="0"/>
      </c:catAx>
      <c:valAx>
        <c:axId val="39254671"/>
        <c:scaling>
          <c:orientation val="minMax"/>
        </c:scaling>
        <c:delete val="1"/>
        <c:axPos val="t"/>
        <c:numFmt formatCode="\$#,###.0,&quot;k&quot;" sourceLinked="1"/>
        <c:majorTickMark val="none"/>
        <c:minorTickMark val="none"/>
        <c:tickLblPos val="nextTo"/>
        <c:crossAx val="39255503"/>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[07.sample-data-excel-portfolio-project.xlsx]Pivots!PivotTable7</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sz="1200" b="0">
                <a:solidFill>
                  <a:srgbClr val="FF3300"/>
                </a:solidFill>
                <a:latin typeface="Aptos ExtraBold" panose="020B0004020202020204" pitchFamily="34" charset="0"/>
              </a:rPr>
              <a:t>F</a:t>
            </a:r>
            <a:r>
              <a:rPr lang="en-IN" sz="1200" b="0" baseline="0">
                <a:solidFill>
                  <a:srgbClr val="FF3300"/>
                </a:solidFill>
                <a:latin typeface="Aptos ExtraBold" panose="020B0004020202020204" pitchFamily="34" charset="0"/>
              </a:rPr>
              <a:t>emale</a:t>
            </a:r>
            <a:r>
              <a:rPr lang="en-IN" sz="1200" b="0" baseline="0">
                <a:latin typeface="Aptos ExtraBold" panose="020B0004020202020204" pitchFamily="34" charset="0"/>
              </a:rPr>
              <a:t> vs</a:t>
            </a:r>
            <a:r>
              <a:rPr lang="en-IN" sz="1200" baseline="0">
                <a:latin typeface="Aptos ExtraBold" panose="020B0004020202020204" pitchFamily="34" charset="0"/>
              </a:rPr>
              <a:t>. </a:t>
            </a:r>
            <a:r>
              <a:rPr lang="en-IN" sz="1200" baseline="0">
                <a:solidFill>
                  <a:schemeClr val="accent4"/>
                </a:solidFill>
                <a:latin typeface="Aptos ExtraBold" panose="020B0004020202020204" pitchFamily="34" charset="0"/>
              </a:rPr>
              <a:t>male</a:t>
            </a:r>
            <a:r>
              <a:rPr lang="en-IN" sz="1200" baseline="0">
                <a:latin typeface="Aptos ExtraBold" panose="020B0004020202020204" pitchFamily="34" charset="0"/>
              </a:rPr>
              <a:t> callers</a:t>
            </a:r>
            <a:endParaRPr lang="en-IN" sz="1200">
              <a:latin typeface="Aptos ExtraBold" panose="020B00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pivotFmt>
      <c:pivotFmt>
        <c:idx val="7"/>
        <c:spPr>
          <a:solidFill>
            <a:schemeClr val="accent4"/>
          </a:solidFill>
          <a:ln>
            <a:noFill/>
          </a:ln>
          <a:effectLst/>
        </c:spPr>
      </c:pivotFmt>
      <c:pivotFmt>
        <c:idx val="8"/>
        <c:spPr>
          <a:solidFill>
            <a:schemeClr val="accent4"/>
          </a:solidFill>
          <a:ln>
            <a:noFill/>
          </a:ln>
          <a:effectLst/>
        </c:spPr>
      </c:pivotFmt>
    </c:pivotFmts>
    <c:plotArea>
      <c:layout/>
      <c:barChart>
        <c:barDir val="col"/>
        <c:grouping val="percentStacked"/>
        <c:varyColors val="0"/>
        <c:ser>
          <c:idx val="0"/>
          <c:order val="0"/>
          <c:tx>
            <c:strRef>
              <c:f>Pivots!$B$61:$B$62</c:f>
              <c:strCache>
                <c:ptCount val="1"/>
                <c:pt idx="0">
                  <c:v>Female</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Pivots!$A$63:$A$66</c:f>
              <c:strCache>
                <c:ptCount val="3"/>
                <c:pt idx="0">
                  <c:v>Cincinnati</c:v>
                </c:pt>
                <c:pt idx="1">
                  <c:v>Cleveland</c:v>
                </c:pt>
                <c:pt idx="2">
                  <c:v>Columbus</c:v>
                </c:pt>
              </c:strCache>
            </c:strRef>
          </c:cat>
          <c:val>
            <c:numRef>
              <c:f>Pivots!$B$63:$B$66</c:f>
              <c:numCache>
                <c:formatCode>#,##0</c:formatCode>
                <c:ptCount val="3"/>
                <c:pt idx="0">
                  <c:v>144</c:v>
                </c:pt>
                <c:pt idx="1">
                  <c:v>326</c:v>
                </c:pt>
                <c:pt idx="2">
                  <c:v>129</c:v>
                </c:pt>
              </c:numCache>
            </c:numRef>
          </c:val>
          <c:extLst>
            <c:ext xmlns:c16="http://schemas.microsoft.com/office/drawing/2014/chart" uri="{C3380CC4-5D6E-409C-BE32-E72D297353CC}">
              <c16:uniqueId val="{00000000-6E35-4A15-8236-D319A9682504}"/>
            </c:ext>
          </c:extLst>
        </c:ser>
        <c:ser>
          <c:idx val="1"/>
          <c:order val="1"/>
          <c:tx>
            <c:strRef>
              <c:f>Pivots!$C$61:$C$62</c:f>
              <c:strCache>
                <c:ptCount val="1"/>
                <c:pt idx="0">
                  <c:v>Male</c:v>
                </c:pt>
              </c:strCache>
            </c:strRef>
          </c:tx>
          <c:spPr>
            <a:solidFill>
              <a:schemeClr val="accent2"/>
            </a:solidFill>
            <a:ln>
              <a:noFill/>
            </a:ln>
            <a:effectLst/>
          </c:spPr>
          <c:invertIfNegative val="0"/>
          <c:dPt>
            <c:idx val="0"/>
            <c:invertIfNegative val="0"/>
            <c:bubble3D val="0"/>
            <c:spPr>
              <a:solidFill>
                <a:schemeClr val="accent4"/>
              </a:solidFill>
              <a:ln>
                <a:noFill/>
              </a:ln>
              <a:effectLst/>
            </c:spPr>
            <c:extLst>
              <c:ext xmlns:c16="http://schemas.microsoft.com/office/drawing/2014/chart" uri="{C3380CC4-5D6E-409C-BE32-E72D297353CC}">
                <c16:uniqueId val="{00000002-6E35-4A15-8236-D319A9682504}"/>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6E35-4A15-8236-D319A9682504}"/>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4-6E35-4A15-8236-D319A96825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Pivots!$A$63:$A$66</c:f>
              <c:strCache>
                <c:ptCount val="3"/>
                <c:pt idx="0">
                  <c:v>Cincinnati</c:v>
                </c:pt>
                <c:pt idx="1">
                  <c:v>Cleveland</c:v>
                </c:pt>
                <c:pt idx="2">
                  <c:v>Columbus</c:v>
                </c:pt>
              </c:strCache>
            </c:strRef>
          </c:cat>
          <c:val>
            <c:numRef>
              <c:f>Pivots!$C$63:$C$66</c:f>
              <c:numCache>
                <c:formatCode>#,##0</c:formatCode>
                <c:ptCount val="3"/>
                <c:pt idx="0">
                  <c:v>132</c:v>
                </c:pt>
                <c:pt idx="1">
                  <c:v>63</c:v>
                </c:pt>
                <c:pt idx="2">
                  <c:v>206</c:v>
                </c:pt>
              </c:numCache>
            </c:numRef>
          </c:val>
          <c:extLst>
            <c:ext xmlns:c16="http://schemas.microsoft.com/office/drawing/2014/chart" uri="{C3380CC4-5D6E-409C-BE32-E72D297353CC}">
              <c16:uniqueId val="{00000001-6E35-4A15-8236-D319A9682504}"/>
            </c:ext>
          </c:extLst>
        </c:ser>
        <c:dLbls>
          <c:dLblPos val="ctr"/>
          <c:showLegendKey val="0"/>
          <c:showVal val="1"/>
          <c:showCatName val="0"/>
          <c:showSerName val="0"/>
          <c:showPercent val="0"/>
          <c:showBubbleSize val="0"/>
        </c:dLbls>
        <c:gapWidth val="79"/>
        <c:overlap val="100"/>
        <c:axId val="995091087"/>
        <c:axId val="995097743"/>
      </c:barChart>
      <c:catAx>
        <c:axId val="995091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95097743"/>
        <c:crosses val="autoZero"/>
        <c:auto val="1"/>
        <c:lblAlgn val="ctr"/>
        <c:lblOffset val="100"/>
        <c:noMultiLvlLbl val="0"/>
      </c:catAx>
      <c:valAx>
        <c:axId val="995097743"/>
        <c:scaling>
          <c:orientation val="minMax"/>
        </c:scaling>
        <c:delete val="1"/>
        <c:axPos val="l"/>
        <c:numFmt formatCode="0%" sourceLinked="1"/>
        <c:majorTickMark val="out"/>
        <c:minorTickMark val="none"/>
        <c:tickLblPos val="nextTo"/>
        <c:crossAx val="995091087"/>
        <c:crosses val="autoZero"/>
        <c:crossBetween val="between"/>
      </c:valAx>
      <c:spPr>
        <a:solidFill>
          <a:schemeClr val="bg1"/>
        </a:solidFill>
        <a:ln>
          <a:noFill/>
        </a:ln>
        <a:effectLst>
          <a:softEdge rad="381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[07.sample-data-excel-portfolio-project.xlsx]Pivots!rep satisfaction</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rgbClr val="0070C0"/>
                </a:solidFill>
                <a:latin typeface="Aptos ExtraBold" panose="020B0004020202020204" pitchFamily="34" charset="0"/>
              </a:rPr>
              <a:t>Rating</a:t>
            </a:r>
          </a:p>
        </c:rich>
      </c:tx>
      <c:layout>
        <c:manualLayout>
          <c:xMode val="edge"/>
          <c:yMode val="edge"/>
          <c:x val="0.4174444444444444"/>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Pivots!$B$73</c:f>
              <c:strCache>
                <c:ptCount val="1"/>
                <c:pt idx="0">
                  <c:v>Total</c:v>
                </c:pt>
              </c:strCache>
            </c:strRef>
          </c:tx>
          <c:spPr>
            <a:solidFill>
              <a:schemeClr val="accent1"/>
            </a:solidFill>
            <a:ln>
              <a:noFill/>
            </a:ln>
            <a:effectLst/>
          </c:spPr>
          <c:invertIfNegative val="0"/>
          <c:cat>
            <c:strRef>
              <c:f>Pivots!$A$74:$A$79</c:f>
              <c:strCache>
                <c:ptCount val="5"/>
                <c:pt idx="0">
                  <c:v>1</c:v>
                </c:pt>
                <c:pt idx="1">
                  <c:v>2</c:v>
                </c:pt>
                <c:pt idx="2">
                  <c:v>3</c:v>
                </c:pt>
                <c:pt idx="3">
                  <c:v>4</c:v>
                </c:pt>
                <c:pt idx="4">
                  <c:v>5</c:v>
                </c:pt>
              </c:strCache>
            </c:strRef>
          </c:cat>
          <c:val>
            <c:numRef>
              <c:f>Pivots!$B$74:$B$79</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18DA-4A90-B578-56217F847C0E}"/>
            </c:ext>
          </c:extLst>
        </c:ser>
        <c:dLbls>
          <c:showLegendKey val="0"/>
          <c:showVal val="0"/>
          <c:showCatName val="0"/>
          <c:showSerName val="0"/>
          <c:showPercent val="0"/>
          <c:showBubbleSize val="0"/>
        </c:dLbls>
        <c:gapWidth val="10"/>
        <c:overlap val="-27"/>
        <c:axId val="40571423"/>
        <c:axId val="40568927"/>
      </c:barChart>
      <c:catAx>
        <c:axId val="4057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68927"/>
        <c:crosses val="autoZero"/>
        <c:auto val="1"/>
        <c:lblAlgn val="ctr"/>
        <c:lblOffset val="100"/>
        <c:noMultiLvlLbl val="0"/>
      </c:catAx>
      <c:valAx>
        <c:axId val="405689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7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chart" Target="../charts/chart3.xml"/><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chart" Target="../charts/chart2.xml"/><Relationship Id="rId2" Type="http://schemas.openxmlformats.org/officeDocument/2006/relationships/image" Target="../media/image14.svg"/><Relationship Id="rId16" Type="http://schemas.openxmlformats.org/officeDocument/2006/relationships/chart" Target="../charts/chart6.xml"/><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chart" Target="../charts/chart1.xml"/><Relationship Id="rId5" Type="http://schemas.openxmlformats.org/officeDocument/2006/relationships/image" Target="../media/image17.png"/><Relationship Id="rId15" Type="http://schemas.openxmlformats.org/officeDocument/2006/relationships/chart" Target="../charts/chart5.xml"/><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10</xdr:row>
      <xdr:rowOff>3063</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315858</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39757</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184034</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23894</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19</xdr:row>
      <xdr:rowOff>10855</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22860</xdr:colOff>
      <xdr:row>2</xdr:row>
      <xdr:rowOff>41414</xdr:rowOff>
    </xdr:from>
    <xdr:to>
      <xdr:col>3</xdr:col>
      <xdr:colOff>892768</xdr:colOff>
      <xdr:row>9</xdr:row>
      <xdr:rowOff>108367</xdr:rowOff>
    </xdr:to>
    <xdr:sp macro="" textlink="Pivots!A4">
      <xdr:nvSpPr>
        <xdr:cNvPr id="2" name="Rectangle 1">
          <a:extLst>
            <a:ext uri="{FF2B5EF4-FFF2-40B4-BE49-F238E27FC236}">
              <a16:creationId xmlns:a16="http://schemas.microsoft.com/office/drawing/2014/main" id="{A71FDE1F-BAA4-7311-1B67-37DF9A43DE50}"/>
            </a:ext>
          </a:extLst>
        </xdr:cNvPr>
        <xdr:cNvSpPr/>
      </xdr:nvSpPr>
      <xdr:spPr>
        <a:xfrm>
          <a:off x="586077" y="389284"/>
          <a:ext cx="1540800" cy="1234800"/>
        </a:xfrm>
        <a:prstGeom prst="rect">
          <a:avLst/>
        </a:prstGeom>
        <a:solidFill>
          <a:srgbClr val="FF0000"/>
        </a:solidFill>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91467CF-5A76-484B-B1E5-FF97A3C7DA74}" type="TxLink">
            <a:rPr lang="en-US" sz="2400" b="0" i="0" u="none" strike="noStrike">
              <a:solidFill>
                <a:schemeClr val="bg1"/>
              </a:solidFill>
              <a:latin typeface="Aptos ExtraBold" panose="020B0004020202020204" pitchFamily="34" charset="0"/>
              <a:cs typeface="Arial" panose="020B0604020202020204" pitchFamily="34" charset="0"/>
            </a:rPr>
            <a:pPr algn="ctr"/>
            <a:t>1,000</a:t>
          </a:fld>
          <a:endParaRPr lang="en-IN" sz="2400">
            <a:solidFill>
              <a:schemeClr val="bg1"/>
            </a:solidFill>
            <a:latin typeface="Aptos ExtraBold" panose="020B0004020202020204" pitchFamily="34" charset="0"/>
            <a:cs typeface="Arial" panose="020B0604020202020204" pitchFamily="34" charset="0"/>
          </a:endParaRPr>
        </a:p>
      </xdr:txBody>
    </xdr:sp>
    <xdr:clientData/>
  </xdr:twoCellAnchor>
  <xdr:twoCellAnchor>
    <xdr:from>
      <xdr:col>2</xdr:col>
      <xdr:colOff>177247</xdr:colOff>
      <xdr:row>2</xdr:row>
      <xdr:rowOff>71467</xdr:rowOff>
    </xdr:from>
    <xdr:to>
      <xdr:col>3</xdr:col>
      <xdr:colOff>667104</xdr:colOff>
      <xdr:row>4</xdr:row>
      <xdr:rowOff>24516</xdr:rowOff>
    </xdr:to>
    <xdr:sp macro="" textlink="">
      <xdr:nvSpPr>
        <xdr:cNvPr id="4" name="TextBox 3">
          <a:extLst>
            <a:ext uri="{FF2B5EF4-FFF2-40B4-BE49-F238E27FC236}">
              <a16:creationId xmlns:a16="http://schemas.microsoft.com/office/drawing/2014/main" id="{754F2D61-5A36-5332-DDB1-95947D340A0C}"/>
            </a:ext>
          </a:extLst>
        </xdr:cNvPr>
        <xdr:cNvSpPr txBox="1"/>
      </xdr:nvSpPr>
      <xdr:spPr>
        <a:xfrm>
          <a:off x="740464" y="419337"/>
          <a:ext cx="1160749" cy="251222"/>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ptos ExtraBold" panose="020B0004020202020204" pitchFamily="34" charset="0"/>
            </a:rPr>
            <a:t>   </a:t>
          </a:r>
          <a:r>
            <a:rPr lang="en-IN" sz="1200">
              <a:solidFill>
                <a:schemeClr val="bg1">
                  <a:lumMod val="95000"/>
                </a:schemeClr>
              </a:solidFill>
              <a:latin typeface="Aptos ExtraBold" panose="020B0004020202020204" pitchFamily="34" charset="0"/>
            </a:rPr>
            <a:t>Calls</a:t>
          </a:r>
        </a:p>
      </xdr:txBody>
    </xdr:sp>
    <xdr:clientData/>
  </xdr:twoCellAnchor>
  <xdr:twoCellAnchor editAs="oneCell">
    <xdr:from>
      <xdr:col>2</xdr:col>
      <xdr:colOff>69011</xdr:colOff>
      <xdr:row>3</xdr:row>
      <xdr:rowOff>2177</xdr:rowOff>
    </xdr:from>
    <xdr:to>
      <xdr:col>2</xdr:col>
      <xdr:colOff>236567</xdr:colOff>
      <xdr:row>3</xdr:row>
      <xdr:rowOff>165668</xdr:rowOff>
    </xdr:to>
    <xdr:pic>
      <xdr:nvPicPr>
        <xdr:cNvPr id="5" name="Graphic 4" descr="Receiver with solid fill">
          <a:extLst>
            <a:ext uri="{FF2B5EF4-FFF2-40B4-BE49-F238E27FC236}">
              <a16:creationId xmlns:a16="http://schemas.microsoft.com/office/drawing/2014/main" id="{48D1A0B3-C7C2-4303-8B54-AC7BD003E15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41451" y="527957"/>
          <a:ext cx="167556" cy="163491"/>
        </a:xfrm>
        <a:prstGeom prst="rect">
          <a:avLst/>
        </a:prstGeom>
      </xdr:spPr>
    </xdr:pic>
    <xdr:clientData/>
  </xdr:twoCellAnchor>
  <xdr:twoCellAnchor>
    <xdr:from>
      <xdr:col>2</xdr:col>
      <xdr:colOff>402535</xdr:colOff>
      <xdr:row>7</xdr:row>
      <xdr:rowOff>88790</xdr:rowOff>
    </xdr:from>
    <xdr:to>
      <xdr:col>3</xdr:col>
      <xdr:colOff>532075</xdr:colOff>
      <xdr:row>9</xdr:row>
      <xdr:rowOff>12591</xdr:rowOff>
    </xdr:to>
    <xdr:sp macro="" textlink="Pivots!A10">
      <xdr:nvSpPr>
        <xdr:cNvPr id="6" name="TextBox 5">
          <a:extLst>
            <a:ext uri="{FF2B5EF4-FFF2-40B4-BE49-F238E27FC236}">
              <a16:creationId xmlns:a16="http://schemas.microsoft.com/office/drawing/2014/main" id="{A173AA0D-308D-7553-EB2B-1989298AE338}"/>
            </a:ext>
          </a:extLst>
        </xdr:cNvPr>
        <xdr:cNvSpPr txBox="1"/>
      </xdr:nvSpPr>
      <xdr:spPr>
        <a:xfrm>
          <a:off x="965752" y="1256638"/>
          <a:ext cx="800432" cy="2716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C90E93-FED7-4C41-AC1F-941E37768A1F}" type="TxLink">
            <a:rPr lang="en-US" sz="1100" b="0" i="0" u="none" strike="noStrike">
              <a:solidFill>
                <a:schemeClr val="bg1">
                  <a:lumMod val="95000"/>
                </a:schemeClr>
              </a:solidFill>
              <a:latin typeface="Aptos ExtraBold" panose="020B0004020202020204" pitchFamily="34" charset="0"/>
              <a:cs typeface="Arial"/>
            </a:rPr>
            <a:pPr algn="ctr"/>
            <a:t>189</a:t>
          </a:fld>
          <a:endParaRPr lang="en-IN" sz="1100">
            <a:solidFill>
              <a:schemeClr val="bg1">
                <a:lumMod val="95000"/>
              </a:schemeClr>
            </a:solidFill>
            <a:latin typeface="Aptos ExtraBold" panose="020B0004020202020204" pitchFamily="34" charset="0"/>
          </a:endParaRPr>
        </a:p>
      </xdr:txBody>
    </xdr:sp>
    <xdr:clientData/>
  </xdr:twoCellAnchor>
  <xdr:twoCellAnchor>
    <xdr:from>
      <xdr:col>2</xdr:col>
      <xdr:colOff>32896</xdr:colOff>
      <xdr:row>11</xdr:row>
      <xdr:rowOff>0</xdr:rowOff>
    </xdr:from>
    <xdr:to>
      <xdr:col>4</xdr:col>
      <xdr:colOff>0</xdr:colOff>
      <xdr:row>18</xdr:row>
      <xdr:rowOff>50387</xdr:rowOff>
    </xdr:to>
    <xdr:sp macro="" textlink="Pivots!B4">
      <xdr:nvSpPr>
        <xdr:cNvPr id="27" name="Rectangle 26">
          <a:extLst>
            <a:ext uri="{FF2B5EF4-FFF2-40B4-BE49-F238E27FC236}">
              <a16:creationId xmlns:a16="http://schemas.microsoft.com/office/drawing/2014/main" id="{4D901110-19B9-40A1-826C-3224C2E06B71}"/>
            </a:ext>
          </a:extLst>
        </xdr:cNvPr>
        <xdr:cNvSpPr/>
      </xdr:nvSpPr>
      <xdr:spPr>
        <a:xfrm>
          <a:off x="597340" y="1909704"/>
          <a:ext cx="1538141" cy="1263942"/>
        </a:xfrm>
        <a:prstGeom prst="rect">
          <a:avLst/>
        </a:prstGeom>
        <a:solidFill>
          <a:srgbClr val="FF0000"/>
        </a:solidFill>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DE7EDBE-A3A2-405A-B1D6-8503146CF063}" type="TxLink">
            <a:rPr lang="en-US" sz="2400" b="0" i="0" u="none" strike="noStrike">
              <a:solidFill>
                <a:schemeClr val="bg1"/>
              </a:solidFill>
              <a:latin typeface="Aptos ExtraBold" panose="020B0004020202020204" pitchFamily="34" charset="0"/>
              <a:ea typeface="+mn-ea"/>
              <a:cs typeface="Arial" panose="020B0604020202020204" pitchFamily="34" charset="0"/>
            </a:rPr>
            <a:pPr marL="0" indent="0" algn="ctr"/>
            <a:t>$96,623</a:t>
          </a:fld>
          <a:endParaRPr lang="en-IN" sz="2400" b="0" i="0" u="none" strike="noStrike">
            <a:solidFill>
              <a:schemeClr val="bg1"/>
            </a:solidFill>
            <a:latin typeface="Aptos ExtraBold" panose="020B0004020202020204" pitchFamily="34" charset="0"/>
            <a:ea typeface="+mn-ea"/>
            <a:cs typeface="Arial" panose="020B0604020202020204" pitchFamily="34" charset="0"/>
          </a:endParaRPr>
        </a:p>
      </xdr:txBody>
    </xdr:sp>
    <xdr:clientData/>
  </xdr:twoCellAnchor>
  <xdr:twoCellAnchor>
    <xdr:from>
      <xdr:col>2</xdr:col>
      <xdr:colOff>79846</xdr:colOff>
      <xdr:row>11</xdr:row>
      <xdr:rowOff>120690</xdr:rowOff>
    </xdr:from>
    <xdr:to>
      <xdr:col>3</xdr:col>
      <xdr:colOff>625220</xdr:colOff>
      <xdr:row>13</xdr:row>
      <xdr:rowOff>21866</xdr:rowOff>
    </xdr:to>
    <xdr:sp macro="" textlink="">
      <xdr:nvSpPr>
        <xdr:cNvPr id="28" name="TextBox 27">
          <a:extLst>
            <a:ext uri="{FF2B5EF4-FFF2-40B4-BE49-F238E27FC236}">
              <a16:creationId xmlns:a16="http://schemas.microsoft.com/office/drawing/2014/main" id="{483206A0-2034-4E24-9B2D-5E6CB04AC9B3}"/>
            </a:ext>
          </a:extLst>
        </xdr:cNvPr>
        <xdr:cNvSpPr txBox="1"/>
      </xdr:nvSpPr>
      <xdr:spPr>
        <a:xfrm>
          <a:off x="643063" y="1984277"/>
          <a:ext cx="1216266" cy="24904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ptos ExtraBold" panose="020B0004020202020204" pitchFamily="34" charset="0"/>
            </a:rPr>
            <a:t>     </a:t>
          </a:r>
          <a:r>
            <a:rPr lang="en-IN" sz="1200">
              <a:solidFill>
                <a:schemeClr val="bg1">
                  <a:lumMod val="95000"/>
                </a:schemeClr>
              </a:solidFill>
              <a:latin typeface="Aptos ExtraBold" panose="020B0004020202020204" pitchFamily="34" charset="0"/>
            </a:rPr>
            <a:t>Amount</a:t>
          </a:r>
        </a:p>
      </xdr:txBody>
    </xdr:sp>
    <xdr:clientData/>
  </xdr:twoCellAnchor>
  <xdr:twoCellAnchor>
    <xdr:from>
      <xdr:col>2</xdr:col>
      <xdr:colOff>396240</xdr:colOff>
      <xdr:row>16</xdr:row>
      <xdr:rowOff>28162</xdr:rowOff>
    </xdr:from>
    <xdr:to>
      <xdr:col>3</xdr:col>
      <xdr:colOff>525780</xdr:colOff>
      <xdr:row>17</xdr:row>
      <xdr:rowOff>125896</xdr:rowOff>
    </xdr:to>
    <xdr:sp macro="" textlink="Pivots!B10">
      <xdr:nvSpPr>
        <xdr:cNvPr id="30" name="TextBox 29">
          <a:extLst>
            <a:ext uri="{FF2B5EF4-FFF2-40B4-BE49-F238E27FC236}">
              <a16:creationId xmlns:a16="http://schemas.microsoft.com/office/drawing/2014/main" id="{C11E7C8D-C5AC-4DE1-BE59-E67F89FEE366}"/>
            </a:ext>
          </a:extLst>
        </xdr:cNvPr>
        <xdr:cNvSpPr txBox="1"/>
      </xdr:nvSpPr>
      <xdr:spPr>
        <a:xfrm>
          <a:off x="959457" y="2728292"/>
          <a:ext cx="800432" cy="271669"/>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166B4B-F3E8-48C7-93F6-34617B8CD170}" type="TxLink">
            <a:rPr lang="en-US" sz="1100" b="0" i="0" u="none" strike="noStrike">
              <a:solidFill>
                <a:schemeClr val="bg1">
                  <a:lumMod val="95000"/>
                </a:schemeClr>
              </a:solidFill>
              <a:latin typeface="Arial"/>
              <a:cs typeface="Arial"/>
            </a:rPr>
            <a:pPr/>
            <a:t>$18,415</a:t>
          </a:fld>
          <a:endParaRPr lang="en-IN" sz="1100">
            <a:solidFill>
              <a:schemeClr val="bg1">
                <a:lumMod val="95000"/>
              </a:schemeClr>
            </a:solidFill>
            <a:latin typeface="Aptos ExtraBold" panose="020B0004020202020204" pitchFamily="34" charset="0"/>
          </a:endParaRPr>
        </a:p>
      </xdr:txBody>
    </xdr:sp>
    <xdr:clientData/>
  </xdr:twoCellAnchor>
  <xdr:twoCellAnchor>
    <xdr:from>
      <xdr:col>2</xdr:col>
      <xdr:colOff>42610</xdr:colOff>
      <xdr:row>20</xdr:row>
      <xdr:rowOff>9433</xdr:rowOff>
    </xdr:from>
    <xdr:to>
      <xdr:col>4</xdr:col>
      <xdr:colOff>9407</xdr:colOff>
      <xdr:row>25</xdr:row>
      <xdr:rowOff>84668</xdr:rowOff>
    </xdr:to>
    <xdr:sp macro="" textlink="Pivots!C4">
      <xdr:nvSpPr>
        <xdr:cNvPr id="35" name="Rectangle 34">
          <a:extLst>
            <a:ext uri="{FF2B5EF4-FFF2-40B4-BE49-F238E27FC236}">
              <a16:creationId xmlns:a16="http://schemas.microsoft.com/office/drawing/2014/main" id="{D1A1D685-45BD-4521-A457-BBE43F21C805}"/>
            </a:ext>
          </a:extLst>
        </xdr:cNvPr>
        <xdr:cNvSpPr/>
      </xdr:nvSpPr>
      <xdr:spPr>
        <a:xfrm>
          <a:off x="607054" y="3584248"/>
          <a:ext cx="1537834" cy="1204124"/>
        </a:xfrm>
        <a:prstGeom prst="rect">
          <a:avLst/>
        </a:prstGeom>
        <a:solidFill>
          <a:srgbClr val="FF0000"/>
        </a:solidFill>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B1331D1-6203-42A0-B58F-8F27324F9319}" type="TxLink">
            <a:rPr lang="en-US" sz="2400" b="0" i="0" u="none" strike="noStrike">
              <a:solidFill>
                <a:schemeClr val="bg1"/>
              </a:solidFill>
              <a:latin typeface="Aptos ExtraBold" panose="020B0004020202020204" pitchFamily="34" charset="0"/>
              <a:ea typeface="+mn-ea"/>
              <a:cs typeface="Arial" panose="020B0604020202020204" pitchFamily="34" charset="0"/>
            </a:rPr>
            <a:pPr marL="0" indent="0" algn="ctr"/>
            <a:t>89,850</a:t>
          </a:fld>
          <a:endParaRPr lang="en-IN" sz="2400" b="0" i="0" u="none" strike="noStrike">
            <a:solidFill>
              <a:schemeClr val="bg1"/>
            </a:solidFill>
            <a:latin typeface="Aptos ExtraBold" panose="020B0004020202020204" pitchFamily="34" charset="0"/>
            <a:ea typeface="+mn-ea"/>
            <a:cs typeface="Arial" panose="020B0604020202020204" pitchFamily="34" charset="0"/>
          </a:endParaRPr>
        </a:p>
      </xdr:txBody>
    </xdr:sp>
    <xdr:clientData/>
  </xdr:twoCellAnchor>
  <xdr:twoCellAnchor>
    <xdr:from>
      <xdr:col>2</xdr:col>
      <xdr:colOff>112974</xdr:colOff>
      <xdr:row>20</xdr:row>
      <xdr:rowOff>134123</xdr:rowOff>
    </xdr:from>
    <xdr:to>
      <xdr:col>3</xdr:col>
      <xdr:colOff>691005</xdr:colOff>
      <xdr:row>21</xdr:row>
      <xdr:rowOff>156699</xdr:rowOff>
    </xdr:to>
    <xdr:sp macro="" textlink="">
      <xdr:nvSpPr>
        <xdr:cNvPr id="36" name="TextBox 35">
          <a:extLst>
            <a:ext uri="{FF2B5EF4-FFF2-40B4-BE49-F238E27FC236}">
              <a16:creationId xmlns:a16="http://schemas.microsoft.com/office/drawing/2014/main" id="{84CD3D73-CC51-4D7F-82B0-D7472C5EDAAB}"/>
            </a:ext>
          </a:extLst>
        </xdr:cNvPr>
        <xdr:cNvSpPr txBox="1"/>
      </xdr:nvSpPr>
      <xdr:spPr>
        <a:xfrm>
          <a:off x="677418" y="3708938"/>
          <a:ext cx="1245957" cy="248354"/>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ptos ExtraBold" panose="020B0004020202020204" pitchFamily="34" charset="0"/>
            </a:rPr>
            <a:t>   </a:t>
          </a:r>
          <a:r>
            <a:rPr lang="en-IN" sz="1200">
              <a:solidFill>
                <a:schemeClr val="bg1">
                  <a:lumMod val="95000"/>
                </a:schemeClr>
              </a:solidFill>
              <a:latin typeface="Aptos ExtraBold" panose="020B0004020202020204" pitchFamily="34" charset="0"/>
            </a:rPr>
            <a:t>Duration</a:t>
          </a:r>
        </a:p>
      </xdr:txBody>
    </xdr:sp>
    <xdr:clientData/>
  </xdr:twoCellAnchor>
  <xdr:twoCellAnchor>
    <xdr:from>
      <xdr:col>2</xdr:col>
      <xdr:colOff>382055</xdr:colOff>
      <xdr:row>23</xdr:row>
      <xdr:rowOff>124500</xdr:rowOff>
    </xdr:from>
    <xdr:to>
      <xdr:col>3</xdr:col>
      <xdr:colOff>511595</xdr:colOff>
      <xdr:row>24</xdr:row>
      <xdr:rowOff>223560</xdr:rowOff>
    </xdr:to>
    <xdr:sp macro="" textlink="Pivots!C10">
      <xdr:nvSpPr>
        <xdr:cNvPr id="38" name="TextBox 37">
          <a:extLst>
            <a:ext uri="{FF2B5EF4-FFF2-40B4-BE49-F238E27FC236}">
              <a16:creationId xmlns:a16="http://schemas.microsoft.com/office/drawing/2014/main" id="{F332C0A7-6BC1-49CA-BFB2-7847B58DEBD7}"/>
            </a:ext>
          </a:extLst>
        </xdr:cNvPr>
        <xdr:cNvSpPr txBox="1"/>
      </xdr:nvSpPr>
      <xdr:spPr>
        <a:xfrm>
          <a:off x="946499" y="4376648"/>
          <a:ext cx="797466" cy="324838"/>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D4FEA94-EF82-4FDE-80F0-C6EA02FFBED5}" type="TxLink">
            <a:rPr lang="en-US" sz="1100" b="0" i="0" u="none" strike="noStrike">
              <a:solidFill>
                <a:schemeClr val="bg1">
                  <a:lumMod val="95000"/>
                </a:schemeClr>
              </a:solidFill>
              <a:latin typeface="Arial"/>
              <a:cs typeface="Arial"/>
            </a:rPr>
            <a:pPr algn="ctr"/>
            <a:t>16,834</a:t>
          </a:fld>
          <a:endParaRPr lang="en-IN" sz="1100">
            <a:solidFill>
              <a:schemeClr val="bg1">
                <a:lumMod val="95000"/>
              </a:schemeClr>
            </a:solidFill>
            <a:latin typeface="Aptos ExtraBold" panose="020B0004020202020204" pitchFamily="34" charset="0"/>
          </a:endParaRPr>
        </a:p>
      </xdr:txBody>
    </xdr:sp>
    <xdr:clientData/>
  </xdr:twoCellAnchor>
  <xdr:twoCellAnchor>
    <xdr:from>
      <xdr:col>2</xdr:col>
      <xdr:colOff>57976</xdr:colOff>
      <xdr:row>27</xdr:row>
      <xdr:rowOff>12954</xdr:rowOff>
    </xdr:from>
    <xdr:to>
      <xdr:col>4</xdr:col>
      <xdr:colOff>25080</xdr:colOff>
      <xdr:row>32</xdr:row>
      <xdr:rowOff>83018</xdr:rowOff>
    </xdr:to>
    <xdr:sp macro="" textlink="Pivots!D4">
      <xdr:nvSpPr>
        <xdr:cNvPr id="39" name="Rectangle 38">
          <a:extLst>
            <a:ext uri="{FF2B5EF4-FFF2-40B4-BE49-F238E27FC236}">
              <a16:creationId xmlns:a16="http://schemas.microsoft.com/office/drawing/2014/main" id="{1A69A261-0CE3-46BE-B51E-294502B95F60}"/>
            </a:ext>
          </a:extLst>
        </xdr:cNvPr>
        <xdr:cNvSpPr/>
      </xdr:nvSpPr>
      <xdr:spPr>
        <a:xfrm>
          <a:off x="622420" y="5168213"/>
          <a:ext cx="1538141" cy="1198953"/>
        </a:xfrm>
        <a:prstGeom prst="rect">
          <a:avLst/>
        </a:prstGeom>
        <a:solidFill>
          <a:srgbClr val="FF0000"/>
        </a:solidFill>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73A2106-26FC-4073-9069-8D7955F82605}" type="TxLink">
            <a:rPr lang="en-US" sz="2400" b="0" i="0" u="none" strike="noStrike">
              <a:solidFill>
                <a:schemeClr val="bg1"/>
              </a:solidFill>
              <a:latin typeface="Aptos ExtraBold" panose="020B0004020202020204" pitchFamily="34" charset="0"/>
              <a:ea typeface="+mn-ea"/>
              <a:cs typeface="Arial" panose="020B0604020202020204" pitchFamily="34" charset="0"/>
            </a:rPr>
            <a:pPr marL="0" indent="0" algn="ctr"/>
            <a:t>3.9</a:t>
          </a:fld>
          <a:endParaRPr lang="en-IN" sz="2400" b="0" i="0" u="none" strike="noStrike">
            <a:solidFill>
              <a:schemeClr val="bg1"/>
            </a:solidFill>
            <a:latin typeface="Aptos ExtraBold" panose="020B0004020202020204" pitchFamily="34" charset="0"/>
            <a:ea typeface="+mn-ea"/>
            <a:cs typeface="Arial" panose="020B0604020202020204" pitchFamily="34" charset="0"/>
          </a:endParaRPr>
        </a:p>
      </xdr:txBody>
    </xdr:sp>
    <xdr:clientData/>
  </xdr:twoCellAnchor>
  <xdr:twoCellAnchor>
    <xdr:from>
      <xdr:col>2</xdr:col>
      <xdr:colOff>188249</xdr:colOff>
      <xdr:row>27</xdr:row>
      <xdr:rowOff>96022</xdr:rowOff>
    </xdr:from>
    <xdr:to>
      <xdr:col>3</xdr:col>
      <xdr:colOff>705320</xdr:colOff>
      <xdr:row>28</xdr:row>
      <xdr:rowOff>208192</xdr:rowOff>
    </xdr:to>
    <xdr:sp macro="" textlink="">
      <xdr:nvSpPr>
        <xdr:cNvPr id="40" name="TextBox 39">
          <a:extLst>
            <a:ext uri="{FF2B5EF4-FFF2-40B4-BE49-F238E27FC236}">
              <a16:creationId xmlns:a16="http://schemas.microsoft.com/office/drawing/2014/main" id="{5A181B31-5764-49DE-866E-8C92D6846B48}"/>
            </a:ext>
          </a:extLst>
        </xdr:cNvPr>
        <xdr:cNvSpPr txBox="1"/>
      </xdr:nvSpPr>
      <xdr:spPr>
        <a:xfrm>
          <a:off x="752693" y="5251281"/>
          <a:ext cx="1184997" cy="337948"/>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ptos ExtraBold" panose="020B0004020202020204" pitchFamily="34" charset="0"/>
            </a:rPr>
            <a:t>   </a:t>
          </a:r>
          <a:r>
            <a:rPr lang="en-IN" sz="1100">
              <a:solidFill>
                <a:schemeClr val="bg1">
                  <a:lumMod val="95000"/>
                </a:schemeClr>
              </a:solidFill>
              <a:latin typeface="Aptos ExtraBold" panose="020B0004020202020204" pitchFamily="34" charset="0"/>
            </a:rPr>
            <a:t>Avg.</a:t>
          </a:r>
          <a:r>
            <a:rPr lang="en-IN" sz="1100" baseline="0">
              <a:solidFill>
                <a:schemeClr val="bg1">
                  <a:lumMod val="95000"/>
                </a:schemeClr>
              </a:solidFill>
              <a:latin typeface="Aptos ExtraBold" panose="020B0004020202020204" pitchFamily="34" charset="0"/>
            </a:rPr>
            <a:t> </a:t>
          </a:r>
          <a:r>
            <a:rPr lang="en-IN" sz="1200" baseline="0">
              <a:solidFill>
                <a:schemeClr val="bg1">
                  <a:lumMod val="95000"/>
                </a:schemeClr>
              </a:solidFill>
              <a:latin typeface="Aptos ExtraBold" panose="020B0004020202020204" pitchFamily="34" charset="0"/>
            </a:rPr>
            <a:t>Rating</a:t>
          </a:r>
          <a:endParaRPr lang="en-IN" sz="1200">
            <a:solidFill>
              <a:schemeClr val="bg1">
                <a:lumMod val="95000"/>
              </a:schemeClr>
            </a:solidFill>
            <a:latin typeface="Aptos ExtraBold" panose="020B0004020202020204" pitchFamily="34" charset="0"/>
          </a:endParaRPr>
        </a:p>
      </xdr:txBody>
    </xdr:sp>
    <xdr:clientData/>
  </xdr:twoCellAnchor>
  <xdr:twoCellAnchor>
    <xdr:from>
      <xdr:col>2</xdr:col>
      <xdr:colOff>389223</xdr:colOff>
      <xdr:row>30</xdr:row>
      <xdr:rowOff>158556</xdr:rowOff>
    </xdr:from>
    <xdr:to>
      <xdr:col>3</xdr:col>
      <xdr:colOff>518763</xdr:colOff>
      <xdr:row>32</xdr:row>
      <xdr:rowOff>31839</xdr:rowOff>
    </xdr:to>
    <xdr:sp macro="" textlink="Pivots!D10">
      <xdr:nvSpPr>
        <xdr:cNvPr id="42" name="TextBox 41">
          <a:extLst>
            <a:ext uri="{FF2B5EF4-FFF2-40B4-BE49-F238E27FC236}">
              <a16:creationId xmlns:a16="http://schemas.microsoft.com/office/drawing/2014/main" id="{0164C83E-9536-4A9E-A477-1318716559BE}"/>
            </a:ext>
          </a:extLst>
        </xdr:cNvPr>
        <xdr:cNvSpPr txBox="1"/>
      </xdr:nvSpPr>
      <xdr:spPr>
        <a:xfrm>
          <a:off x="953667" y="5991149"/>
          <a:ext cx="797466" cy="324838"/>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C7F0479-5CF4-49F3-9D5D-A32787D9D594}" type="TxLink">
            <a:rPr lang="en-US" sz="1100" b="0" i="0" u="none" strike="noStrike">
              <a:solidFill>
                <a:schemeClr val="bg1">
                  <a:lumMod val="95000"/>
                </a:schemeClr>
              </a:solidFill>
              <a:latin typeface="Arial"/>
              <a:cs typeface="Arial"/>
            </a:rPr>
            <a:pPr algn="ctr"/>
            <a:t>3.9</a:t>
          </a:fld>
          <a:endParaRPr lang="en-IN" sz="1100">
            <a:solidFill>
              <a:schemeClr val="bg1">
                <a:lumMod val="95000"/>
              </a:schemeClr>
            </a:solidFill>
            <a:latin typeface="Aptos ExtraBold" panose="020B0004020202020204" pitchFamily="34" charset="0"/>
          </a:endParaRPr>
        </a:p>
      </xdr:txBody>
    </xdr:sp>
    <xdr:clientData/>
  </xdr:twoCellAnchor>
  <xdr:twoCellAnchor>
    <xdr:from>
      <xdr:col>2</xdr:col>
      <xdr:colOff>101640</xdr:colOff>
      <xdr:row>34</xdr:row>
      <xdr:rowOff>80906</xdr:rowOff>
    </xdr:from>
    <xdr:to>
      <xdr:col>4</xdr:col>
      <xdr:colOff>68037</xdr:colOff>
      <xdr:row>40</xdr:row>
      <xdr:rowOff>77246</xdr:rowOff>
    </xdr:to>
    <xdr:sp macro="" textlink="Pivots!E4">
      <xdr:nvSpPr>
        <xdr:cNvPr id="43" name="Rectangle 42">
          <a:extLst>
            <a:ext uri="{FF2B5EF4-FFF2-40B4-BE49-F238E27FC236}">
              <a16:creationId xmlns:a16="http://schemas.microsoft.com/office/drawing/2014/main" id="{FF63F3F9-C3F5-4E2F-8ECD-760DA7F35322}"/>
            </a:ext>
          </a:extLst>
        </xdr:cNvPr>
        <xdr:cNvSpPr/>
      </xdr:nvSpPr>
      <xdr:spPr>
        <a:xfrm>
          <a:off x="666084" y="6816610"/>
          <a:ext cx="1537434" cy="1209895"/>
        </a:xfrm>
        <a:prstGeom prst="rect">
          <a:avLst/>
        </a:prstGeom>
        <a:solidFill>
          <a:srgbClr val="FF0000"/>
        </a:solidFill>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9C6442F-BFDA-42FC-8D40-242F6F1E08F1}" type="TxLink">
            <a:rPr lang="en-US" sz="2400" b="0" i="0" u="none" strike="noStrike">
              <a:solidFill>
                <a:schemeClr val="bg1"/>
              </a:solidFill>
              <a:latin typeface="Aptos ExtraBold" panose="020B0004020202020204" pitchFamily="34" charset="0"/>
              <a:ea typeface="+mn-ea"/>
              <a:cs typeface="Arial" panose="020B0604020202020204" pitchFamily="34" charset="0"/>
            </a:rPr>
            <a:pPr marL="0" indent="0" algn="ctr"/>
            <a:t>307</a:t>
          </a:fld>
          <a:endParaRPr lang="en-IN" sz="2400" b="0" i="0" u="none" strike="noStrike">
            <a:solidFill>
              <a:schemeClr val="bg1"/>
            </a:solidFill>
            <a:latin typeface="Aptos ExtraBold" panose="020B0004020202020204" pitchFamily="34" charset="0"/>
            <a:ea typeface="+mn-ea"/>
            <a:cs typeface="Arial" panose="020B0604020202020204" pitchFamily="34" charset="0"/>
          </a:endParaRPr>
        </a:p>
      </xdr:txBody>
    </xdr:sp>
    <xdr:clientData/>
  </xdr:twoCellAnchor>
  <xdr:twoCellAnchor>
    <xdr:from>
      <xdr:col>2</xdr:col>
      <xdr:colOff>324908</xdr:colOff>
      <xdr:row>34</xdr:row>
      <xdr:rowOff>159257</xdr:rowOff>
    </xdr:from>
    <xdr:to>
      <xdr:col>3</xdr:col>
      <xdr:colOff>823473</xdr:colOff>
      <xdr:row>36</xdr:row>
      <xdr:rowOff>62376</xdr:rowOff>
    </xdr:to>
    <xdr:sp macro="" textlink="">
      <xdr:nvSpPr>
        <xdr:cNvPr id="44" name="TextBox 43">
          <a:extLst>
            <a:ext uri="{FF2B5EF4-FFF2-40B4-BE49-F238E27FC236}">
              <a16:creationId xmlns:a16="http://schemas.microsoft.com/office/drawing/2014/main" id="{7702451B-FD22-41C3-B5C2-16789D490391}"/>
            </a:ext>
          </a:extLst>
        </xdr:cNvPr>
        <xdr:cNvSpPr txBox="1"/>
      </xdr:nvSpPr>
      <xdr:spPr>
        <a:xfrm>
          <a:off x="889352" y="6894961"/>
          <a:ext cx="1166491" cy="354674"/>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aseline="0">
              <a:solidFill>
                <a:schemeClr val="bg1">
                  <a:lumMod val="95000"/>
                </a:schemeClr>
              </a:solidFill>
              <a:latin typeface="Aptos ExtraBold" panose="020B0004020202020204" pitchFamily="34" charset="0"/>
            </a:rPr>
            <a:t>Happy</a:t>
          </a:r>
          <a:r>
            <a:rPr lang="en-IN" sz="1100" baseline="0">
              <a:solidFill>
                <a:schemeClr val="bg1">
                  <a:lumMod val="95000"/>
                </a:schemeClr>
              </a:solidFill>
              <a:latin typeface="Aptos ExtraBold" panose="020B0004020202020204" pitchFamily="34" charset="0"/>
            </a:rPr>
            <a:t> Callers </a:t>
          </a:r>
          <a:endParaRPr lang="en-IN" sz="1100">
            <a:solidFill>
              <a:schemeClr val="bg1">
                <a:lumMod val="95000"/>
              </a:schemeClr>
            </a:solidFill>
            <a:latin typeface="Aptos ExtraBold" panose="020B0004020202020204" pitchFamily="34" charset="0"/>
          </a:endParaRPr>
        </a:p>
      </xdr:txBody>
    </xdr:sp>
    <xdr:clientData/>
  </xdr:twoCellAnchor>
  <xdr:twoCellAnchor>
    <xdr:from>
      <xdr:col>2</xdr:col>
      <xdr:colOff>507079</xdr:colOff>
      <xdr:row>38</xdr:row>
      <xdr:rowOff>74036</xdr:rowOff>
    </xdr:from>
    <xdr:to>
      <xdr:col>3</xdr:col>
      <xdr:colOff>636619</xdr:colOff>
      <xdr:row>40</xdr:row>
      <xdr:rowOff>35258</xdr:rowOff>
    </xdr:to>
    <xdr:sp macro="" textlink="Pivots!E10">
      <xdr:nvSpPr>
        <xdr:cNvPr id="46" name="TextBox 45">
          <a:extLst>
            <a:ext uri="{FF2B5EF4-FFF2-40B4-BE49-F238E27FC236}">
              <a16:creationId xmlns:a16="http://schemas.microsoft.com/office/drawing/2014/main" id="{E86DB6F5-5534-4E03-835E-3BE99EAB722D}"/>
            </a:ext>
          </a:extLst>
        </xdr:cNvPr>
        <xdr:cNvSpPr txBox="1"/>
      </xdr:nvSpPr>
      <xdr:spPr>
        <a:xfrm>
          <a:off x="1071523" y="7665814"/>
          <a:ext cx="797466" cy="31870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A3C12E8-117F-42E8-8888-D7BBFA237535}" type="TxLink">
            <a:rPr lang="en-US" sz="1100" b="0" i="0" u="none" strike="noStrike">
              <a:solidFill>
                <a:schemeClr val="bg1">
                  <a:lumMod val="95000"/>
                </a:schemeClr>
              </a:solidFill>
              <a:latin typeface="Arial"/>
              <a:cs typeface="Arial"/>
            </a:rPr>
            <a:pPr algn="ctr"/>
            <a:t>60</a:t>
          </a:fld>
          <a:endParaRPr lang="en-IN" sz="1100">
            <a:solidFill>
              <a:schemeClr val="bg1">
                <a:lumMod val="95000"/>
              </a:schemeClr>
            </a:solidFill>
            <a:latin typeface="Aptos ExtraBold" panose="020B0004020202020204" pitchFamily="34" charset="0"/>
          </a:endParaRPr>
        </a:p>
      </xdr:txBody>
    </xdr:sp>
    <xdr:clientData/>
  </xdr:twoCellAnchor>
  <xdr:twoCellAnchor editAs="oneCell">
    <xdr:from>
      <xdr:col>2</xdr:col>
      <xdr:colOff>77525</xdr:colOff>
      <xdr:row>11</xdr:row>
      <xdr:rowOff>30480</xdr:rowOff>
    </xdr:from>
    <xdr:to>
      <xdr:col>2</xdr:col>
      <xdr:colOff>291035</xdr:colOff>
      <xdr:row>12</xdr:row>
      <xdr:rowOff>60961</xdr:rowOff>
    </xdr:to>
    <xdr:pic>
      <xdr:nvPicPr>
        <xdr:cNvPr id="47" name="Graphic 46" descr="Shopping cart with solid fill">
          <a:extLst>
            <a:ext uri="{FF2B5EF4-FFF2-40B4-BE49-F238E27FC236}">
              <a16:creationId xmlns:a16="http://schemas.microsoft.com/office/drawing/2014/main" id="{D538EFBD-D729-43E5-8680-7767189655E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40742" y="1894067"/>
          <a:ext cx="213510" cy="204416"/>
        </a:xfrm>
        <a:prstGeom prst="rect">
          <a:avLst/>
        </a:prstGeom>
      </xdr:spPr>
    </xdr:pic>
    <xdr:clientData/>
  </xdr:twoCellAnchor>
  <xdr:twoCellAnchor editAs="oneCell">
    <xdr:from>
      <xdr:col>2</xdr:col>
      <xdr:colOff>68580</xdr:colOff>
      <xdr:row>20</xdr:row>
      <xdr:rowOff>68650</xdr:rowOff>
    </xdr:from>
    <xdr:to>
      <xdr:col>2</xdr:col>
      <xdr:colOff>236220</xdr:colOff>
      <xdr:row>21</xdr:row>
      <xdr:rowOff>1018</xdr:rowOff>
    </xdr:to>
    <xdr:pic>
      <xdr:nvPicPr>
        <xdr:cNvPr id="48" name="Graphic 47" descr="Hourglass Finished with solid fill">
          <a:extLst>
            <a:ext uri="{FF2B5EF4-FFF2-40B4-BE49-F238E27FC236}">
              <a16:creationId xmlns:a16="http://schemas.microsoft.com/office/drawing/2014/main" id="{3DFEDAC0-637D-4D3A-A643-8C026948B32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33024" y="3643465"/>
          <a:ext cx="167640" cy="158147"/>
        </a:xfrm>
        <a:prstGeom prst="rect">
          <a:avLst/>
        </a:prstGeom>
      </xdr:spPr>
    </xdr:pic>
    <xdr:clientData/>
  </xdr:twoCellAnchor>
  <xdr:twoCellAnchor editAs="oneCell">
    <xdr:from>
      <xdr:col>2</xdr:col>
      <xdr:colOff>120588</xdr:colOff>
      <xdr:row>27</xdr:row>
      <xdr:rowOff>37855</xdr:rowOff>
    </xdr:from>
    <xdr:to>
      <xdr:col>2</xdr:col>
      <xdr:colOff>378471</xdr:colOff>
      <xdr:row>28</xdr:row>
      <xdr:rowOff>60578</xdr:rowOff>
    </xdr:to>
    <xdr:pic>
      <xdr:nvPicPr>
        <xdr:cNvPr id="49" name="Graphic 48" descr="Rating Star with solid fill">
          <a:extLst>
            <a:ext uri="{FF2B5EF4-FFF2-40B4-BE49-F238E27FC236}">
              <a16:creationId xmlns:a16="http://schemas.microsoft.com/office/drawing/2014/main" id="{5FC9D1FF-D40B-4C3D-8F2A-287DF0DD562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685032" y="5193114"/>
          <a:ext cx="257883" cy="248502"/>
        </a:xfrm>
        <a:prstGeom prst="rect">
          <a:avLst/>
        </a:prstGeom>
      </xdr:spPr>
    </xdr:pic>
    <xdr:clientData/>
  </xdr:twoCellAnchor>
  <xdr:twoCellAnchor editAs="oneCell">
    <xdr:from>
      <xdr:col>2</xdr:col>
      <xdr:colOff>168949</xdr:colOff>
      <xdr:row>34</xdr:row>
      <xdr:rowOff>182810</xdr:rowOff>
    </xdr:from>
    <xdr:to>
      <xdr:col>2</xdr:col>
      <xdr:colOff>360537</xdr:colOff>
      <xdr:row>35</xdr:row>
      <xdr:rowOff>140772</xdr:rowOff>
    </xdr:to>
    <xdr:pic>
      <xdr:nvPicPr>
        <xdr:cNvPr id="50" name="Graphic 49" descr="Star-struck face outline with solid fill">
          <a:extLst>
            <a:ext uri="{FF2B5EF4-FFF2-40B4-BE49-F238E27FC236}">
              <a16:creationId xmlns:a16="http://schemas.microsoft.com/office/drawing/2014/main" id="{679D7A6F-01D9-40B9-B903-9DE077AF69A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33393" y="6918514"/>
          <a:ext cx="191588" cy="183738"/>
        </a:xfrm>
        <a:prstGeom prst="rect">
          <a:avLst/>
        </a:prstGeom>
      </xdr:spPr>
    </xdr:pic>
    <xdr:clientData/>
  </xdr:twoCellAnchor>
  <xdr:twoCellAnchor editAs="oneCell">
    <xdr:from>
      <xdr:col>13</xdr:col>
      <xdr:colOff>8144</xdr:colOff>
      <xdr:row>20</xdr:row>
      <xdr:rowOff>172525</xdr:rowOff>
    </xdr:from>
    <xdr:to>
      <xdr:col>15</xdr:col>
      <xdr:colOff>498592</xdr:colOff>
      <xdr:row>31</xdr:row>
      <xdr:rowOff>84272</xdr:rowOff>
    </xdr:to>
    <mc:AlternateContent xmlns:mc="http://schemas.openxmlformats.org/markup-compatibility/2006" xmlns:a14="http://schemas.microsoft.com/office/drawing/2010/main">
      <mc:Choice Requires="a14">
        <xdr:graphicFrame macro="">
          <xdr:nvGraphicFramePr>
            <xdr:cNvPr id="51" name="Representative">
              <a:extLst>
                <a:ext uri="{FF2B5EF4-FFF2-40B4-BE49-F238E27FC236}">
                  <a16:creationId xmlns:a16="http://schemas.microsoft.com/office/drawing/2014/main" id="{4CDCF3DA-77CA-4892-A321-57DE969FC929}"/>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131608" y="3860061"/>
              <a:ext cx="1823948" cy="24698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xdr:colOff>
      <xdr:row>2</xdr:row>
      <xdr:rowOff>0</xdr:rowOff>
    </xdr:from>
    <xdr:to>
      <xdr:col>12</xdr:col>
      <xdr:colOff>362856</xdr:colOff>
      <xdr:row>18</xdr:row>
      <xdr:rowOff>1</xdr:rowOff>
    </xdr:to>
    <xdr:graphicFrame macro="">
      <xdr:nvGraphicFramePr>
        <xdr:cNvPr id="52" name="Chart 51">
          <a:extLst>
            <a:ext uri="{FF2B5EF4-FFF2-40B4-BE49-F238E27FC236}">
              <a16:creationId xmlns:a16="http://schemas.microsoft.com/office/drawing/2014/main" id="{D87BBB1B-7D74-46E9-8936-28B747539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379789</xdr:colOff>
      <xdr:row>3</xdr:row>
      <xdr:rowOff>72572</xdr:rowOff>
    </xdr:from>
    <xdr:to>
      <xdr:col>16</xdr:col>
      <xdr:colOff>24189</xdr:colOff>
      <xdr:row>16</xdr:row>
      <xdr:rowOff>24190</xdr:rowOff>
    </xdr:to>
    <xdr:graphicFrame macro="">
      <xdr:nvGraphicFramePr>
        <xdr:cNvPr id="53" name="Chart 52">
          <a:extLst>
            <a:ext uri="{FF2B5EF4-FFF2-40B4-BE49-F238E27FC236}">
              <a16:creationId xmlns:a16="http://schemas.microsoft.com/office/drawing/2014/main" id="{D8D43DEF-93B5-4F64-9EFC-C73FA9C118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611481</xdr:colOff>
      <xdr:row>19</xdr:row>
      <xdr:rowOff>188148</xdr:rowOff>
    </xdr:from>
    <xdr:to>
      <xdr:col>13</xdr:col>
      <xdr:colOff>37628</xdr:colOff>
      <xdr:row>40</xdr:row>
      <xdr:rowOff>131704</xdr:rowOff>
    </xdr:to>
    <xdr:sp macro="" textlink="">
      <xdr:nvSpPr>
        <xdr:cNvPr id="57" name="Rectangle 56">
          <a:extLst>
            <a:ext uri="{FF2B5EF4-FFF2-40B4-BE49-F238E27FC236}">
              <a16:creationId xmlns:a16="http://schemas.microsoft.com/office/drawing/2014/main" id="{3AADB959-690B-ABB5-E129-4ECA738FD66F}"/>
            </a:ext>
          </a:extLst>
        </xdr:cNvPr>
        <xdr:cNvSpPr/>
      </xdr:nvSpPr>
      <xdr:spPr>
        <a:xfrm>
          <a:off x="2746962" y="3537185"/>
          <a:ext cx="5409259" cy="4543778"/>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132472</xdr:colOff>
      <xdr:row>20</xdr:row>
      <xdr:rowOff>48918</xdr:rowOff>
    </xdr:from>
    <xdr:to>
      <xdr:col>8</xdr:col>
      <xdr:colOff>596062</xdr:colOff>
      <xdr:row>40</xdr:row>
      <xdr:rowOff>77735</xdr:rowOff>
    </xdr:to>
    <xdr:graphicFrame macro="">
      <xdr:nvGraphicFramePr>
        <xdr:cNvPr id="54" name="Chart 53">
          <a:extLst>
            <a:ext uri="{FF2B5EF4-FFF2-40B4-BE49-F238E27FC236}">
              <a16:creationId xmlns:a16="http://schemas.microsoft.com/office/drawing/2014/main" id="{F6332DB3-01F2-48DB-8B4A-5656664AD2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615713</xdr:colOff>
      <xdr:row>20</xdr:row>
      <xdr:rowOff>5839</xdr:rowOff>
    </xdr:from>
    <xdr:to>
      <xdr:col>12</xdr:col>
      <xdr:colOff>506856</xdr:colOff>
      <xdr:row>40</xdr:row>
      <xdr:rowOff>159205</xdr:rowOff>
    </xdr:to>
    <xdr:graphicFrame macro="">
      <xdr:nvGraphicFramePr>
        <xdr:cNvPr id="55" name="Chart 54">
          <a:extLst>
            <a:ext uri="{FF2B5EF4-FFF2-40B4-BE49-F238E27FC236}">
              <a16:creationId xmlns:a16="http://schemas.microsoft.com/office/drawing/2014/main" id="{24B1A37B-91C8-456F-BE4E-C20272B5E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27537</xdr:colOff>
      <xdr:row>2</xdr:row>
      <xdr:rowOff>96762</xdr:rowOff>
    </xdr:from>
    <xdr:to>
      <xdr:col>20</xdr:col>
      <xdr:colOff>291899</xdr:colOff>
      <xdr:row>18</xdr:row>
      <xdr:rowOff>47037</xdr:rowOff>
    </xdr:to>
    <xdr:graphicFrame macro="">
      <xdr:nvGraphicFramePr>
        <xdr:cNvPr id="58" name="Chart 57">
          <a:extLst>
            <a:ext uri="{FF2B5EF4-FFF2-40B4-BE49-F238E27FC236}">
              <a16:creationId xmlns:a16="http://schemas.microsoft.com/office/drawing/2014/main" id="{A1E32A7C-251C-44D2-AB3E-851F7BE0D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498322</xdr:colOff>
      <xdr:row>2</xdr:row>
      <xdr:rowOff>0</xdr:rowOff>
    </xdr:from>
    <xdr:to>
      <xdr:col>24</xdr:col>
      <xdr:colOff>65851</xdr:colOff>
      <xdr:row>17</xdr:row>
      <xdr:rowOff>145143</xdr:rowOff>
    </xdr:to>
    <xdr:graphicFrame macro="">
      <xdr:nvGraphicFramePr>
        <xdr:cNvPr id="60" name="Chart 59">
          <a:extLst>
            <a:ext uri="{FF2B5EF4-FFF2-40B4-BE49-F238E27FC236}">
              <a16:creationId xmlns:a16="http://schemas.microsoft.com/office/drawing/2014/main" id="{7CFDFE9E-5A28-4574-B548-E04E0D7CB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echalapu Tejaswini" refreshedDate="45681.09309884259" backgroundQuery="1" createdVersion="8" refreshedVersion="8" minRefreshableVersion="3" recordCount="0" supportSubquery="1" supportAdvancedDrill="1" xr:uid="{26A13314-94AF-41F9-917D-CE086674E194}">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echalapu Tejaswini" refreshedDate="45681.093099768521" backgroundQuery="1" createdVersion="8" refreshedVersion="8" minRefreshableVersion="3" recordCount="0" supportSubquery="1" supportAdvancedDrill="1" xr:uid="{D08F8CD9-BAB6-4D54-8001-681743F185C2}">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echalapu Tejaswini" refreshedDate="45681.093100694445" backgroundQuery="1" createdVersion="8" refreshedVersion="8" minRefreshableVersion="3" recordCount="0" supportSubquery="1" supportAdvancedDrill="1" xr:uid="{63FD56C2-6CC2-4990-A391-58578BC6112C}">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echalapu Tejaswini" refreshedDate="45681.41455173611" backgroundQuery="1" createdVersion="8" refreshedVersion="8" minRefreshableVersion="3" recordCount="0" supportSubquery="1" supportAdvancedDrill="1" xr:uid="{E9A33549-B668-4F0A-9F33-0EC71B07B637}">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echalapu Tejaswini" refreshedDate="45684.900821064817" backgroundQuery="1" createdVersion="8" refreshedVersion="8" minRefreshableVersion="3" recordCount="0" supportSubquery="1" supportAdvancedDrill="1" xr:uid="{840CEBA1-61EA-4D4B-837B-7D0AE269F268}">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echalapu Tejaswini" refreshedDate="45684.900821527779" backgroundQuery="1" createdVersion="8" refreshedVersion="8" minRefreshableVersion="3" recordCount="0" supportSubquery="1" supportAdvancedDrill="1" xr:uid="{D0DAF1CA-0DA9-4CCA-8D2E-69ED52062C18}">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314">
        <d v="2023-01-01T00:00:00"/>
        <d v="2023-01-02T00:00:00"/>
        <d v="2023-01-03T00:00:00"/>
        <d v="2023-01-04T00:00:00"/>
        <d v="2023-01-05T00:00:00"/>
        <d v="2023-01-07T00:00:00"/>
        <d v="2023-01-08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2-01T00:00:00"/>
        <d v="2023-02-02T00:00:00"/>
        <d v="2023-02-04T00:00:00"/>
        <d v="2023-02-05T00:00:00"/>
        <d v="2023-02-07T00:00:00"/>
        <d v="2023-02-08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4T00:00:00"/>
        <d v="2023-06-15T00:00:00"/>
        <d v="2023-06-16T00:00:00"/>
        <d v="2023-06-17T00:00:00"/>
        <d v="2023-06-18T00:00:00"/>
        <d v="2023-06-19T00:00:00"/>
        <d v="2023-06-20T00:00:00"/>
        <d v="2023-06-21T00:00:00"/>
        <d v="2023-06-23T00:00:00"/>
        <d v="2023-06-24T00:00:00"/>
        <d v="2023-06-25T00:00:00"/>
        <d v="2023-06-26T00:00:00"/>
        <d v="2023-06-27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3T00:00:00"/>
        <d v="2023-08-04T00:00:00"/>
        <d v="2023-08-05T00:00:00"/>
        <d v="2023-08-06T00:00:00"/>
        <d v="2023-08-07T00:00:00"/>
        <d v="2023-08-08T00:00:00"/>
        <d v="2023-08-10T00:00:00"/>
        <d v="2023-08-12T00:00:00"/>
        <d v="2023-08-13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6T00:00:00"/>
        <d v="2023-09-07T00:00:00"/>
        <d v="2023-09-08T00:00:00"/>
        <d v="2023-09-09T00:00:00"/>
        <d v="2023-09-10T00:00:00"/>
        <d v="2023-09-12T00:00:00"/>
        <d v="2023-09-13T00:00:00"/>
        <d v="2023-09-14T00:00:00"/>
        <d v="2023-09-16T00:00:00"/>
        <d v="2023-09-19T00:00:00"/>
        <d v="2023-09-21T00:00:00"/>
        <d v="2023-09-22T00:00:00"/>
        <d v="2023-09-23T00:00:00"/>
        <d v="2023-09-24T00:00:00"/>
        <d v="2023-09-25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echalapu Tejaswini" refreshedDate="45684.900821759256" backgroundQuery="1" createdVersion="8" refreshedVersion="8" minRefreshableVersion="3" recordCount="0" supportSubquery="1" supportAdvancedDrill="1" xr:uid="{DADB9D4D-0F56-42F8-AE90-80897DD1EB4E}">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echalapu Tejaswini" refreshedDate="45684.90082210648" backgroundQuery="1" createdVersion="8" refreshedVersion="8" minRefreshableVersion="3" recordCount="0" supportSubquery="1" supportAdvancedDrill="1" xr:uid="{77056891-A2BF-48C4-B8BA-BC229F0E089E}">
  <cacheSource type="external" connectionId="1"/>
  <cacheFields count="1">
    <cacheField name="[calls].[Representative].[Representative]" caption="Representative" numFmtId="0" hierarchy="3" level="1">
      <sharedItems count="1">
        <s v="R01"/>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echalapu Tejaswini" refreshedDate="45684.900822569442" backgroundQuery="1" createdVersion="8" refreshedVersion="8" minRefreshableVersion="3" recordCount="0" supportSubquery="1" supportAdvancedDrill="1" xr:uid="{BC33DF07-54F8-4C6C-9448-B3F62BBE5CE7}">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echalapu Tejaswini" refreshedDate="45681.093093055555" backgroundQuery="1" createdVersion="3" refreshedVersion="8" minRefreshableVersion="3" recordCount="0" supportSubquery="1" supportAdvancedDrill="1" xr:uid="{B863841E-AB60-464B-98C4-C6296C2512ED}">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6749847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0080F8-0294-4CD7-9B93-E27D25D9A986}" name="rep amounts"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87:G106"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82D619-217A-4891-9946-11064DF9EF32}" name="rep satisfaction"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73:B7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20"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45542E-BE9A-42D9-8B74-9275D4133F85}" name="weekday trend"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F16:G24"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3">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CDDA6E-A14C-47CF-906F-6A2322866EEF}" name="selected rep"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9:A50" firstHeaderRow="1" firstDataRow="1" firstDataCol="1"/>
  <pivotFields count="1">
    <pivotField axis="axisRow" allDrilled="1" subtotalTop="0" showAll="0" defaultSubtotal="0" defaultAttributeDrillState="1">
      <items count="1">
        <item s="1" x="0"/>
      </items>
    </pivotField>
  </pivotFields>
  <rowFields count="1">
    <field x="0"/>
  </rowFields>
  <rowItems count="1">
    <i>
      <x/>
    </i>
  </rowItems>
  <formats count="2">
    <format dxfId="5">
      <pivotArea dataOnly="0" labelOnly="1" fieldPosition="0">
        <references count="1">
          <reference field="0" count="0"/>
        </references>
      </pivotArea>
    </format>
    <format dxfId="4">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4C1452-8D06-43A4-9D74-45E7D42FF701}"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C42"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090782-8FA8-46AA-8EDB-603AE6377A2C}" name="monthly trend"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6:C29"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3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B4F2A8-F9DC-4ADA-8AB9-657E1D0CD56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1:D66"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5">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 chart="6" format="6">
      <pivotArea type="data" outline="0" fieldPosition="0">
        <references count="3">
          <reference field="4294967294" count="1" selected="0">
            <x v="0"/>
          </reference>
          <reference field="0" count="1" selected="0">
            <x v="0"/>
          </reference>
          <reference field="1" count="1" selected="0">
            <x v="1"/>
          </reference>
        </references>
      </pivotArea>
    </chartFormat>
    <chartFormat chart="6" format="7">
      <pivotArea type="data" outline="0" fieldPosition="0">
        <references count="3">
          <reference field="4294967294" count="1" selected="0">
            <x v="0"/>
          </reference>
          <reference field="0" count="1" selected="0">
            <x v="1"/>
          </reference>
          <reference field="1" count="1" selected="0">
            <x v="1"/>
          </reference>
        </references>
      </pivotArea>
    </chartFormat>
    <chartFormat chart="6" format="8">
      <pivotArea type="data" outline="0" fieldPosition="0">
        <references count="3">
          <reference field="4294967294" count="1" selected="0">
            <x v="0"/>
          </reference>
          <reference field="0" count="1" selected="0">
            <x v="2"/>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1C103C-69D7-44DF-BD66-5CD1357B345B}" name="rep pivot"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B984FA-63D5-473E-A1AC-04840CF25C57}" name="summary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A30FC397-C887-4A5E-B0A4-969871602C15}" sourceName="[calls].[Representative]">
  <pivotTables>
    <pivotTable tabId="6" name="rep pivot"/>
    <pivotTable tabId="6" name="monthly trend"/>
    <pivotTable tabId="6" name="weekday trend"/>
    <pivotTable tabId="6" name="selected rep"/>
    <pivotTable tabId="6" name="rep satisfaction"/>
  </pivotTables>
  <data>
    <olap pivotCacheId="567498470">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6133D20B-04BD-4482-A5DB-C75C2060ACE1}" cache="Slicer_Representative" caption="Representative" level="1" style="SlicerStyleDark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2"/>
    <tableColumn id="5" xr3:uid="{5A35565E-8707-4DED-AD15-A0669D67B382}" name="Date of Call" dataDxfId="21"/>
    <tableColumn id="6" xr3:uid="{F2E4F158-B41F-47BC-8DF8-DFCADFEE4E40}" name="Purchase Amount"/>
    <tableColumn id="7" xr3:uid="{04B291B5-47BD-4F78-8FD8-D1551CCA6BD9}" name="Satisfaction Rating"/>
    <tableColumn id="8" xr3:uid="{6E4123C0-0B17-43B8-A142-A1E540CE974C}" name="FY" dataDxfId="20">
      <calculatedColumnFormula>IF(MONTH(calls[[#This Row],[Date of Call]])&lt;=6, YEAR(calls[[#This Row],[Date of Call]]), YEAR(calls[[#This Row],[Date of Call]])+1)</calculatedColumnFormula>
    </tableColumn>
    <tableColumn id="9" xr3:uid="{199FA271-5E9B-46CE-9BC6-2801F92CD17E}" name="Day of week" dataDxfId="19">
      <calculatedColumnFormula>TEXT(calls[[#This Row],[Date of Call]],"DDDD")</calculatedColumnFormula>
    </tableColumn>
    <tableColumn id="10" xr3:uid="{328CDB09-95B8-4D5E-9ED9-EF0D363735A1}" name="Duration Bucket" dataDxfId="18">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7">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6" headerRowBorderDxfId="15" tableBorderDxfId="14" totalsRowBorderDxfId="13">
  <autoFilter ref="Q3:T18" xr:uid="{27158F51-A707-4171-8A04-81FB0AABCBA5}"/>
  <tableColumns count="4">
    <tableColumn id="1" xr3:uid="{02688061-6A8C-4E23-B7FF-D00CD8B58CAC}" name="Customer ID" dataDxfId="12"/>
    <tableColumn id="2" xr3:uid="{771678B6-DB44-426B-9874-B4E421A440D5}" name="Gedner" dataDxfId="11"/>
    <tableColumn id="3" xr3:uid="{B0D41C62-587E-494D-B49A-603F2C05F8D3}" name="Age" dataDxfId="10"/>
    <tableColumn id="4" xr3:uid="{663F92D6-FE31-4D81-9E01-8D066DDC8A88}" name="City" dataDxfId="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Arial Black-Arial">
      <a:majorFont>
        <a:latin typeface="Arial Black" panose="020B0A0402010202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3.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Normal="100" workbookViewId="0">
      <selection activeCell="B17" sqref="B16:B17"/>
    </sheetView>
  </sheetViews>
  <sheetFormatPr defaultRowHeight="13.8" x14ac:dyDescent="0.25"/>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topLeftCell="C1" zoomScale="86" zoomScaleNormal="115" workbookViewId="0">
      <selection activeCell="F7" sqref="F7"/>
    </sheetView>
  </sheetViews>
  <sheetFormatPr defaultRowHeight="13.8" x14ac:dyDescent="0.25"/>
  <cols>
    <col min="5" max="5" width="10.8984375" customWidth="1"/>
    <col min="6" max="6" width="12.19921875" bestFit="1" customWidth="1"/>
    <col min="9" max="9" width="18.796875" customWidth="1"/>
  </cols>
  <sheetData>
    <row r="2" spans="5:6" x14ac:dyDescent="0.25">
      <c r="E2" t="s">
        <v>1040</v>
      </c>
      <c r="F2" t="s">
        <v>1041</v>
      </c>
    </row>
    <row r="3" spans="5:6" ht="31.2" x14ac:dyDescent="0.6">
      <c r="E3" t="s">
        <v>11</v>
      </c>
      <c r="F3" s="46" t="s">
        <v>11</v>
      </c>
    </row>
    <row r="4" spans="5:6" ht="46.2" customHeight="1" x14ac:dyDescent="0.6">
      <c r="E4" t="s">
        <v>9</v>
      </c>
      <c r="F4" s="46" t="s">
        <v>9</v>
      </c>
    </row>
    <row r="5" spans="5:6" ht="25.5" customHeight="1" x14ac:dyDescent="0.6">
      <c r="E5" t="s">
        <v>6</v>
      </c>
      <c r="F5" s="46" t="s">
        <v>6</v>
      </c>
    </row>
    <row r="6" spans="5:6" ht="25.5" customHeight="1" x14ac:dyDescent="0.6">
      <c r="E6" t="s">
        <v>13</v>
      </c>
      <c r="F6" s="46" t="s">
        <v>13</v>
      </c>
    </row>
    <row r="7" spans="5:6" ht="25.5" customHeight="1" x14ac:dyDescent="0.6">
      <c r="E7" t="s">
        <v>10</v>
      </c>
      <c r="F7" s="46" t="s">
        <v>10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F57D5-A686-417C-8257-12657EA4C1BF}">
  <dimension ref="A1:AH847"/>
  <sheetViews>
    <sheetView tabSelected="1" zoomScale="77" zoomScaleNormal="70" workbookViewId="0">
      <selection activeCell="AD30" sqref="AD30"/>
    </sheetView>
  </sheetViews>
  <sheetFormatPr defaultRowHeight="13.8" x14ac:dyDescent="0.25"/>
  <cols>
    <col min="1" max="1" width="2.59765625" customWidth="1"/>
    <col min="2" max="2" width="4.796875" customWidth="1"/>
    <col min="4" max="4" width="11.8984375" customWidth="1"/>
    <col min="5" max="5" width="8.3984375" customWidth="1"/>
    <col min="17" max="17" width="5.3984375" customWidth="1"/>
    <col min="18" max="18" width="11.8984375" customWidth="1"/>
    <col min="19" max="19" width="13.5" customWidth="1"/>
    <col min="20" max="20" width="13.09765625" customWidth="1"/>
    <col min="21" max="21" width="13.5" customWidth="1"/>
    <col min="22" max="22" width="14.09765625" customWidth="1"/>
    <col min="23" max="23" width="11.8984375" customWidth="1"/>
    <col min="24" max="24" width="11.09765625" bestFit="1" customWidth="1"/>
  </cols>
  <sheetData>
    <row r="1" spans="1:34" ht="24.6" customHeight="1" x14ac:dyDescent="0.55000000000000004">
      <c r="A1" s="20"/>
      <c r="B1" s="48" t="s">
        <v>1086</v>
      </c>
      <c r="C1" s="47"/>
      <c r="D1" s="47"/>
      <c r="E1" s="47"/>
      <c r="F1" s="47"/>
      <c r="G1" s="47"/>
      <c r="H1" s="47"/>
      <c r="I1" s="20"/>
      <c r="J1" s="20"/>
      <c r="K1" s="20"/>
      <c r="L1" s="20"/>
      <c r="M1" s="20"/>
      <c r="N1" s="20"/>
      <c r="O1" s="20"/>
      <c r="P1" s="20"/>
      <c r="Q1" s="20"/>
      <c r="R1" s="20"/>
      <c r="S1" s="20"/>
      <c r="T1" s="20"/>
      <c r="U1" s="20"/>
      <c r="V1" s="20"/>
      <c r="W1" s="20"/>
      <c r="X1" s="20"/>
      <c r="Y1" s="20"/>
      <c r="Z1" s="20"/>
      <c r="AA1" s="20"/>
      <c r="AB1" s="20"/>
      <c r="AC1" s="20"/>
      <c r="AD1" s="20"/>
      <c r="AE1" s="20"/>
      <c r="AF1" s="20"/>
      <c r="AG1" s="20"/>
      <c r="AH1" s="20"/>
    </row>
    <row r="2" spans="1:34"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row>
    <row r="3" spans="1:34" ht="9.6" customHeight="1"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row>
    <row r="4" spans="1:34" x14ac:dyDescent="0.25">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row>
    <row r="5" spans="1:34" x14ac:dyDescent="0.25">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row>
    <row r="6" spans="1:34" x14ac:dyDescent="0.2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row>
    <row r="7" spans="1:34" x14ac:dyDescent="0.2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row>
    <row r="8" spans="1:34" x14ac:dyDescent="0.25">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row>
    <row r="9" spans="1:34" x14ac:dyDescent="0.2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row>
    <row r="10" spans="1:34" x14ac:dyDescent="0.2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row>
    <row r="11" spans="1:34" x14ac:dyDescent="0.2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row>
    <row r="12" spans="1:34" x14ac:dyDescent="0.2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row>
    <row r="13" spans="1:34" x14ac:dyDescent="0.2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row>
    <row r="14" spans="1:34" x14ac:dyDescent="0.2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row>
    <row r="15" spans="1:34" x14ac:dyDescent="0.2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row>
    <row r="16" spans="1:34" ht="10.8" customHeight="1" x14ac:dyDescent="0.2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row>
    <row r="17" spans="1:34" x14ac:dyDescent="0.2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row>
    <row r="18" spans="1:34" x14ac:dyDescent="0.2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row>
    <row r="19" spans="1:34" ht="18" x14ac:dyDescent="0.35">
      <c r="A19" s="20"/>
      <c r="B19" s="20"/>
      <c r="C19" s="20"/>
      <c r="D19" s="20"/>
      <c r="E19" s="20"/>
      <c r="F19" s="20"/>
      <c r="G19" s="20"/>
      <c r="H19" s="20"/>
      <c r="I19" s="20"/>
      <c r="J19" s="20"/>
      <c r="K19" s="20"/>
      <c r="L19" s="20"/>
      <c r="M19" s="20"/>
      <c r="N19" s="20"/>
      <c r="O19" s="20"/>
      <c r="P19" s="20"/>
      <c r="Q19" s="20"/>
      <c r="R19" s="32"/>
      <c r="S19" s="32"/>
      <c r="T19" s="31"/>
      <c r="U19" s="32"/>
      <c r="V19" s="32"/>
      <c r="W19" s="32"/>
      <c r="X19" s="20"/>
      <c r="Y19" s="20"/>
      <c r="Z19" s="20"/>
      <c r="AA19" s="20"/>
      <c r="AB19" s="20"/>
      <c r="AC19" s="20"/>
      <c r="AD19" s="20"/>
      <c r="AE19" s="20"/>
      <c r="AF19" s="20"/>
      <c r="AG19" s="20"/>
      <c r="AH19" s="20"/>
    </row>
    <row r="20" spans="1:34" ht="18" x14ac:dyDescent="0.35">
      <c r="A20" s="20"/>
      <c r="B20" s="20"/>
      <c r="C20" s="20"/>
      <c r="D20" s="20"/>
      <c r="E20" s="20"/>
      <c r="F20" s="20"/>
      <c r="G20" s="20"/>
      <c r="H20" s="20"/>
      <c r="I20" s="20"/>
      <c r="J20" s="20"/>
      <c r="K20" s="20"/>
      <c r="L20" s="20"/>
      <c r="M20" s="20"/>
      <c r="N20" s="20"/>
      <c r="O20" s="20"/>
      <c r="P20" s="20"/>
      <c r="Q20" s="31"/>
      <c r="R20" s="31"/>
      <c r="S20" s="31"/>
      <c r="T20" s="20"/>
      <c r="U20" s="31"/>
      <c r="V20" s="31"/>
      <c r="W20" s="31"/>
      <c r="X20" s="20"/>
      <c r="Y20" s="20"/>
      <c r="Z20" s="20"/>
      <c r="AA20" s="20"/>
      <c r="AB20" s="20"/>
      <c r="AC20" s="20"/>
      <c r="AD20" s="20"/>
      <c r="AE20" s="20"/>
      <c r="AF20" s="20"/>
      <c r="AG20" s="20"/>
      <c r="AH20" s="20"/>
    </row>
    <row r="21" spans="1:34" ht="18" x14ac:dyDescent="0.35">
      <c r="A21" s="20"/>
      <c r="B21" s="20"/>
      <c r="C21" s="20"/>
      <c r="D21" s="20"/>
      <c r="E21" s="20"/>
      <c r="F21" s="20"/>
      <c r="G21" s="20"/>
      <c r="H21" s="20"/>
      <c r="I21" s="20"/>
      <c r="J21" s="20"/>
      <c r="K21" s="20"/>
      <c r="L21" s="20"/>
      <c r="M21" s="20"/>
      <c r="N21" s="20"/>
      <c r="O21" s="20"/>
      <c r="P21" s="20"/>
      <c r="Q21" s="33"/>
      <c r="R21" s="34"/>
      <c r="S21" s="35" t="s">
        <v>11</v>
      </c>
      <c r="T21" s="35" t="s">
        <v>9</v>
      </c>
      <c r="U21" s="35" t="s">
        <v>6</v>
      </c>
      <c r="V21" s="35" t="s">
        <v>13</v>
      </c>
      <c r="W21" s="35" t="s">
        <v>10</v>
      </c>
      <c r="X21" s="30" t="s">
        <v>1076</v>
      </c>
      <c r="Y21" s="20"/>
      <c r="Z21" s="20"/>
      <c r="AA21" s="20"/>
      <c r="AB21" s="20"/>
      <c r="AC21" s="20"/>
      <c r="AD21" s="20"/>
      <c r="AE21" s="20"/>
      <c r="AF21" s="20"/>
      <c r="AG21" s="20"/>
      <c r="AH21" s="20"/>
    </row>
    <row r="22" spans="1:34" ht="19.2" customHeight="1" x14ac:dyDescent="0.35">
      <c r="A22" s="20"/>
      <c r="B22" s="20"/>
      <c r="C22" s="20"/>
      <c r="D22" s="20"/>
      <c r="E22" s="20"/>
      <c r="F22" s="20"/>
      <c r="G22" s="20"/>
      <c r="H22" s="20"/>
      <c r="I22" s="20"/>
      <c r="J22" s="20"/>
      <c r="K22" s="20"/>
      <c r="L22" s="20"/>
      <c r="M22" s="20"/>
      <c r="N22" s="20"/>
      <c r="O22" s="20"/>
      <c r="P22" s="20"/>
      <c r="Q22" s="33"/>
      <c r="R22" s="36" t="str" cm="1">
        <f t="array" ref="R22:X39">IF(Pivots!A89:G106="","",Pivots!A89:G106)</f>
        <v>Cincinnati</v>
      </c>
      <c r="S22" s="37" t="str">
        <v/>
      </c>
      <c r="T22" s="37" t="str">
        <v/>
      </c>
      <c r="U22" s="37" t="str">
        <v/>
      </c>
      <c r="V22" s="37" t="str">
        <v/>
      </c>
      <c r="W22" s="37" t="str">
        <v/>
      </c>
      <c r="X22" s="38" t="str">
        <v/>
      </c>
      <c r="Y22" s="20"/>
      <c r="Z22" s="20"/>
      <c r="AA22" s="20"/>
      <c r="AB22" s="20"/>
      <c r="AC22" s="20"/>
      <c r="AD22" s="20"/>
      <c r="AE22" s="20"/>
      <c r="AF22" s="20"/>
      <c r="AG22" s="20"/>
      <c r="AH22" s="20"/>
    </row>
    <row r="23" spans="1:34" ht="18" x14ac:dyDescent="0.35">
      <c r="A23" s="20"/>
      <c r="B23" s="20"/>
      <c r="C23" s="20"/>
      <c r="D23" s="20"/>
      <c r="E23" s="20"/>
      <c r="F23" s="20"/>
      <c r="G23" s="20"/>
      <c r="H23" s="20"/>
      <c r="I23" s="20"/>
      <c r="J23" s="20"/>
      <c r="K23" s="20"/>
      <c r="L23" s="20"/>
      <c r="M23" s="20"/>
      <c r="N23" s="20"/>
      <c r="O23" s="20"/>
      <c r="P23" s="20"/>
      <c r="Q23" s="33"/>
      <c r="R23" s="42" t="str">
        <v>C0003</v>
      </c>
      <c r="S23" s="37">
        <v>891</v>
      </c>
      <c r="T23" s="37">
        <v>1332</v>
      </c>
      <c r="U23" s="37">
        <v>1282</v>
      </c>
      <c r="V23" s="37">
        <v>739</v>
      </c>
      <c r="W23" s="37">
        <v>560</v>
      </c>
      <c r="X23" s="43">
        <v>4804</v>
      </c>
      <c r="Y23" s="20"/>
      <c r="Z23" s="20"/>
      <c r="AA23" s="20"/>
      <c r="AB23" s="20"/>
      <c r="AC23" s="20"/>
      <c r="AD23" s="20"/>
      <c r="AE23" s="20"/>
      <c r="AF23" s="20"/>
      <c r="AG23" s="20"/>
      <c r="AH23" s="20"/>
    </row>
    <row r="24" spans="1:34" ht="18" x14ac:dyDescent="0.35">
      <c r="A24" s="20"/>
      <c r="B24" s="20"/>
      <c r="C24" s="20"/>
      <c r="D24" s="20"/>
      <c r="E24" s="20"/>
      <c r="F24" s="20"/>
      <c r="G24" s="20"/>
      <c r="H24" s="20"/>
      <c r="I24" s="20"/>
      <c r="J24" s="20"/>
      <c r="K24" s="20"/>
      <c r="L24" s="20"/>
      <c r="M24" s="20"/>
      <c r="N24" s="20"/>
      <c r="O24" s="20"/>
      <c r="P24" s="20"/>
      <c r="Q24" s="33"/>
      <c r="R24" s="42" t="str">
        <v>C0004</v>
      </c>
      <c r="S24" s="37">
        <v>1991</v>
      </c>
      <c r="T24" s="37">
        <v>1886</v>
      </c>
      <c r="U24" s="37">
        <v>1206</v>
      </c>
      <c r="V24" s="37">
        <v>884</v>
      </c>
      <c r="W24" s="37">
        <v>1722</v>
      </c>
      <c r="X24" s="43">
        <v>7689</v>
      </c>
      <c r="Y24" s="20"/>
      <c r="Z24" s="20"/>
      <c r="AA24" s="20"/>
      <c r="AB24" s="20"/>
      <c r="AC24" s="20"/>
      <c r="AD24" s="20"/>
      <c r="AE24" s="20"/>
      <c r="AF24" s="20"/>
      <c r="AG24" s="20"/>
      <c r="AH24" s="20"/>
    </row>
    <row r="25" spans="1:34" ht="18" x14ac:dyDescent="0.35">
      <c r="A25" s="20"/>
      <c r="B25" s="20"/>
      <c r="C25" s="20"/>
      <c r="D25" s="20"/>
      <c r="E25" s="20"/>
      <c r="F25" s="20"/>
      <c r="G25" s="20"/>
      <c r="H25" s="20"/>
      <c r="I25" s="20"/>
      <c r="J25" s="20"/>
      <c r="K25" s="20"/>
      <c r="L25" s="20"/>
      <c r="M25" s="20"/>
      <c r="N25" s="20"/>
      <c r="O25" s="20"/>
      <c r="P25" s="20"/>
      <c r="Q25" s="31"/>
      <c r="R25" s="42" t="str">
        <v>C0011</v>
      </c>
      <c r="S25" s="37">
        <v>1163</v>
      </c>
      <c r="T25" s="37">
        <v>1180</v>
      </c>
      <c r="U25" s="37">
        <v>1616</v>
      </c>
      <c r="V25" s="37">
        <v>1043</v>
      </c>
      <c r="W25" s="37">
        <v>1747</v>
      </c>
      <c r="X25" s="43">
        <v>6749</v>
      </c>
      <c r="Y25" s="20"/>
      <c r="Z25" s="20"/>
      <c r="AA25" s="20"/>
      <c r="AB25" s="20"/>
      <c r="AC25" s="20"/>
      <c r="AD25" s="20"/>
      <c r="AE25" s="20"/>
      <c r="AF25" s="20"/>
      <c r="AG25" s="20"/>
      <c r="AH25" s="20"/>
    </row>
    <row r="26" spans="1:34" ht="18" x14ac:dyDescent="0.35">
      <c r="A26" s="20"/>
      <c r="B26" s="20"/>
      <c r="C26" s="20"/>
      <c r="D26" s="20"/>
      <c r="E26" s="20"/>
      <c r="F26" s="20"/>
      <c r="G26" s="20"/>
      <c r="H26" s="20"/>
      <c r="I26" s="20"/>
      <c r="J26" s="20"/>
      <c r="K26" s="20"/>
      <c r="L26" s="20"/>
      <c r="M26" s="20"/>
      <c r="N26" s="20"/>
      <c r="O26" s="20"/>
      <c r="P26" s="20"/>
      <c r="Q26" s="33"/>
      <c r="R26" s="42" t="str">
        <v>C0012</v>
      </c>
      <c r="S26" s="37">
        <v>1438</v>
      </c>
      <c r="T26" s="37">
        <v>1616</v>
      </c>
      <c r="U26" s="37">
        <v>866</v>
      </c>
      <c r="V26" s="37">
        <v>829</v>
      </c>
      <c r="W26" s="37">
        <v>2070</v>
      </c>
      <c r="X26" s="43">
        <v>6819</v>
      </c>
      <c r="Y26" s="20"/>
      <c r="Z26" s="20"/>
      <c r="AA26" s="20"/>
      <c r="AB26" s="20"/>
      <c r="AC26" s="20"/>
      <c r="AD26" s="20"/>
      <c r="AE26" s="20"/>
      <c r="AF26" s="20"/>
      <c r="AG26" s="20"/>
      <c r="AH26" s="20"/>
    </row>
    <row r="27" spans="1:34" ht="18" x14ac:dyDescent="0.35">
      <c r="A27" s="20"/>
      <c r="B27" s="20"/>
      <c r="C27" s="20"/>
      <c r="D27" s="20"/>
      <c r="E27" s="20"/>
      <c r="F27" s="20"/>
      <c r="G27" s="20"/>
      <c r="H27" s="20"/>
      <c r="I27" s="20"/>
      <c r="J27" s="20"/>
      <c r="K27" s="20"/>
      <c r="L27" s="20"/>
      <c r="M27" s="20"/>
      <c r="N27" s="20"/>
      <c r="O27" s="20"/>
      <c r="P27" s="20"/>
      <c r="Q27" s="33"/>
      <c r="R27" s="36" t="str">
        <v>Cleveland</v>
      </c>
      <c r="S27" s="37" t="str">
        <v/>
      </c>
      <c r="T27" s="37" t="str">
        <v/>
      </c>
      <c r="U27" s="37" t="str">
        <v/>
      </c>
      <c r="V27" s="37" t="str">
        <v/>
      </c>
      <c r="W27" s="37" t="str">
        <v/>
      </c>
      <c r="X27" s="43" t="str">
        <v/>
      </c>
      <c r="Y27" s="20"/>
      <c r="Z27" s="20"/>
      <c r="AA27" s="20"/>
      <c r="AB27" s="20"/>
      <c r="AC27" s="20"/>
      <c r="AD27" s="20"/>
      <c r="AE27" s="20"/>
      <c r="AF27" s="20"/>
      <c r="AG27" s="20"/>
      <c r="AH27" s="20"/>
    </row>
    <row r="28" spans="1:34" ht="18" x14ac:dyDescent="0.35">
      <c r="A28" s="20"/>
      <c r="B28" s="20"/>
      <c r="C28" s="20"/>
      <c r="D28" s="20"/>
      <c r="E28" s="20"/>
      <c r="F28" s="20"/>
      <c r="G28" s="20"/>
      <c r="H28" s="20"/>
      <c r="I28" s="20"/>
      <c r="J28" s="20"/>
      <c r="K28" s="20"/>
      <c r="L28" s="20"/>
      <c r="M28" s="20"/>
      <c r="N28" s="20"/>
      <c r="O28" s="20"/>
      <c r="P28" s="20"/>
      <c r="Q28" s="33"/>
      <c r="R28" s="42" t="str">
        <v>C0002</v>
      </c>
      <c r="S28" s="37">
        <v>1233</v>
      </c>
      <c r="T28" s="37">
        <v>223</v>
      </c>
      <c r="U28" s="37">
        <v>1680</v>
      </c>
      <c r="V28" s="37">
        <v>990</v>
      </c>
      <c r="W28" s="37">
        <v>1508</v>
      </c>
      <c r="X28" s="43">
        <v>5634</v>
      </c>
      <c r="Y28" s="20"/>
      <c r="Z28" s="20"/>
      <c r="AA28" s="20"/>
      <c r="AB28" s="20"/>
      <c r="AC28" s="20"/>
      <c r="AD28" s="20"/>
      <c r="AE28" s="20"/>
      <c r="AF28" s="20"/>
      <c r="AG28" s="20"/>
      <c r="AH28" s="20"/>
    </row>
    <row r="29" spans="1:34" ht="18" x14ac:dyDescent="0.35">
      <c r="A29" s="20"/>
      <c r="B29" s="20"/>
      <c r="C29" s="20"/>
      <c r="D29" s="20"/>
      <c r="E29" s="20"/>
      <c r="F29" s="20"/>
      <c r="G29" s="20"/>
      <c r="H29" s="20"/>
      <c r="I29" s="20"/>
      <c r="J29" s="20"/>
      <c r="K29" s="20"/>
      <c r="L29" s="20"/>
      <c r="M29" s="20"/>
      <c r="N29" s="20"/>
      <c r="O29" s="20"/>
      <c r="P29" s="20"/>
      <c r="Q29" s="33"/>
      <c r="R29" s="42" t="str">
        <v>C0007</v>
      </c>
      <c r="S29" s="37">
        <v>1598</v>
      </c>
      <c r="T29" s="37">
        <v>1907</v>
      </c>
      <c r="U29" s="37">
        <v>869</v>
      </c>
      <c r="V29" s="37">
        <v>1426</v>
      </c>
      <c r="W29" s="37">
        <v>1416</v>
      </c>
      <c r="X29" s="43">
        <v>7216</v>
      </c>
      <c r="Y29" s="20"/>
      <c r="Z29" s="20"/>
      <c r="AA29" s="20"/>
      <c r="AB29" s="29"/>
      <c r="AC29" s="20"/>
      <c r="AD29" s="20"/>
      <c r="AE29" s="20"/>
      <c r="AF29" s="20"/>
      <c r="AG29" s="20"/>
      <c r="AH29" s="20"/>
    </row>
    <row r="30" spans="1:34" ht="18" x14ac:dyDescent="0.35">
      <c r="A30" s="20"/>
      <c r="B30" s="20"/>
      <c r="C30" s="20"/>
      <c r="D30" s="20"/>
      <c r="E30" s="20"/>
      <c r="F30" s="20"/>
      <c r="G30" s="20"/>
      <c r="H30" s="20"/>
      <c r="I30" s="20"/>
      <c r="J30" s="20"/>
      <c r="K30" s="20"/>
      <c r="L30" s="20"/>
      <c r="M30" s="20"/>
      <c r="N30" s="20"/>
      <c r="O30" s="20"/>
      <c r="P30" s="20"/>
      <c r="Q30" s="33"/>
      <c r="R30" s="42" t="str">
        <v>C0008</v>
      </c>
      <c r="S30" s="37">
        <v>900</v>
      </c>
      <c r="T30" s="37">
        <v>1016</v>
      </c>
      <c r="U30" s="37">
        <v>960</v>
      </c>
      <c r="V30" s="37">
        <v>940</v>
      </c>
      <c r="W30" s="37">
        <v>1193</v>
      </c>
      <c r="X30" s="43">
        <v>5009</v>
      </c>
      <c r="Y30" s="20"/>
      <c r="Z30" s="20"/>
      <c r="AA30" s="20"/>
      <c r="AB30" s="20"/>
      <c r="AC30" s="20"/>
      <c r="AD30" s="20"/>
      <c r="AE30" s="20"/>
      <c r="AF30" s="20"/>
      <c r="AG30" s="20"/>
      <c r="AH30" s="20"/>
    </row>
    <row r="31" spans="1:34" ht="18" x14ac:dyDescent="0.35">
      <c r="A31" s="20"/>
      <c r="B31" s="20"/>
      <c r="C31" s="20"/>
      <c r="D31" s="20"/>
      <c r="E31" s="20"/>
      <c r="F31" s="20"/>
      <c r="G31" s="20"/>
      <c r="H31" s="20"/>
      <c r="I31" s="20"/>
      <c r="J31" s="20"/>
      <c r="K31" s="20"/>
      <c r="L31" s="20"/>
      <c r="M31" s="20"/>
      <c r="N31" s="20"/>
      <c r="O31" s="20"/>
      <c r="P31" s="20"/>
      <c r="Q31" s="33"/>
      <c r="R31" s="42" t="str">
        <v>C0010</v>
      </c>
      <c r="S31" s="37">
        <v>900</v>
      </c>
      <c r="T31" s="37">
        <v>1470</v>
      </c>
      <c r="U31" s="37">
        <v>1617</v>
      </c>
      <c r="V31" s="37">
        <v>1314</v>
      </c>
      <c r="W31" s="37">
        <v>941</v>
      </c>
      <c r="X31" s="43">
        <v>6242</v>
      </c>
      <c r="Y31" s="20"/>
      <c r="Z31" s="20"/>
      <c r="AA31" s="20"/>
      <c r="AB31" s="20"/>
      <c r="AC31" s="20"/>
      <c r="AD31" s="20"/>
      <c r="AE31" s="20"/>
      <c r="AF31" s="20"/>
      <c r="AG31" s="20"/>
      <c r="AH31" s="20"/>
    </row>
    <row r="32" spans="1:34" ht="18" x14ac:dyDescent="0.35">
      <c r="A32" s="20"/>
      <c r="B32" s="20"/>
      <c r="C32" s="20"/>
      <c r="D32" s="20"/>
      <c r="E32" s="20"/>
      <c r="F32" s="20"/>
      <c r="G32" s="20"/>
      <c r="H32" s="20"/>
      <c r="I32" s="20"/>
      <c r="J32" s="20"/>
      <c r="K32" s="20"/>
      <c r="L32" s="20"/>
      <c r="M32" s="20"/>
      <c r="N32" s="20"/>
      <c r="O32" s="20"/>
      <c r="P32" s="20"/>
      <c r="Q32" s="31"/>
      <c r="R32" s="42" t="str">
        <v>C0013</v>
      </c>
      <c r="S32" s="37">
        <v>1255</v>
      </c>
      <c r="T32" s="37">
        <v>516</v>
      </c>
      <c r="U32" s="37">
        <v>1874</v>
      </c>
      <c r="V32" s="37">
        <v>1863</v>
      </c>
      <c r="W32" s="37">
        <v>1722</v>
      </c>
      <c r="X32" s="43">
        <v>7230</v>
      </c>
      <c r="Y32" s="20"/>
      <c r="Z32" s="20"/>
      <c r="AA32" s="20"/>
      <c r="AB32" s="20"/>
      <c r="AC32" s="20"/>
      <c r="AD32" s="20"/>
      <c r="AE32" s="20"/>
      <c r="AF32" s="20"/>
      <c r="AG32" s="20"/>
      <c r="AH32" s="20"/>
    </row>
    <row r="33" spans="1:34" ht="18" x14ac:dyDescent="0.35">
      <c r="A33" s="20"/>
      <c r="B33" s="20"/>
      <c r="C33" s="20"/>
      <c r="D33" s="20"/>
      <c r="E33" s="20"/>
      <c r="F33" s="20"/>
      <c r="G33" s="20"/>
      <c r="H33" s="20"/>
      <c r="I33" s="20"/>
      <c r="J33" s="20"/>
      <c r="K33" s="20"/>
      <c r="L33" s="20"/>
      <c r="M33" s="20"/>
      <c r="N33" s="47" t="str">
        <f>Pivots!B126</f>
        <v>R01</v>
      </c>
      <c r="O33" s="47"/>
      <c r="P33" s="47"/>
      <c r="Q33" s="33"/>
      <c r="R33" s="42" t="str">
        <v>C0015</v>
      </c>
      <c r="S33" s="37">
        <v>1138</v>
      </c>
      <c r="T33" s="37">
        <v>1898</v>
      </c>
      <c r="U33" s="37">
        <v>1482</v>
      </c>
      <c r="V33" s="37">
        <v>846</v>
      </c>
      <c r="W33" s="37">
        <v>1154</v>
      </c>
      <c r="X33" s="43">
        <v>6518</v>
      </c>
      <c r="Y33" s="20"/>
      <c r="Z33" s="20"/>
      <c r="AA33" s="20"/>
      <c r="AB33" s="20"/>
      <c r="AC33" s="20"/>
      <c r="AD33" s="20"/>
      <c r="AE33" s="20"/>
      <c r="AF33" s="20"/>
      <c r="AG33" s="20"/>
      <c r="AH33" s="20"/>
    </row>
    <row r="34" spans="1:34" ht="18" x14ac:dyDescent="0.35">
      <c r="A34" s="20"/>
      <c r="B34" s="20"/>
      <c r="C34" s="20"/>
      <c r="D34" s="20"/>
      <c r="E34" s="20"/>
      <c r="F34" s="20"/>
      <c r="G34" s="20"/>
      <c r="H34" s="20"/>
      <c r="I34" s="20"/>
      <c r="J34" s="20"/>
      <c r="K34" s="20"/>
      <c r="L34" s="20"/>
      <c r="M34" s="20"/>
      <c r="N34" s="47"/>
      <c r="O34" s="47"/>
      <c r="P34" s="47"/>
      <c r="Q34" s="33"/>
      <c r="R34" s="36" t="str">
        <v>Columbus</v>
      </c>
      <c r="S34" s="37" t="str">
        <v/>
      </c>
      <c r="T34" s="37" t="str">
        <v/>
      </c>
      <c r="U34" s="37" t="str">
        <v/>
      </c>
      <c r="V34" s="37" t="str">
        <v/>
      </c>
      <c r="W34" s="37" t="str">
        <v/>
      </c>
      <c r="X34" s="43" t="str">
        <v/>
      </c>
      <c r="Y34" s="20"/>
      <c r="Z34" s="20"/>
      <c r="AA34" s="20"/>
      <c r="AB34" s="20"/>
      <c r="AC34" s="20"/>
      <c r="AD34" s="20"/>
      <c r="AE34" s="20"/>
      <c r="AF34" s="20"/>
      <c r="AG34" s="20"/>
      <c r="AH34" s="20"/>
    </row>
    <row r="35" spans="1:34" ht="18" x14ac:dyDescent="0.35">
      <c r="A35" s="20"/>
      <c r="B35" s="20"/>
      <c r="C35" s="20"/>
      <c r="D35" s="20"/>
      <c r="E35" s="20"/>
      <c r="F35" s="20"/>
      <c r="G35" s="20"/>
      <c r="H35" s="20"/>
      <c r="I35" s="20"/>
      <c r="J35" s="20"/>
      <c r="K35" s="20"/>
      <c r="L35" s="20"/>
      <c r="M35" s="20"/>
      <c r="N35" s="47"/>
      <c r="O35" s="47"/>
      <c r="P35" s="47"/>
      <c r="Q35" s="33"/>
      <c r="R35" s="42" t="str">
        <v>C0001</v>
      </c>
      <c r="S35" s="37">
        <v>1655</v>
      </c>
      <c r="T35" s="37">
        <v>805</v>
      </c>
      <c r="U35" s="37">
        <v>2263</v>
      </c>
      <c r="V35" s="37">
        <v>987</v>
      </c>
      <c r="W35" s="37">
        <v>1075</v>
      </c>
      <c r="X35" s="43">
        <v>6785</v>
      </c>
      <c r="Y35" s="20"/>
      <c r="Z35" s="20"/>
      <c r="AA35" s="20"/>
      <c r="AB35" s="20"/>
      <c r="AC35" s="20"/>
      <c r="AD35" s="20"/>
      <c r="AE35" s="20"/>
      <c r="AF35" s="20"/>
      <c r="AG35" s="20"/>
      <c r="AH35" s="20"/>
    </row>
    <row r="36" spans="1:34" ht="18" x14ac:dyDescent="0.35">
      <c r="A36" s="20"/>
      <c r="B36" s="20"/>
      <c r="C36" s="20"/>
      <c r="D36" s="20"/>
      <c r="E36" s="20"/>
      <c r="F36" s="20"/>
      <c r="G36" s="20"/>
      <c r="H36" s="20"/>
      <c r="I36" s="20"/>
      <c r="J36" s="20"/>
      <c r="K36" s="20"/>
      <c r="L36" s="20"/>
      <c r="M36" s="20"/>
      <c r="N36" s="47" t="str">
        <f>Pivots!B123</f>
        <v>% of calls:19%</v>
      </c>
      <c r="O36" s="47"/>
      <c r="P36" s="47"/>
      <c r="Q36" s="33"/>
      <c r="R36" s="42" t="str">
        <v>C0005</v>
      </c>
      <c r="S36" s="37">
        <v>1104</v>
      </c>
      <c r="T36" s="37">
        <v>2280</v>
      </c>
      <c r="U36" s="37">
        <v>1445</v>
      </c>
      <c r="V36" s="37">
        <v>1722</v>
      </c>
      <c r="W36" s="37">
        <v>1196</v>
      </c>
      <c r="X36" s="43">
        <v>7747</v>
      </c>
      <c r="Y36" s="20"/>
      <c r="Z36" s="20"/>
      <c r="AA36" s="20"/>
      <c r="AB36" s="20"/>
      <c r="AC36" s="20"/>
      <c r="AD36" s="20"/>
      <c r="AE36" s="20"/>
      <c r="AF36" s="20"/>
      <c r="AG36" s="20"/>
      <c r="AH36" s="20"/>
    </row>
    <row r="37" spans="1:34" ht="18" x14ac:dyDescent="0.35">
      <c r="A37" s="20"/>
      <c r="B37" s="20"/>
      <c r="C37" s="20"/>
      <c r="D37" s="20"/>
      <c r="E37" s="20"/>
      <c r="F37" s="20"/>
      <c r="G37" s="20"/>
      <c r="H37" s="20"/>
      <c r="I37" s="20"/>
      <c r="J37" s="20"/>
      <c r="K37" s="20"/>
      <c r="L37" s="20"/>
      <c r="M37" s="20"/>
      <c r="N37" s="47" t="str">
        <f>Pivots!B124</f>
        <v>Call rank:4</v>
      </c>
      <c r="O37" s="47"/>
      <c r="P37" s="47"/>
      <c r="Q37" s="33"/>
      <c r="R37" s="42" t="str">
        <v>C0006</v>
      </c>
      <c r="S37" s="37">
        <v>372</v>
      </c>
      <c r="T37" s="37">
        <v>1818</v>
      </c>
      <c r="U37" s="37">
        <v>1346</v>
      </c>
      <c r="V37" s="37">
        <v>1156</v>
      </c>
      <c r="W37" s="37">
        <v>1484</v>
      </c>
      <c r="X37" s="43">
        <v>6176</v>
      </c>
      <c r="Y37" s="20"/>
      <c r="Z37" s="20"/>
      <c r="AA37" s="20"/>
      <c r="AB37" s="20"/>
      <c r="AC37" s="20"/>
      <c r="AD37" s="20"/>
      <c r="AE37" s="20"/>
      <c r="AF37" s="20"/>
      <c r="AG37" s="20"/>
      <c r="AH37" s="20"/>
    </row>
    <row r="38" spans="1:34" ht="17.399999999999999" x14ac:dyDescent="0.3">
      <c r="A38" s="20"/>
      <c r="B38" s="20"/>
      <c r="C38" s="20"/>
      <c r="D38" s="20"/>
      <c r="E38" s="20"/>
      <c r="F38" s="20"/>
      <c r="G38" s="20"/>
      <c r="H38" s="20"/>
      <c r="I38" s="20"/>
      <c r="J38" s="20"/>
      <c r="K38" s="20"/>
      <c r="L38" s="20"/>
      <c r="M38" s="20"/>
      <c r="N38" s="47" t="str">
        <f>Pivots!B125</f>
        <v>Amount rank:4</v>
      </c>
      <c r="O38" s="47"/>
      <c r="P38" s="47"/>
      <c r="Q38" s="20"/>
      <c r="R38" s="44" t="str">
        <v>C0009</v>
      </c>
      <c r="S38" s="37">
        <v>1415</v>
      </c>
      <c r="T38" s="37">
        <v>1271</v>
      </c>
      <c r="U38" s="37">
        <v>1214</v>
      </c>
      <c r="V38" s="37">
        <v>1135</v>
      </c>
      <c r="W38" s="37">
        <v>1566</v>
      </c>
      <c r="X38" s="43">
        <v>6601</v>
      </c>
      <c r="Y38" s="20"/>
      <c r="Z38" s="20"/>
      <c r="AA38" s="20"/>
      <c r="AB38" s="20"/>
      <c r="AC38" s="20"/>
      <c r="AD38" s="20"/>
      <c r="AE38" s="20"/>
      <c r="AF38" s="20"/>
      <c r="AG38" s="20"/>
      <c r="AH38" s="20"/>
    </row>
    <row r="39" spans="1:34" ht="17.399999999999999" x14ac:dyDescent="0.3">
      <c r="A39" s="20"/>
      <c r="B39" s="20"/>
      <c r="C39" s="20"/>
      <c r="D39" s="20"/>
      <c r="E39" s="20"/>
      <c r="F39" s="20"/>
      <c r="G39" s="20"/>
      <c r="H39" s="20"/>
      <c r="I39" s="20"/>
      <c r="J39" s="20"/>
      <c r="K39" s="20"/>
      <c r="L39" s="20"/>
      <c r="M39" s="20"/>
      <c r="N39" s="20"/>
      <c r="O39" s="20"/>
      <c r="P39" s="20"/>
      <c r="Q39" s="20"/>
      <c r="R39" s="44" t="str">
        <v>C0014</v>
      </c>
      <c r="S39" s="37">
        <v>1362</v>
      </c>
      <c r="T39" s="37">
        <v>1363</v>
      </c>
      <c r="U39" s="37">
        <v>1152</v>
      </c>
      <c r="V39" s="37">
        <v>777</v>
      </c>
      <c r="W39" s="37">
        <v>750</v>
      </c>
      <c r="X39" s="43">
        <v>5404</v>
      </c>
      <c r="Y39" s="20"/>
      <c r="Z39" s="20"/>
      <c r="AA39" s="20"/>
      <c r="AB39" s="20"/>
      <c r="AC39" s="20"/>
      <c r="AD39" s="20"/>
      <c r="AE39" s="20"/>
      <c r="AF39" s="20"/>
      <c r="AG39" s="20"/>
      <c r="AH39" s="20"/>
    </row>
    <row r="40" spans="1:34" x14ac:dyDescent="0.25">
      <c r="A40" s="20"/>
      <c r="B40" s="20"/>
      <c r="C40" s="20"/>
      <c r="D40" s="20"/>
      <c r="E40" s="20"/>
      <c r="F40" s="20"/>
      <c r="G40" s="20"/>
      <c r="H40" s="20"/>
      <c r="I40" s="20"/>
      <c r="J40" s="20"/>
      <c r="K40" s="20"/>
      <c r="L40" s="20"/>
      <c r="M40" s="20"/>
      <c r="N40" s="20"/>
      <c r="O40" s="20"/>
      <c r="P40" s="20"/>
      <c r="Q40" s="20"/>
      <c r="R40" s="39"/>
      <c r="S40" s="40"/>
      <c r="T40" s="40"/>
      <c r="U40" s="40"/>
      <c r="V40" s="40"/>
      <c r="W40" s="40"/>
      <c r="X40" s="41"/>
      <c r="Y40" s="20"/>
      <c r="Z40" s="20"/>
      <c r="AA40" s="20"/>
      <c r="AB40" s="20"/>
      <c r="AC40" s="20"/>
      <c r="AD40" s="20"/>
      <c r="AE40" s="20"/>
      <c r="AF40" s="20"/>
      <c r="AG40" s="20"/>
      <c r="AH40" s="20"/>
    </row>
    <row r="41" spans="1:34" x14ac:dyDescent="0.2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row>
    <row r="42" spans="1:34" x14ac:dyDescent="0.2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row>
    <row r="43" spans="1:34" x14ac:dyDescent="0.2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row>
    <row r="44" spans="1:34" x14ac:dyDescent="0.2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row>
    <row r="45" spans="1:34" x14ac:dyDescent="0.2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row>
    <row r="46" spans="1:34" x14ac:dyDescent="0.2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row>
    <row r="47" spans="1:34" x14ac:dyDescent="0.2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row>
    <row r="48" spans="1:34" x14ac:dyDescent="0.2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row>
    <row r="49" spans="1:34" x14ac:dyDescent="0.2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row>
    <row r="50" spans="1:34" x14ac:dyDescent="0.2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row>
    <row r="51" spans="1:34" x14ac:dyDescent="0.2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row>
    <row r="52" spans="1:34" x14ac:dyDescent="0.2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row>
    <row r="53" spans="1:34" x14ac:dyDescent="0.2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row>
    <row r="54" spans="1:34" x14ac:dyDescent="0.2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row>
    <row r="55" spans="1:34" x14ac:dyDescent="0.2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row>
    <row r="56" spans="1:34" x14ac:dyDescent="0.2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row>
    <row r="57" spans="1:34" x14ac:dyDescent="0.2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row>
    <row r="58" spans="1:34" x14ac:dyDescent="0.2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row>
    <row r="59" spans="1:34" x14ac:dyDescent="0.2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row>
    <row r="60" spans="1:34" x14ac:dyDescent="0.2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row>
    <row r="61" spans="1:34" x14ac:dyDescent="0.2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row>
    <row r="62" spans="1:34" x14ac:dyDescent="0.2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row>
    <row r="63" spans="1:34" x14ac:dyDescent="0.2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row>
    <row r="64" spans="1:34" x14ac:dyDescent="0.2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row>
    <row r="65" spans="1:34" x14ac:dyDescent="0.2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row>
    <row r="66" spans="1:34" x14ac:dyDescent="0.2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row>
    <row r="67" spans="1:34" x14ac:dyDescent="0.2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row>
    <row r="68" spans="1:34" x14ac:dyDescent="0.2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row>
    <row r="69" spans="1:34" x14ac:dyDescent="0.2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row>
    <row r="70" spans="1:34" x14ac:dyDescent="0.2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row>
    <row r="71" spans="1:34" x14ac:dyDescent="0.2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row>
    <row r="72" spans="1:34" x14ac:dyDescent="0.2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row>
    <row r="73" spans="1:34" x14ac:dyDescent="0.2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row>
    <row r="74" spans="1:34" x14ac:dyDescent="0.2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row>
    <row r="75" spans="1:34" x14ac:dyDescent="0.2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row>
    <row r="76" spans="1:34" x14ac:dyDescent="0.2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row>
    <row r="77" spans="1:34" x14ac:dyDescent="0.2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row>
    <row r="78" spans="1:34" x14ac:dyDescent="0.2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row>
    <row r="79" spans="1:34" x14ac:dyDescent="0.2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row>
    <row r="80" spans="1:34" x14ac:dyDescent="0.2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row>
    <row r="81" spans="1:34" x14ac:dyDescent="0.2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row>
    <row r="82" spans="1:34" x14ac:dyDescent="0.2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row>
    <row r="83" spans="1:34" x14ac:dyDescent="0.2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row>
    <row r="84" spans="1:34" x14ac:dyDescent="0.2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row>
    <row r="85" spans="1:34" x14ac:dyDescent="0.2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row>
    <row r="86" spans="1:34" x14ac:dyDescent="0.2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row>
    <row r="87" spans="1:34" x14ac:dyDescent="0.2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row>
    <row r="88" spans="1:34" x14ac:dyDescent="0.2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row>
    <row r="89" spans="1:34" x14ac:dyDescent="0.2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row>
    <row r="90" spans="1:34" x14ac:dyDescent="0.2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row>
    <row r="91" spans="1:34" x14ac:dyDescent="0.2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row>
    <row r="92" spans="1:34" x14ac:dyDescent="0.2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row>
    <row r="93" spans="1:34" x14ac:dyDescent="0.2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row>
    <row r="94" spans="1:34" x14ac:dyDescent="0.2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row>
    <row r="95" spans="1:34" x14ac:dyDescent="0.2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row>
    <row r="96" spans="1:34" x14ac:dyDescent="0.2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row>
    <row r="97" spans="1:34" x14ac:dyDescent="0.2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row>
    <row r="98" spans="1:34" x14ac:dyDescent="0.2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row>
    <row r="99" spans="1:34" x14ac:dyDescent="0.2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row>
    <row r="100" spans="1:34" x14ac:dyDescent="0.2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row>
    <row r="101" spans="1:34" x14ac:dyDescent="0.2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row>
    <row r="102" spans="1:34" x14ac:dyDescent="0.2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row>
    <row r="103" spans="1:34" x14ac:dyDescent="0.2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row>
    <row r="104" spans="1:34" x14ac:dyDescent="0.2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row>
    <row r="105" spans="1:34" x14ac:dyDescent="0.2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row>
    <row r="106" spans="1:34" x14ac:dyDescent="0.2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row>
    <row r="107" spans="1:34" x14ac:dyDescent="0.2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row>
    <row r="108" spans="1:34" x14ac:dyDescent="0.2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row>
    <row r="109" spans="1:34" x14ac:dyDescent="0.2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row>
    <row r="110" spans="1:34" x14ac:dyDescent="0.2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row>
    <row r="111" spans="1:34" x14ac:dyDescent="0.2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row>
    <row r="112" spans="1:34" x14ac:dyDescent="0.2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row>
    <row r="113" spans="1:34" x14ac:dyDescent="0.2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row>
    <row r="114" spans="1:34" x14ac:dyDescent="0.2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row>
    <row r="115" spans="1:34" x14ac:dyDescent="0.2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row>
    <row r="116" spans="1:34" x14ac:dyDescent="0.2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row>
    <row r="117" spans="1:34" x14ac:dyDescent="0.2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row>
    <row r="118" spans="1:34" x14ac:dyDescent="0.2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row>
    <row r="119" spans="1:34" x14ac:dyDescent="0.2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row>
    <row r="120" spans="1:34" x14ac:dyDescent="0.2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row>
    <row r="121" spans="1:34" x14ac:dyDescent="0.2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row>
    <row r="122" spans="1:34" x14ac:dyDescent="0.2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row>
    <row r="123" spans="1:34" x14ac:dyDescent="0.2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row>
    <row r="124" spans="1:34" x14ac:dyDescent="0.2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row>
    <row r="125" spans="1:34" x14ac:dyDescent="0.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row>
    <row r="126" spans="1:34" x14ac:dyDescent="0.2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row>
    <row r="127" spans="1:34" x14ac:dyDescent="0.2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row>
    <row r="128" spans="1:34" x14ac:dyDescent="0.2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row>
    <row r="129" spans="1:34" x14ac:dyDescent="0.2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row>
    <row r="130" spans="1:34" x14ac:dyDescent="0.2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row>
    <row r="131" spans="1:34" x14ac:dyDescent="0.2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row>
    <row r="132" spans="1:34" x14ac:dyDescent="0.2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row>
    <row r="133" spans="1:34" x14ac:dyDescent="0.2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row>
    <row r="134" spans="1:34" x14ac:dyDescent="0.2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row>
    <row r="135" spans="1:34" x14ac:dyDescent="0.2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row>
    <row r="136" spans="1:34" x14ac:dyDescent="0.2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row>
    <row r="137" spans="1:34" x14ac:dyDescent="0.2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row>
    <row r="138" spans="1:34" x14ac:dyDescent="0.2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row>
    <row r="139" spans="1:34" x14ac:dyDescent="0.2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row>
    <row r="140" spans="1:34" x14ac:dyDescent="0.2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row>
    <row r="141" spans="1:34" x14ac:dyDescent="0.2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row>
    <row r="142" spans="1:34" x14ac:dyDescent="0.2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row>
    <row r="143" spans="1:34" x14ac:dyDescent="0.2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row>
    <row r="144" spans="1:34" x14ac:dyDescent="0.2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row>
    <row r="145" spans="1:34" x14ac:dyDescent="0.2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row>
    <row r="146" spans="1:34" x14ac:dyDescent="0.2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row>
    <row r="147" spans="1:34" x14ac:dyDescent="0.2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row>
    <row r="148" spans="1:34" x14ac:dyDescent="0.2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row>
    <row r="149" spans="1:34" x14ac:dyDescent="0.2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row>
    <row r="150" spans="1:34" x14ac:dyDescent="0.2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row>
    <row r="151" spans="1:34" x14ac:dyDescent="0.2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row>
    <row r="152" spans="1:34" x14ac:dyDescent="0.2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row>
    <row r="153" spans="1:34" x14ac:dyDescent="0.2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row>
    <row r="154" spans="1:34" x14ac:dyDescent="0.2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row>
    <row r="155" spans="1:34" x14ac:dyDescent="0.2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row>
    <row r="156" spans="1:34" x14ac:dyDescent="0.2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row>
    <row r="157" spans="1:34" x14ac:dyDescent="0.2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row>
    <row r="158" spans="1:34" x14ac:dyDescent="0.2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row>
    <row r="159" spans="1:34" x14ac:dyDescent="0.2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row>
    <row r="160" spans="1:34" x14ac:dyDescent="0.2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row>
    <row r="161" spans="1:34" x14ac:dyDescent="0.2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row>
    <row r="162" spans="1:34" x14ac:dyDescent="0.2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row>
    <row r="163" spans="1:34" x14ac:dyDescent="0.2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row>
    <row r="164" spans="1:34" x14ac:dyDescent="0.2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row>
    <row r="165" spans="1:34" x14ac:dyDescent="0.2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row>
    <row r="166" spans="1:34" x14ac:dyDescent="0.2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row>
    <row r="167" spans="1:34" x14ac:dyDescent="0.2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row>
    <row r="168" spans="1:34" x14ac:dyDescent="0.2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row>
    <row r="169" spans="1:34" x14ac:dyDescent="0.2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row>
    <row r="170" spans="1:34" x14ac:dyDescent="0.2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row>
    <row r="171" spans="1:34" x14ac:dyDescent="0.2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row>
    <row r="172" spans="1:34" x14ac:dyDescent="0.2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row>
    <row r="173" spans="1:34" x14ac:dyDescent="0.2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row>
    <row r="174" spans="1:34" x14ac:dyDescent="0.2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row>
    <row r="175" spans="1:34" x14ac:dyDescent="0.2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row>
    <row r="176" spans="1:34" x14ac:dyDescent="0.2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row>
    <row r="177" spans="1:34" x14ac:dyDescent="0.2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row>
    <row r="178" spans="1:34" x14ac:dyDescent="0.2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row>
    <row r="179" spans="1:34" x14ac:dyDescent="0.2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row>
    <row r="180" spans="1:34" x14ac:dyDescent="0.2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row>
    <row r="181" spans="1:34" x14ac:dyDescent="0.2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row>
    <row r="182" spans="1:34" x14ac:dyDescent="0.2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row>
    <row r="183" spans="1:34" x14ac:dyDescent="0.2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row>
    <row r="184" spans="1:34" x14ac:dyDescent="0.2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row>
    <row r="185" spans="1:34" x14ac:dyDescent="0.2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row>
    <row r="186" spans="1:34" x14ac:dyDescent="0.2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row>
    <row r="187" spans="1:34" x14ac:dyDescent="0.2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row>
    <row r="188" spans="1:34" x14ac:dyDescent="0.2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row>
    <row r="189" spans="1:34" x14ac:dyDescent="0.2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row>
    <row r="190" spans="1:34" x14ac:dyDescent="0.2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row>
    <row r="191" spans="1:34" x14ac:dyDescent="0.2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row>
    <row r="192" spans="1:34" x14ac:dyDescent="0.2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row>
    <row r="193" spans="1:34" x14ac:dyDescent="0.2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row>
    <row r="194" spans="1:34" x14ac:dyDescent="0.2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row>
    <row r="195" spans="1:34" x14ac:dyDescent="0.2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row>
    <row r="196" spans="1:34" x14ac:dyDescent="0.2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row>
    <row r="197" spans="1:34" x14ac:dyDescent="0.2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row>
    <row r="198" spans="1:34" x14ac:dyDescent="0.2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row>
    <row r="199" spans="1:34" x14ac:dyDescent="0.2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row>
    <row r="200" spans="1:34" x14ac:dyDescent="0.2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row>
    <row r="201" spans="1:34" x14ac:dyDescent="0.2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row>
    <row r="202" spans="1:34" x14ac:dyDescent="0.2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row>
    <row r="203" spans="1:34" x14ac:dyDescent="0.2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row>
    <row r="204" spans="1:34" x14ac:dyDescent="0.2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row>
    <row r="205" spans="1:34" x14ac:dyDescent="0.2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row>
    <row r="206" spans="1:34" x14ac:dyDescent="0.2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row>
    <row r="207" spans="1:34" x14ac:dyDescent="0.2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row>
    <row r="208" spans="1:34" x14ac:dyDescent="0.2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row>
    <row r="209" spans="1:34" x14ac:dyDescent="0.2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row>
    <row r="210" spans="1:34" x14ac:dyDescent="0.2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row>
    <row r="211" spans="1:34" x14ac:dyDescent="0.2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row>
    <row r="212" spans="1:34" x14ac:dyDescent="0.2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row>
    <row r="213" spans="1:34" x14ac:dyDescent="0.2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row>
    <row r="214" spans="1:34" x14ac:dyDescent="0.2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row>
    <row r="215" spans="1:34" x14ac:dyDescent="0.2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row>
    <row r="216" spans="1:34" x14ac:dyDescent="0.2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row>
    <row r="217" spans="1:34" x14ac:dyDescent="0.2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row>
    <row r="218" spans="1:34" x14ac:dyDescent="0.2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row>
    <row r="219" spans="1:34" x14ac:dyDescent="0.2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row>
    <row r="220" spans="1:34" x14ac:dyDescent="0.2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row>
    <row r="221" spans="1:34" x14ac:dyDescent="0.2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row>
    <row r="222" spans="1:34" x14ac:dyDescent="0.2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row>
    <row r="223" spans="1:34" x14ac:dyDescent="0.2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row>
    <row r="224" spans="1:34" x14ac:dyDescent="0.2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row>
    <row r="225" spans="1:34" x14ac:dyDescent="0.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row>
    <row r="226" spans="1:34" x14ac:dyDescent="0.2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row>
    <row r="227" spans="1:34" x14ac:dyDescent="0.2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row>
    <row r="228" spans="1:34" x14ac:dyDescent="0.2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row>
    <row r="229" spans="1:34" x14ac:dyDescent="0.2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row>
    <row r="230" spans="1:34" x14ac:dyDescent="0.2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row>
    <row r="231" spans="1:34" x14ac:dyDescent="0.2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row>
    <row r="232" spans="1:34" x14ac:dyDescent="0.2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row>
    <row r="233" spans="1:34" x14ac:dyDescent="0.2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row>
    <row r="234" spans="1:34" x14ac:dyDescent="0.2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row>
    <row r="235" spans="1:34" x14ac:dyDescent="0.2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row>
    <row r="236" spans="1:34" x14ac:dyDescent="0.2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row>
    <row r="237" spans="1:34" x14ac:dyDescent="0.2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row>
    <row r="238" spans="1:34" x14ac:dyDescent="0.2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row>
    <row r="239" spans="1:34" x14ac:dyDescent="0.2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row>
    <row r="240" spans="1:34" x14ac:dyDescent="0.2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row>
    <row r="241" spans="1:34" x14ac:dyDescent="0.2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row>
    <row r="242" spans="1:34" x14ac:dyDescent="0.2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row>
    <row r="243" spans="1:34" x14ac:dyDescent="0.2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row>
    <row r="244" spans="1:34" x14ac:dyDescent="0.2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row>
    <row r="245" spans="1:34" x14ac:dyDescent="0.2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row>
    <row r="246" spans="1:34" x14ac:dyDescent="0.2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row>
    <row r="247" spans="1:34" x14ac:dyDescent="0.2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row>
    <row r="248" spans="1:34" x14ac:dyDescent="0.2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row>
    <row r="249" spans="1:34" x14ac:dyDescent="0.2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row>
    <row r="250" spans="1:34" x14ac:dyDescent="0.2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row>
    <row r="251" spans="1:34" x14ac:dyDescent="0.2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row>
    <row r="252" spans="1:34" x14ac:dyDescent="0.2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row>
    <row r="253" spans="1:34" x14ac:dyDescent="0.2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row>
    <row r="254" spans="1:34" x14ac:dyDescent="0.2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row>
    <row r="255" spans="1:34" x14ac:dyDescent="0.2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row>
    <row r="256" spans="1:34" x14ac:dyDescent="0.2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row>
    <row r="257" spans="1:34" x14ac:dyDescent="0.2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row>
    <row r="258" spans="1:34" x14ac:dyDescent="0.2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row>
    <row r="259" spans="1:34" x14ac:dyDescent="0.2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row>
    <row r="260" spans="1:34" x14ac:dyDescent="0.2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row>
    <row r="261" spans="1:34" x14ac:dyDescent="0.2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row>
    <row r="262" spans="1:34" x14ac:dyDescent="0.2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row>
    <row r="263" spans="1:34" x14ac:dyDescent="0.2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row>
    <row r="264" spans="1:34" x14ac:dyDescent="0.2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row>
    <row r="265" spans="1:34" x14ac:dyDescent="0.2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row>
    <row r="266" spans="1:34" x14ac:dyDescent="0.2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row>
    <row r="267" spans="1:34" x14ac:dyDescent="0.2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row>
    <row r="268" spans="1:34" x14ac:dyDescent="0.2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row>
    <row r="269" spans="1:34" x14ac:dyDescent="0.2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row>
    <row r="270" spans="1:34" x14ac:dyDescent="0.2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row>
    <row r="271" spans="1:34" x14ac:dyDescent="0.2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row>
    <row r="272" spans="1:34" x14ac:dyDescent="0.2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row>
    <row r="273" spans="1:34" x14ac:dyDescent="0.2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row>
    <row r="274" spans="1:34" x14ac:dyDescent="0.2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row>
    <row r="275" spans="1:34" x14ac:dyDescent="0.2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row>
    <row r="276" spans="1:34" x14ac:dyDescent="0.2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row>
    <row r="277" spans="1:34" x14ac:dyDescent="0.2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row>
    <row r="278" spans="1:34" x14ac:dyDescent="0.2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row>
    <row r="279" spans="1:34" x14ac:dyDescent="0.2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row>
    <row r="280" spans="1:34" x14ac:dyDescent="0.2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row>
    <row r="281" spans="1:34" x14ac:dyDescent="0.2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row>
    <row r="282" spans="1:34" x14ac:dyDescent="0.2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row>
    <row r="283" spans="1:34" x14ac:dyDescent="0.2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row>
    <row r="284" spans="1:34" x14ac:dyDescent="0.2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row>
    <row r="285" spans="1:34" x14ac:dyDescent="0.2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row>
    <row r="286" spans="1:34" x14ac:dyDescent="0.2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row>
    <row r="287" spans="1:34" x14ac:dyDescent="0.2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row>
    <row r="288" spans="1:34" x14ac:dyDescent="0.2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row>
    <row r="289" spans="1:34" x14ac:dyDescent="0.2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row>
    <row r="290" spans="1:34" x14ac:dyDescent="0.2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row>
    <row r="291" spans="1:34" x14ac:dyDescent="0.2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row>
    <row r="292" spans="1:34" x14ac:dyDescent="0.2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row>
    <row r="293" spans="1:34" x14ac:dyDescent="0.2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row>
    <row r="294" spans="1:34" x14ac:dyDescent="0.2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row>
    <row r="295" spans="1:34" x14ac:dyDescent="0.2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row>
    <row r="296" spans="1:34" x14ac:dyDescent="0.2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row>
    <row r="297" spans="1:34" x14ac:dyDescent="0.2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row>
    <row r="298" spans="1:34" x14ac:dyDescent="0.2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row>
    <row r="299" spans="1:34" x14ac:dyDescent="0.2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row>
    <row r="300" spans="1:34" x14ac:dyDescent="0.2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row>
    <row r="301" spans="1:34" x14ac:dyDescent="0.2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row>
    <row r="302" spans="1:34" x14ac:dyDescent="0.2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row>
    <row r="303" spans="1:34" x14ac:dyDescent="0.2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row>
    <row r="304" spans="1:34" x14ac:dyDescent="0.2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row>
    <row r="305" spans="1:34" x14ac:dyDescent="0.2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row>
    <row r="306" spans="1:34" x14ac:dyDescent="0.2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row>
    <row r="307" spans="1:34" x14ac:dyDescent="0.2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row>
    <row r="308" spans="1:34" x14ac:dyDescent="0.2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row>
    <row r="309" spans="1:34" x14ac:dyDescent="0.2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row>
    <row r="310" spans="1:34" x14ac:dyDescent="0.2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row>
    <row r="311" spans="1:34" x14ac:dyDescent="0.2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row>
    <row r="312" spans="1:34" x14ac:dyDescent="0.2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row>
    <row r="313" spans="1:34" x14ac:dyDescent="0.2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row>
    <row r="314" spans="1:34" x14ac:dyDescent="0.2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row>
    <row r="315" spans="1:34" x14ac:dyDescent="0.2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row>
    <row r="316" spans="1:34" x14ac:dyDescent="0.2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row>
    <row r="317" spans="1:34" x14ac:dyDescent="0.2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row>
    <row r="318" spans="1:34" x14ac:dyDescent="0.2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row>
    <row r="319" spans="1:34" x14ac:dyDescent="0.2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row>
    <row r="320" spans="1:34" x14ac:dyDescent="0.2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row>
    <row r="321" spans="1:34" x14ac:dyDescent="0.2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row>
    <row r="322" spans="1:34" x14ac:dyDescent="0.2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row>
    <row r="323" spans="1:34" x14ac:dyDescent="0.2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row>
    <row r="324" spans="1:34" x14ac:dyDescent="0.2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row>
    <row r="325" spans="1:34" x14ac:dyDescent="0.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row>
    <row r="326" spans="1:34" x14ac:dyDescent="0.2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row>
    <row r="327" spans="1:34" x14ac:dyDescent="0.2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row>
    <row r="328" spans="1:34" x14ac:dyDescent="0.2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row>
    <row r="329" spans="1:34" x14ac:dyDescent="0.2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row>
    <row r="330" spans="1:34" x14ac:dyDescent="0.2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row>
    <row r="331" spans="1:34" x14ac:dyDescent="0.2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row>
    <row r="332" spans="1:34" x14ac:dyDescent="0.2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row>
    <row r="333" spans="1:34" x14ac:dyDescent="0.2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row>
    <row r="334" spans="1:34" x14ac:dyDescent="0.2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row>
    <row r="335" spans="1:34" x14ac:dyDescent="0.2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row>
    <row r="336" spans="1:34" x14ac:dyDescent="0.2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row>
    <row r="337" spans="1:34" x14ac:dyDescent="0.2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row>
    <row r="338" spans="1:34" x14ac:dyDescent="0.2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row>
    <row r="339" spans="1:34" x14ac:dyDescent="0.2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row>
    <row r="340" spans="1:34" x14ac:dyDescent="0.2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row>
    <row r="341" spans="1:34" x14ac:dyDescent="0.2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row>
    <row r="342" spans="1:34" x14ac:dyDescent="0.2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row>
    <row r="343" spans="1:34" x14ac:dyDescent="0.2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row>
    <row r="344" spans="1:34" x14ac:dyDescent="0.2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row>
    <row r="345" spans="1:34" x14ac:dyDescent="0.2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row>
    <row r="346" spans="1:34" x14ac:dyDescent="0.2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row>
    <row r="347" spans="1:34" x14ac:dyDescent="0.2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row>
    <row r="348" spans="1:34" x14ac:dyDescent="0.2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row>
    <row r="349" spans="1:34" x14ac:dyDescent="0.2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row>
    <row r="350" spans="1:34" x14ac:dyDescent="0.2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row>
    <row r="351" spans="1:34" x14ac:dyDescent="0.2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row>
    <row r="352" spans="1:34" x14ac:dyDescent="0.2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row>
    <row r="353" spans="1:34" x14ac:dyDescent="0.2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row>
    <row r="354" spans="1:34" x14ac:dyDescent="0.2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row>
    <row r="355" spans="1:34" x14ac:dyDescent="0.2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row>
    <row r="356" spans="1:34" x14ac:dyDescent="0.2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row>
    <row r="357" spans="1:34" x14ac:dyDescent="0.2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row>
    <row r="358" spans="1:34" x14ac:dyDescent="0.2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row>
    <row r="359" spans="1:34" x14ac:dyDescent="0.2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row>
    <row r="360" spans="1:34" x14ac:dyDescent="0.2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row>
    <row r="361" spans="1:34" x14ac:dyDescent="0.2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row>
    <row r="362" spans="1:34" x14ac:dyDescent="0.2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row>
    <row r="363" spans="1:34" x14ac:dyDescent="0.2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row>
    <row r="364" spans="1:34" x14ac:dyDescent="0.2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row>
    <row r="365" spans="1:34" x14ac:dyDescent="0.2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row>
    <row r="366" spans="1:34" x14ac:dyDescent="0.2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row>
    <row r="367" spans="1:34" x14ac:dyDescent="0.2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row>
    <row r="368" spans="1:34" x14ac:dyDescent="0.2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row>
    <row r="369" spans="1:34" x14ac:dyDescent="0.2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row>
    <row r="370" spans="1:34" x14ac:dyDescent="0.2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row>
    <row r="371" spans="1:34" x14ac:dyDescent="0.2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row>
    <row r="372" spans="1:34" x14ac:dyDescent="0.2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row>
    <row r="373" spans="1:34" x14ac:dyDescent="0.2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row>
    <row r="374" spans="1:34" x14ac:dyDescent="0.2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row>
    <row r="375" spans="1:34" x14ac:dyDescent="0.2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row>
    <row r="376" spans="1:34" x14ac:dyDescent="0.2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row>
    <row r="377" spans="1:34" x14ac:dyDescent="0.2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row>
    <row r="378" spans="1:34" x14ac:dyDescent="0.2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row>
    <row r="379" spans="1:34" x14ac:dyDescent="0.2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row>
    <row r="380" spans="1:34" x14ac:dyDescent="0.2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row>
    <row r="381" spans="1:34" x14ac:dyDescent="0.2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row>
    <row r="382" spans="1:34" x14ac:dyDescent="0.2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row>
    <row r="383" spans="1:34" x14ac:dyDescent="0.2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row>
    <row r="384" spans="1:34" x14ac:dyDescent="0.2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row>
    <row r="385" spans="1:34" x14ac:dyDescent="0.2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row>
    <row r="386" spans="1:34" x14ac:dyDescent="0.2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row>
    <row r="387" spans="1:34" x14ac:dyDescent="0.2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row>
    <row r="388" spans="1:34" x14ac:dyDescent="0.2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row>
    <row r="389" spans="1:34" x14ac:dyDescent="0.2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row>
    <row r="390" spans="1:34" x14ac:dyDescent="0.2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row>
    <row r="391" spans="1:34" x14ac:dyDescent="0.2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row>
    <row r="392" spans="1:34" x14ac:dyDescent="0.2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row>
    <row r="393" spans="1:34" x14ac:dyDescent="0.2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row>
    <row r="394" spans="1:34" x14ac:dyDescent="0.2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row>
    <row r="395" spans="1:34" x14ac:dyDescent="0.2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row>
    <row r="396" spans="1:34" x14ac:dyDescent="0.2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row>
    <row r="397" spans="1:34" x14ac:dyDescent="0.2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row>
    <row r="398" spans="1:34" x14ac:dyDescent="0.2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row>
    <row r="399" spans="1:34" x14ac:dyDescent="0.2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row>
    <row r="400" spans="1:34" x14ac:dyDescent="0.2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row>
    <row r="401" spans="1:34" x14ac:dyDescent="0.2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row>
    <row r="402" spans="1:34" x14ac:dyDescent="0.2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row>
    <row r="403" spans="1:34" x14ac:dyDescent="0.2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row>
    <row r="404" spans="1:34" x14ac:dyDescent="0.2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row>
    <row r="405" spans="1:34" x14ac:dyDescent="0.2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row>
    <row r="406" spans="1:34" x14ac:dyDescent="0.2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row>
    <row r="407" spans="1:34" x14ac:dyDescent="0.2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row>
    <row r="408" spans="1:34" x14ac:dyDescent="0.2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row>
    <row r="409" spans="1:34" x14ac:dyDescent="0.2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row>
    <row r="410" spans="1:34" x14ac:dyDescent="0.2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row>
    <row r="411" spans="1:34" x14ac:dyDescent="0.2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row>
    <row r="412" spans="1:34" x14ac:dyDescent="0.2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row>
    <row r="413" spans="1:34" x14ac:dyDescent="0.2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row>
    <row r="414" spans="1:34" x14ac:dyDescent="0.2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row>
    <row r="415" spans="1:34" x14ac:dyDescent="0.2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row>
    <row r="416" spans="1:34" x14ac:dyDescent="0.2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row>
    <row r="417" spans="1:34" x14ac:dyDescent="0.2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row>
    <row r="418" spans="1:34" x14ac:dyDescent="0.2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row>
    <row r="419" spans="1:34" x14ac:dyDescent="0.2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row>
    <row r="420" spans="1:34" x14ac:dyDescent="0.2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row>
    <row r="421" spans="1:34" x14ac:dyDescent="0.2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row>
    <row r="422" spans="1:34" x14ac:dyDescent="0.2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row>
    <row r="423" spans="1:34" x14ac:dyDescent="0.2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row>
    <row r="424" spans="1:34" x14ac:dyDescent="0.2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row>
    <row r="425" spans="1:34" x14ac:dyDescent="0.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row>
    <row r="426" spans="1:34" x14ac:dyDescent="0.2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row>
    <row r="427" spans="1:34" x14ac:dyDescent="0.2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row>
    <row r="428" spans="1:34" x14ac:dyDescent="0.2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row>
    <row r="429" spans="1:34" x14ac:dyDescent="0.2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row>
    <row r="430" spans="1:34" x14ac:dyDescent="0.2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row>
    <row r="431" spans="1:34" x14ac:dyDescent="0.2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row>
    <row r="432" spans="1:34" x14ac:dyDescent="0.2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row>
    <row r="433" spans="1:34" x14ac:dyDescent="0.2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row>
    <row r="434" spans="1:34" x14ac:dyDescent="0.2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row>
    <row r="435" spans="1:34" x14ac:dyDescent="0.2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row>
    <row r="436" spans="1:34" x14ac:dyDescent="0.2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row>
    <row r="437" spans="1:34" x14ac:dyDescent="0.2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row>
    <row r="438" spans="1:34" x14ac:dyDescent="0.2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row>
    <row r="439" spans="1:34" x14ac:dyDescent="0.2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row>
    <row r="440" spans="1:34" x14ac:dyDescent="0.2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row>
    <row r="441" spans="1:34" x14ac:dyDescent="0.2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row>
    <row r="442" spans="1:34" x14ac:dyDescent="0.2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row>
    <row r="443" spans="1:34" x14ac:dyDescent="0.2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row>
    <row r="444" spans="1:34" x14ac:dyDescent="0.2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row>
    <row r="445" spans="1:34" x14ac:dyDescent="0.2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row>
    <row r="446" spans="1:34" x14ac:dyDescent="0.2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row>
    <row r="447" spans="1:34" x14ac:dyDescent="0.2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row>
    <row r="448" spans="1:34" x14ac:dyDescent="0.2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row>
    <row r="449" spans="1:34" x14ac:dyDescent="0.2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row>
    <row r="450" spans="1:34" x14ac:dyDescent="0.2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row>
    <row r="451" spans="1:34" x14ac:dyDescent="0.2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row>
    <row r="452" spans="1:34" x14ac:dyDescent="0.2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row>
    <row r="453" spans="1:34" x14ac:dyDescent="0.2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row>
    <row r="454" spans="1:34" x14ac:dyDescent="0.2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row>
    <row r="455" spans="1:34" x14ac:dyDescent="0.2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row>
    <row r="456" spans="1:34" x14ac:dyDescent="0.2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row>
    <row r="457" spans="1:34" x14ac:dyDescent="0.2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row>
    <row r="458" spans="1:34" x14ac:dyDescent="0.2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row>
    <row r="459" spans="1:34" x14ac:dyDescent="0.2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row>
    <row r="460" spans="1:34" x14ac:dyDescent="0.2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row>
    <row r="461" spans="1:34" x14ac:dyDescent="0.2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row>
    <row r="462" spans="1:34" x14ac:dyDescent="0.2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row>
    <row r="463" spans="1:34" x14ac:dyDescent="0.2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row>
    <row r="464" spans="1:34" x14ac:dyDescent="0.2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row>
    <row r="465" spans="1:34" x14ac:dyDescent="0.2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row>
    <row r="466" spans="1:34" x14ac:dyDescent="0.2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row>
    <row r="467" spans="1:34" x14ac:dyDescent="0.2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row>
    <row r="468" spans="1:34" x14ac:dyDescent="0.2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row>
    <row r="469" spans="1:34" x14ac:dyDescent="0.2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row>
    <row r="470" spans="1:34" x14ac:dyDescent="0.2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row>
    <row r="471" spans="1:34" x14ac:dyDescent="0.2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row>
    <row r="472" spans="1:34" x14ac:dyDescent="0.2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row>
    <row r="473" spans="1:34" x14ac:dyDescent="0.2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row>
    <row r="474" spans="1:34" x14ac:dyDescent="0.2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row>
    <row r="475" spans="1:34" x14ac:dyDescent="0.2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row>
    <row r="476" spans="1:34" x14ac:dyDescent="0.2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row>
    <row r="477" spans="1:34" x14ac:dyDescent="0.2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row>
    <row r="478" spans="1:34" x14ac:dyDescent="0.2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row>
    <row r="479" spans="1:34" x14ac:dyDescent="0.2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row>
    <row r="480" spans="1:34" x14ac:dyDescent="0.2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row>
    <row r="481" spans="1:34" x14ac:dyDescent="0.2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row>
    <row r="482" spans="1:34" x14ac:dyDescent="0.2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row>
    <row r="483" spans="1:34" x14ac:dyDescent="0.2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row>
    <row r="484" spans="1:34" x14ac:dyDescent="0.2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row>
    <row r="485" spans="1:34" x14ac:dyDescent="0.2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row>
    <row r="486" spans="1:34" x14ac:dyDescent="0.2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row>
    <row r="487" spans="1:34" x14ac:dyDescent="0.2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row>
    <row r="488" spans="1:34" x14ac:dyDescent="0.2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row>
    <row r="489" spans="1:34" x14ac:dyDescent="0.2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row>
    <row r="490" spans="1:34" x14ac:dyDescent="0.2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row>
    <row r="491" spans="1:34" x14ac:dyDescent="0.2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row>
    <row r="492" spans="1:34" x14ac:dyDescent="0.2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row>
    <row r="493" spans="1:34" x14ac:dyDescent="0.2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row>
    <row r="494" spans="1:34" x14ac:dyDescent="0.2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row>
    <row r="495" spans="1:34" x14ac:dyDescent="0.2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row>
    <row r="496" spans="1:34" x14ac:dyDescent="0.2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row>
    <row r="497" spans="1:34" x14ac:dyDescent="0.2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row>
    <row r="498" spans="1:34" x14ac:dyDescent="0.2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row>
    <row r="499" spans="1:34" x14ac:dyDescent="0.2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row>
    <row r="500" spans="1:34" x14ac:dyDescent="0.2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row>
    <row r="501" spans="1:34" x14ac:dyDescent="0.2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row>
    <row r="502" spans="1:34" x14ac:dyDescent="0.2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row>
    <row r="503" spans="1:34" x14ac:dyDescent="0.2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row>
    <row r="504" spans="1:34" x14ac:dyDescent="0.2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row>
    <row r="505" spans="1:34" x14ac:dyDescent="0.2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row>
    <row r="506" spans="1:34" x14ac:dyDescent="0.2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row>
    <row r="507" spans="1:34" x14ac:dyDescent="0.2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row>
    <row r="508" spans="1:34" x14ac:dyDescent="0.2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row>
    <row r="509" spans="1:34" x14ac:dyDescent="0.2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row>
    <row r="510" spans="1:34" x14ac:dyDescent="0.2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row>
    <row r="511" spans="1:34" x14ac:dyDescent="0.2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row>
    <row r="512" spans="1:34" x14ac:dyDescent="0.2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row>
    <row r="513" spans="1:34" x14ac:dyDescent="0.2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row>
    <row r="514" spans="1:34" x14ac:dyDescent="0.2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row>
    <row r="515" spans="1:34" x14ac:dyDescent="0.2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row>
    <row r="516" spans="1:34" x14ac:dyDescent="0.2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row>
    <row r="517" spans="1:34" x14ac:dyDescent="0.2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row>
    <row r="518" spans="1:34" x14ac:dyDescent="0.2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row>
    <row r="519" spans="1:34" x14ac:dyDescent="0.2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row>
    <row r="520" spans="1:34" x14ac:dyDescent="0.2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row>
    <row r="521" spans="1:34" x14ac:dyDescent="0.2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row>
    <row r="522" spans="1:34" x14ac:dyDescent="0.2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row>
    <row r="523" spans="1:34" x14ac:dyDescent="0.2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row>
    <row r="524" spans="1:34" x14ac:dyDescent="0.2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row>
    <row r="525" spans="1:34" x14ac:dyDescent="0.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row>
    <row r="526" spans="1:34" x14ac:dyDescent="0.2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row>
    <row r="527" spans="1:34" x14ac:dyDescent="0.2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row>
    <row r="528" spans="1:34" x14ac:dyDescent="0.2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row>
    <row r="529" spans="1:34" x14ac:dyDescent="0.2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row>
    <row r="530" spans="1:34" x14ac:dyDescent="0.2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row>
    <row r="531" spans="1:34" x14ac:dyDescent="0.2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row>
    <row r="532" spans="1:34" x14ac:dyDescent="0.2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row>
    <row r="533" spans="1:34" x14ac:dyDescent="0.2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row>
    <row r="534" spans="1:34" x14ac:dyDescent="0.2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row>
    <row r="535" spans="1:34" x14ac:dyDescent="0.2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row>
    <row r="536" spans="1:34" x14ac:dyDescent="0.2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row>
    <row r="537" spans="1:34" x14ac:dyDescent="0.2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row>
    <row r="538" spans="1:34" x14ac:dyDescent="0.2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row>
    <row r="539" spans="1:34" x14ac:dyDescent="0.2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row>
    <row r="540" spans="1:34" x14ac:dyDescent="0.2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row>
    <row r="541" spans="1:34" x14ac:dyDescent="0.2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row>
    <row r="542" spans="1:34" x14ac:dyDescent="0.2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row>
    <row r="543" spans="1:34" x14ac:dyDescent="0.2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row>
    <row r="544" spans="1:34" x14ac:dyDescent="0.2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row>
    <row r="545" spans="1:34" x14ac:dyDescent="0.2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row>
    <row r="546" spans="1:34" x14ac:dyDescent="0.2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row>
    <row r="547" spans="1:34" x14ac:dyDescent="0.2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row>
    <row r="548" spans="1:34" x14ac:dyDescent="0.2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row>
    <row r="549" spans="1:34" x14ac:dyDescent="0.2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row>
    <row r="550" spans="1:34" x14ac:dyDescent="0.2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row>
    <row r="551" spans="1:34" x14ac:dyDescent="0.2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row>
    <row r="552" spans="1:34" x14ac:dyDescent="0.2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row>
    <row r="553" spans="1:34" x14ac:dyDescent="0.2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row>
    <row r="554" spans="1:34" x14ac:dyDescent="0.2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row>
    <row r="555" spans="1:34" x14ac:dyDescent="0.2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row>
    <row r="556" spans="1:34" x14ac:dyDescent="0.2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row>
    <row r="557" spans="1:34" x14ac:dyDescent="0.2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row>
    <row r="558" spans="1:34" x14ac:dyDescent="0.2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row>
    <row r="559" spans="1:34" x14ac:dyDescent="0.2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row>
    <row r="560" spans="1:34" x14ac:dyDescent="0.2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row>
    <row r="561" spans="1:34" x14ac:dyDescent="0.2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row>
    <row r="562" spans="1:34" x14ac:dyDescent="0.2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row>
    <row r="563" spans="1:34" x14ac:dyDescent="0.2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row>
    <row r="564" spans="1:34" x14ac:dyDescent="0.2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row>
    <row r="565" spans="1:34" x14ac:dyDescent="0.2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row>
    <row r="566" spans="1:34" x14ac:dyDescent="0.2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row>
    <row r="567" spans="1:34" x14ac:dyDescent="0.2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row>
    <row r="568" spans="1:34" x14ac:dyDescent="0.2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row>
    <row r="569" spans="1:34" x14ac:dyDescent="0.2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row>
    <row r="570" spans="1:34" x14ac:dyDescent="0.2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row>
    <row r="571" spans="1:34" x14ac:dyDescent="0.2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row>
    <row r="572" spans="1:34" x14ac:dyDescent="0.2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row>
    <row r="573" spans="1:34" x14ac:dyDescent="0.2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row>
    <row r="574" spans="1:34" x14ac:dyDescent="0.2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row>
    <row r="575" spans="1:34" x14ac:dyDescent="0.2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row>
    <row r="576" spans="1:34" x14ac:dyDescent="0.2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row>
    <row r="577" spans="1:34" x14ac:dyDescent="0.2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row>
    <row r="578" spans="1:34" x14ac:dyDescent="0.2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row>
    <row r="579" spans="1:34" x14ac:dyDescent="0.2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row>
    <row r="580" spans="1:34" x14ac:dyDescent="0.2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row>
    <row r="581" spans="1:34" x14ac:dyDescent="0.2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row>
    <row r="582" spans="1:34" x14ac:dyDescent="0.2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row>
    <row r="583" spans="1:34" x14ac:dyDescent="0.2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row>
    <row r="584" spans="1:34" x14ac:dyDescent="0.2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row>
    <row r="585" spans="1:34" x14ac:dyDescent="0.2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row>
    <row r="586" spans="1:34" x14ac:dyDescent="0.2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row>
    <row r="587" spans="1:34" x14ac:dyDescent="0.2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row>
    <row r="588" spans="1:34" x14ac:dyDescent="0.2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row>
    <row r="589" spans="1:34" x14ac:dyDescent="0.2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row>
    <row r="590" spans="1:34" x14ac:dyDescent="0.2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row>
    <row r="591" spans="1:34" x14ac:dyDescent="0.2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row>
    <row r="592" spans="1:34" x14ac:dyDescent="0.2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row>
    <row r="593" spans="1:34" x14ac:dyDescent="0.2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row>
    <row r="594" spans="1:34" x14ac:dyDescent="0.2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row>
    <row r="595" spans="1:34" x14ac:dyDescent="0.2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row>
    <row r="596" spans="1:34" x14ac:dyDescent="0.2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row>
    <row r="597" spans="1:34" x14ac:dyDescent="0.2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row>
    <row r="598" spans="1:34" x14ac:dyDescent="0.2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row>
    <row r="599" spans="1:34" x14ac:dyDescent="0.2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row>
    <row r="600" spans="1:34" x14ac:dyDescent="0.2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row>
    <row r="601" spans="1:34" x14ac:dyDescent="0.2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row>
    <row r="602" spans="1:34" x14ac:dyDescent="0.2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row>
    <row r="603" spans="1:34" x14ac:dyDescent="0.2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row>
    <row r="604" spans="1:34" x14ac:dyDescent="0.2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row>
    <row r="605" spans="1:34" x14ac:dyDescent="0.2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row>
    <row r="606" spans="1:34" x14ac:dyDescent="0.2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row>
    <row r="607" spans="1:34" x14ac:dyDescent="0.2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row>
    <row r="608" spans="1:34" x14ac:dyDescent="0.2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row>
    <row r="609" spans="1:34" x14ac:dyDescent="0.2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row>
    <row r="610" spans="1:34" x14ac:dyDescent="0.2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row>
    <row r="611" spans="1:34" x14ac:dyDescent="0.2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row>
    <row r="612" spans="1:34" x14ac:dyDescent="0.2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row>
    <row r="613" spans="1:34" x14ac:dyDescent="0.2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row>
    <row r="614" spans="1:34" x14ac:dyDescent="0.2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row>
    <row r="615" spans="1:34" x14ac:dyDescent="0.2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row>
    <row r="616" spans="1:34" x14ac:dyDescent="0.2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row>
    <row r="617" spans="1:34" x14ac:dyDescent="0.2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row>
    <row r="618" spans="1:34" x14ac:dyDescent="0.2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row>
    <row r="619" spans="1:34" x14ac:dyDescent="0.2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row>
    <row r="620" spans="1:34" x14ac:dyDescent="0.2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row>
    <row r="621" spans="1:34" x14ac:dyDescent="0.2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row>
    <row r="622" spans="1:34" x14ac:dyDescent="0.2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row>
    <row r="623" spans="1:34" x14ac:dyDescent="0.2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row>
    <row r="624" spans="1:34" x14ac:dyDescent="0.2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row>
    <row r="625" spans="1:34" x14ac:dyDescent="0.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row>
    <row r="626" spans="1:34" x14ac:dyDescent="0.2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row>
    <row r="627" spans="1:34" x14ac:dyDescent="0.2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row>
    <row r="628" spans="1:34" x14ac:dyDescent="0.2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row>
    <row r="629" spans="1:34" x14ac:dyDescent="0.2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row>
    <row r="630" spans="1:34" x14ac:dyDescent="0.2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row>
    <row r="631" spans="1:34" x14ac:dyDescent="0.2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row>
    <row r="632" spans="1:34" x14ac:dyDescent="0.2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row>
    <row r="633" spans="1:34" x14ac:dyDescent="0.2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row>
    <row r="634" spans="1:34" x14ac:dyDescent="0.2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row>
    <row r="635" spans="1:34" x14ac:dyDescent="0.2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row>
    <row r="636" spans="1:34" x14ac:dyDescent="0.2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row>
    <row r="637" spans="1:34" x14ac:dyDescent="0.2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row>
    <row r="638" spans="1:34" x14ac:dyDescent="0.2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row>
    <row r="639" spans="1:34" x14ac:dyDescent="0.2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row>
    <row r="640" spans="1:34" x14ac:dyDescent="0.2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row>
    <row r="641" spans="1:34" x14ac:dyDescent="0.2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row>
    <row r="642" spans="1:34" x14ac:dyDescent="0.2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row>
    <row r="643" spans="1:34" x14ac:dyDescent="0.2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row>
    <row r="644" spans="1:34" x14ac:dyDescent="0.2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row>
    <row r="645" spans="1:34" x14ac:dyDescent="0.2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row>
    <row r="646" spans="1:34" x14ac:dyDescent="0.2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row>
    <row r="647" spans="1:34" x14ac:dyDescent="0.2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row>
    <row r="648" spans="1:34" x14ac:dyDescent="0.2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row>
    <row r="649" spans="1:34" x14ac:dyDescent="0.2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row>
    <row r="650" spans="1:34" x14ac:dyDescent="0.2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row>
    <row r="651" spans="1:34" x14ac:dyDescent="0.2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row>
    <row r="652" spans="1:34" x14ac:dyDescent="0.2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row>
    <row r="653" spans="1:34" x14ac:dyDescent="0.2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row>
    <row r="654" spans="1:34" x14ac:dyDescent="0.2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row>
    <row r="655" spans="1:34" x14ac:dyDescent="0.2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row>
    <row r="656" spans="1:34" x14ac:dyDescent="0.2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row>
    <row r="657" spans="1:34" x14ac:dyDescent="0.2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row>
    <row r="658" spans="1:34" x14ac:dyDescent="0.2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row>
    <row r="659" spans="1:34" x14ac:dyDescent="0.2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row>
    <row r="660" spans="1:34" x14ac:dyDescent="0.2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row>
    <row r="661" spans="1:34" x14ac:dyDescent="0.2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row>
    <row r="662" spans="1:34" x14ac:dyDescent="0.2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row>
    <row r="663" spans="1:34" x14ac:dyDescent="0.2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row>
    <row r="664" spans="1:34" x14ac:dyDescent="0.2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row>
    <row r="665" spans="1:34" x14ac:dyDescent="0.2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row>
    <row r="666" spans="1:34" x14ac:dyDescent="0.2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row>
    <row r="667" spans="1:34" x14ac:dyDescent="0.2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row>
    <row r="668" spans="1:34" x14ac:dyDescent="0.2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row>
    <row r="669" spans="1:34" x14ac:dyDescent="0.2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row>
    <row r="670" spans="1:34" x14ac:dyDescent="0.2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row>
    <row r="671" spans="1:34" x14ac:dyDescent="0.2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row>
    <row r="672" spans="1:34" x14ac:dyDescent="0.2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row>
    <row r="673" spans="1:34" x14ac:dyDescent="0.2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row>
    <row r="674" spans="1:34" x14ac:dyDescent="0.2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row>
    <row r="675" spans="1:34" x14ac:dyDescent="0.2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row>
    <row r="676" spans="1:34" x14ac:dyDescent="0.2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row>
    <row r="677" spans="1:34" x14ac:dyDescent="0.2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row>
    <row r="678" spans="1:34" x14ac:dyDescent="0.2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row>
    <row r="679" spans="1:34" x14ac:dyDescent="0.2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row>
    <row r="680" spans="1:34" x14ac:dyDescent="0.2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row>
    <row r="681" spans="1:34" x14ac:dyDescent="0.2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row>
    <row r="682" spans="1:34" x14ac:dyDescent="0.2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row>
    <row r="683" spans="1:34" x14ac:dyDescent="0.2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row>
    <row r="684" spans="1:34" x14ac:dyDescent="0.2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row>
    <row r="685" spans="1:34" x14ac:dyDescent="0.2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row>
    <row r="686" spans="1:34" x14ac:dyDescent="0.2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row>
    <row r="687" spans="1:34" x14ac:dyDescent="0.2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row>
    <row r="688" spans="1:34" x14ac:dyDescent="0.2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row>
    <row r="689" spans="1:34" x14ac:dyDescent="0.2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row>
    <row r="690" spans="1:34" x14ac:dyDescent="0.2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row>
    <row r="691" spans="1:34" x14ac:dyDescent="0.2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row>
    <row r="692" spans="1:34" x14ac:dyDescent="0.2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row>
    <row r="693" spans="1:34" x14ac:dyDescent="0.2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row>
    <row r="694" spans="1:34" x14ac:dyDescent="0.2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row>
    <row r="695" spans="1:34" x14ac:dyDescent="0.2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row>
    <row r="696" spans="1:34" x14ac:dyDescent="0.2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row>
    <row r="697" spans="1:34" x14ac:dyDescent="0.2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row>
    <row r="698" spans="1:34" x14ac:dyDescent="0.2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row>
    <row r="699" spans="1:34" x14ac:dyDescent="0.2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row>
    <row r="700" spans="1:34" x14ac:dyDescent="0.2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row>
    <row r="701" spans="1:34" x14ac:dyDescent="0.2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row>
    <row r="702" spans="1:34" x14ac:dyDescent="0.2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row>
    <row r="703" spans="1:34" x14ac:dyDescent="0.2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row>
    <row r="704" spans="1:34" x14ac:dyDescent="0.2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row>
    <row r="705" spans="1:34" x14ac:dyDescent="0.2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row>
    <row r="706" spans="1:34" x14ac:dyDescent="0.2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row>
    <row r="707" spans="1:34" x14ac:dyDescent="0.2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row>
    <row r="708" spans="1:34" x14ac:dyDescent="0.2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row>
    <row r="709" spans="1:34" x14ac:dyDescent="0.2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row>
    <row r="710" spans="1:34" x14ac:dyDescent="0.2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row>
    <row r="711" spans="1:34" x14ac:dyDescent="0.2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row>
    <row r="712" spans="1:34" x14ac:dyDescent="0.2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row>
    <row r="713" spans="1:34" x14ac:dyDescent="0.2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row>
    <row r="714" spans="1:34" x14ac:dyDescent="0.2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row>
    <row r="715" spans="1:34" x14ac:dyDescent="0.2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row>
    <row r="716" spans="1:34" x14ac:dyDescent="0.2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row>
    <row r="717" spans="1:34" x14ac:dyDescent="0.2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row>
    <row r="718" spans="1:34" x14ac:dyDescent="0.2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row>
    <row r="719" spans="1:34" x14ac:dyDescent="0.2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row>
    <row r="720" spans="1:34" x14ac:dyDescent="0.2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row>
    <row r="721" spans="1:34" x14ac:dyDescent="0.2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row>
    <row r="722" spans="1:34" x14ac:dyDescent="0.2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row>
    <row r="723" spans="1:34" x14ac:dyDescent="0.2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row>
    <row r="724" spans="1:34" x14ac:dyDescent="0.2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row>
    <row r="725" spans="1:34" x14ac:dyDescent="0.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row>
    <row r="726" spans="1:34" x14ac:dyDescent="0.2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row>
    <row r="727" spans="1:34" x14ac:dyDescent="0.2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row>
    <row r="728" spans="1:34" x14ac:dyDescent="0.2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row>
    <row r="729" spans="1:34" x14ac:dyDescent="0.2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row>
    <row r="730" spans="1:34" x14ac:dyDescent="0.2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row>
    <row r="731" spans="1:34" x14ac:dyDescent="0.2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row>
    <row r="732" spans="1:34" x14ac:dyDescent="0.2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row>
    <row r="733" spans="1:34" x14ac:dyDescent="0.2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row>
    <row r="734" spans="1:34" x14ac:dyDescent="0.2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row>
    <row r="735" spans="1:34" x14ac:dyDescent="0.2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row>
    <row r="736" spans="1:34" x14ac:dyDescent="0.2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row>
    <row r="737" spans="1:34" x14ac:dyDescent="0.2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row>
    <row r="738" spans="1:34" x14ac:dyDescent="0.2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row>
    <row r="739" spans="1:34" x14ac:dyDescent="0.2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row>
    <row r="740" spans="1:34" x14ac:dyDescent="0.2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row>
    <row r="741" spans="1:34" x14ac:dyDescent="0.2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row>
    <row r="742" spans="1:34" x14ac:dyDescent="0.2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row>
    <row r="743" spans="1:34" x14ac:dyDescent="0.2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row>
    <row r="744" spans="1:34" x14ac:dyDescent="0.2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row>
    <row r="745" spans="1:34" x14ac:dyDescent="0.2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row>
    <row r="746" spans="1:34" x14ac:dyDescent="0.2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row>
    <row r="747" spans="1:34" x14ac:dyDescent="0.2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row>
    <row r="748" spans="1:34" x14ac:dyDescent="0.2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row>
    <row r="749" spans="1:34" x14ac:dyDescent="0.2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row>
    <row r="750" spans="1:34" x14ac:dyDescent="0.2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row>
    <row r="751" spans="1:34" x14ac:dyDescent="0.2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row>
    <row r="752" spans="1:34" x14ac:dyDescent="0.2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row>
    <row r="753" spans="1:34" x14ac:dyDescent="0.2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row>
    <row r="754" spans="1:34" x14ac:dyDescent="0.2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row>
    <row r="755" spans="1:34" x14ac:dyDescent="0.2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row>
    <row r="756" spans="1:34" x14ac:dyDescent="0.2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row>
    <row r="757" spans="1:34" x14ac:dyDescent="0.2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row>
    <row r="758" spans="1:34" x14ac:dyDescent="0.2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row>
    <row r="759" spans="1:34" x14ac:dyDescent="0.2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row>
    <row r="760" spans="1:34" x14ac:dyDescent="0.2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row>
    <row r="761" spans="1:34" x14ac:dyDescent="0.2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row>
    <row r="762" spans="1:34" x14ac:dyDescent="0.2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row>
    <row r="763" spans="1:34" x14ac:dyDescent="0.2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row>
    <row r="764" spans="1:34" x14ac:dyDescent="0.2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row>
    <row r="765" spans="1:34" x14ac:dyDescent="0.2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row>
    <row r="766" spans="1:34" x14ac:dyDescent="0.2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row>
    <row r="767" spans="1:34" x14ac:dyDescent="0.2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row>
    <row r="768" spans="1:34" x14ac:dyDescent="0.2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row>
    <row r="769" spans="1:34" x14ac:dyDescent="0.2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row>
    <row r="770" spans="1:34" x14ac:dyDescent="0.2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row>
    <row r="771" spans="1:34" x14ac:dyDescent="0.2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row>
    <row r="772" spans="1:34" x14ac:dyDescent="0.2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row>
    <row r="773" spans="1:34" x14ac:dyDescent="0.2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row>
    <row r="774" spans="1:34" x14ac:dyDescent="0.2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row>
    <row r="775" spans="1:34" x14ac:dyDescent="0.2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row>
    <row r="776" spans="1:34" x14ac:dyDescent="0.2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row>
    <row r="777" spans="1:34" x14ac:dyDescent="0.2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row>
    <row r="778" spans="1:34" x14ac:dyDescent="0.2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row>
    <row r="779" spans="1:34" x14ac:dyDescent="0.2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row>
    <row r="780" spans="1:34" x14ac:dyDescent="0.2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row>
    <row r="781" spans="1:34" x14ac:dyDescent="0.2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row>
    <row r="782" spans="1:34" x14ac:dyDescent="0.2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row>
    <row r="783" spans="1:34" x14ac:dyDescent="0.2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row>
    <row r="784" spans="1:34" x14ac:dyDescent="0.2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row>
    <row r="785" spans="1:34" x14ac:dyDescent="0.2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row>
    <row r="786" spans="1:34" x14ac:dyDescent="0.2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row>
    <row r="787" spans="1:34" x14ac:dyDescent="0.2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row>
    <row r="788" spans="1:34" x14ac:dyDescent="0.2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row>
    <row r="789" spans="1:34" x14ac:dyDescent="0.2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row>
    <row r="790" spans="1:34" x14ac:dyDescent="0.2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row>
    <row r="791" spans="1:34" x14ac:dyDescent="0.2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row>
    <row r="792" spans="1:34" x14ac:dyDescent="0.2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row>
    <row r="793" spans="1:34" x14ac:dyDescent="0.2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row>
    <row r="794" spans="1:34" x14ac:dyDescent="0.2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row>
    <row r="795" spans="1:34" x14ac:dyDescent="0.2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row>
    <row r="796" spans="1:34" x14ac:dyDescent="0.2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row>
    <row r="797" spans="1:34" x14ac:dyDescent="0.2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row>
    <row r="798" spans="1:34" x14ac:dyDescent="0.2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row>
    <row r="799" spans="1:34" x14ac:dyDescent="0.2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row>
    <row r="800" spans="1:34" x14ac:dyDescent="0.2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row>
    <row r="801" spans="1:34" x14ac:dyDescent="0.2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row>
    <row r="802" spans="1:34" x14ac:dyDescent="0.2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row>
    <row r="803" spans="1:34" x14ac:dyDescent="0.2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row>
    <row r="804" spans="1:34" x14ac:dyDescent="0.2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row>
    <row r="805" spans="1:34" x14ac:dyDescent="0.2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row>
    <row r="806" spans="1:34" x14ac:dyDescent="0.2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row>
    <row r="807" spans="1:34" x14ac:dyDescent="0.2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row>
    <row r="808" spans="1:34" x14ac:dyDescent="0.2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row>
    <row r="809" spans="1:34" x14ac:dyDescent="0.2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row>
    <row r="810" spans="1:34" x14ac:dyDescent="0.2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row>
    <row r="811" spans="1:34" x14ac:dyDescent="0.2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row>
    <row r="812" spans="1:34" x14ac:dyDescent="0.2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row>
    <row r="813" spans="1:34" x14ac:dyDescent="0.2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row>
    <row r="814" spans="1:34" x14ac:dyDescent="0.2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row>
    <row r="815" spans="1:34" x14ac:dyDescent="0.2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row>
    <row r="816" spans="1:34" x14ac:dyDescent="0.2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row>
    <row r="817" spans="1:34" x14ac:dyDescent="0.2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row>
    <row r="818" spans="1:34" x14ac:dyDescent="0.2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row>
    <row r="819" spans="1:34" x14ac:dyDescent="0.2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row>
    <row r="820" spans="1:34" x14ac:dyDescent="0.2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row>
    <row r="821" spans="1:34" x14ac:dyDescent="0.2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row>
    <row r="822" spans="1:34" x14ac:dyDescent="0.2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row>
    <row r="823" spans="1:34" x14ac:dyDescent="0.2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row>
    <row r="824" spans="1:34" x14ac:dyDescent="0.2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row>
    <row r="825" spans="1:34" x14ac:dyDescent="0.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row>
    <row r="826" spans="1:34" x14ac:dyDescent="0.2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row>
    <row r="827" spans="1:34" x14ac:dyDescent="0.2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row>
    <row r="828" spans="1:34" x14ac:dyDescent="0.2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row>
    <row r="829" spans="1:34" x14ac:dyDescent="0.2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row>
    <row r="830" spans="1:34" x14ac:dyDescent="0.2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row>
    <row r="831" spans="1:34" x14ac:dyDescent="0.2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row>
    <row r="832" spans="1:34" x14ac:dyDescent="0.2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row>
    <row r="833" spans="1:34" x14ac:dyDescent="0.2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row>
    <row r="834" spans="1:34" x14ac:dyDescent="0.2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row>
    <row r="835" spans="1:34" x14ac:dyDescent="0.2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row>
    <row r="836" spans="1:34" x14ac:dyDescent="0.2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row>
    <row r="837" spans="1:34" x14ac:dyDescent="0.2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row>
    <row r="838" spans="1:34" x14ac:dyDescent="0.2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row>
    <row r="839" spans="1:34" x14ac:dyDescent="0.2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row>
    <row r="840" spans="1:34" x14ac:dyDescent="0.2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row>
    <row r="841" spans="1:34" x14ac:dyDescent="0.2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row>
    <row r="842" spans="1:34" x14ac:dyDescent="0.2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row>
    <row r="843" spans="1:34" x14ac:dyDescent="0.2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row>
    <row r="844" spans="1:34" x14ac:dyDescent="0.2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row>
    <row r="845" spans="1:34" x14ac:dyDescent="0.2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row>
    <row r="846" spans="1:34" x14ac:dyDescent="0.2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row>
    <row r="847" spans="1:34" x14ac:dyDescent="0.2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row>
  </sheetData>
  <mergeCells count="5">
    <mergeCell ref="N33:P35"/>
    <mergeCell ref="N36:P36"/>
    <mergeCell ref="N37:P37"/>
    <mergeCell ref="N38:P38"/>
    <mergeCell ref="B1:H1"/>
  </mergeCells>
  <phoneticPr fontId="2" type="noConversion"/>
  <conditionalFormatting sqref="S22:W39">
    <cfRule type="dataBar" priority="3">
      <dataBar>
        <cfvo type="num" val="0"/>
        <cfvo type="formula" val="MAX($S$22:$W$39)*2"/>
        <color theme="3"/>
      </dataBar>
      <extLst>
        <ext xmlns:x14="http://schemas.microsoft.com/office/spreadsheetml/2009/9/main" uri="{B025F937-C7B1-47D3-B67F-A62EFF666E3E}">
          <x14:id>{94F712F0-60C6-41A2-AE76-6F9BFFE3DEED}</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4F712F0-60C6-41A2-AE76-6F9BFFE3DEED}">
            <x14:dataBar minLength="0" maxLength="100" gradient="0">
              <x14:cfvo type="num">
                <xm:f>0</xm:f>
              </x14:cfvo>
              <x14:cfvo type="formula">
                <xm:f>MAX($S$22:$W$39)*2</xm:f>
              </x14:cfvo>
              <x14:negativeFillColor rgb="FFFF0000"/>
              <x14:axisColor rgb="FF000000"/>
            </x14:dataBar>
          </x14:cfRule>
          <xm:sqref>S22:W39</xm:sqref>
        </x14:conditionalFormatting>
        <x14:conditionalFormatting xmlns:xm="http://schemas.microsoft.com/office/excel/2006/main">
          <x14:cfRule type="expression" priority="7" id="{20C4CEED-47DF-49CC-A3A2-52B3CB70ECD0}">
            <xm:f>R$19=Pivots!$A$50</xm:f>
            <x14:dxf>
              <fill>
                <patternFill>
                  <bgColor rgb="FFFFABAB"/>
                </patternFill>
              </fill>
              <border>
                <left style="thin">
                  <color auto="1"/>
                </left>
                <right style="thin">
                  <color auto="1"/>
                </right>
                <vertical/>
                <horizontal/>
              </border>
            </x14:dxf>
          </x14:cfRule>
          <xm:sqref>R19:R21</xm:sqref>
        </x14:conditionalFormatting>
        <x14:conditionalFormatting xmlns:xm="http://schemas.microsoft.com/office/excel/2006/main">
          <x14:cfRule type="expression" priority="2" id="{31855823-EE6F-4F41-BF6D-B1945F568694}">
            <xm:f>S$21=Pivots!$A$60</xm:f>
            <x14:dxf>
              <fill>
                <patternFill>
                  <bgColor rgb="FFFFABAB"/>
                </patternFill>
              </fill>
              <border>
                <left style="thin">
                  <color auto="1"/>
                </left>
                <right style="thin">
                  <color auto="1"/>
                </right>
                <vertical/>
                <horizontal/>
              </border>
            </x14:dxf>
          </x14:cfRule>
          <xm:sqref>S21:S39</xm:sqref>
        </x14:conditionalFormatting>
        <x14:conditionalFormatting xmlns:xm="http://schemas.microsoft.com/office/excel/2006/main">
          <x14:cfRule type="expression" priority="1" id="{17AC7E86-22C4-485E-BFD1-FA9D10FABC14}">
            <xm:f>S$21=Pivots!$A$50</xm:f>
            <x14:dxf>
              <fill>
                <patternFill>
                  <bgColor rgb="FFFFABAB"/>
                </patternFill>
              </fill>
              <border>
                <left style="thin">
                  <color auto="1"/>
                </left>
                <right style="thin">
                  <color auto="1"/>
                </right>
                <vertical/>
                <horizontal/>
              </border>
            </x14:dxf>
          </x14:cfRule>
          <xm:sqref>S21:W39</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D495D-F3EB-426D-AAF7-D88D8011B2A0}">
  <dimension ref="A3:I126"/>
  <sheetViews>
    <sheetView topLeftCell="A118" zoomScaleNormal="100" workbookViewId="0">
      <selection activeCell="B127" sqref="B127"/>
    </sheetView>
  </sheetViews>
  <sheetFormatPr defaultRowHeight="13.8" x14ac:dyDescent="0.25"/>
  <cols>
    <col min="1" max="1" width="13.09765625" bestFit="1" customWidth="1"/>
    <col min="2" max="2" width="9.8984375" bestFit="1" customWidth="1"/>
    <col min="3" max="3" width="10.8984375" bestFit="1" customWidth="1"/>
    <col min="4" max="4" width="11" bestFit="1" customWidth="1"/>
    <col min="5" max="5" width="7.3984375" bestFit="1" customWidth="1"/>
    <col min="6" max="6" width="13.09765625" bestFit="1" customWidth="1"/>
    <col min="7" max="7" width="9.8984375" bestFit="1" customWidth="1"/>
    <col min="8" max="8" width="10.8984375" bestFit="1" customWidth="1"/>
  </cols>
  <sheetData>
    <row r="3" spans="1:7" x14ac:dyDescent="0.25">
      <c r="A3" t="s">
        <v>1042</v>
      </c>
      <c r="B3" t="s">
        <v>1043</v>
      </c>
      <c r="C3" t="s">
        <v>1044</v>
      </c>
      <c r="D3" t="s">
        <v>1045</v>
      </c>
      <c r="E3" t="s">
        <v>1046</v>
      </c>
    </row>
    <row r="4" spans="1:7" x14ac:dyDescent="0.25">
      <c r="A4" s="21">
        <v>1000</v>
      </c>
      <c r="B4" s="22">
        <v>96623</v>
      </c>
      <c r="C4" s="21">
        <v>89850</v>
      </c>
      <c r="D4" s="23">
        <v>3.8854000000000033</v>
      </c>
      <c r="E4" s="21">
        <v>307</v>
      </c>
    </row>
    <row r="9" spans="1:7" x14ac:dyDescent="0.25">
      <c r="A9" t="s">
        <v>1042</v>
      </c>
      <c r="B9" t="s">
        <v>1043</v>
      </c>
      <c r="C9" t="s">
        <v>1044</v>
      </c>
      <c r="D9" t="s">
        <v>1045</v>
      </c>
      <c r="E9" t="s">
        <v>1046</v>
      </c>
    </row>
    <row r="10" spans="1:7" x14ac:dyDescent="0.25">
      <c r="A10" s="21">
        <v>189</v>
      </c>
      <c r="B10" s="22">
        <v>18415</v>
      </c>
      <c r="C10" s="21">
        <v>16834</v>
      </c>
      <c r="D10" s="23">
        <v>3.9227513227513247</v>
      </c>
      <c r="E10" s="21">
        <v>60</v>
      </c>
    </row>
    <row r="16" spans="1:7" x14ac:dyDescent="0.25">
      <c r="A16" s="24" t="s">
        <v>1047</v>
      </c>
      <c r="B16" t="s">
        <v>1042</v>
      </c>
      <c r="C16" t="s">
        <v>1061</v>
      </c>
      <c r="F16" s="24" t="s">
        <v>1047</v>
      </c>
      <c r="G16" t="s">
        <v>1042</v>
      </c>
    </row>
    <row r="17" spans="1:7" x14ac:dyDescent="0.25">
      <c r="A17" s="25" t="s">
        <v>1049</v>
      </c>
      <c r="B17" s="21">
        <v>16</v>
      </c>
      <c r="C17" s="21">
        <v>16</v>
      </c>
      <c r="F17" s="25" t="s">
        <v>1065</v>
      </c>
      <c r="G17" s="21">
        <v>36</v>
      </c>
    </row>
    <row r="18" spans="1:7" x14ac:dyDescent="0.25">
      <c r="A18" s="25" t="s">
        <v>1050</v>
      </c>
      <c r="B18" s="21">
        <v>14</v>
      </c>
      <c r="C18" s="21">
        <v>14</v>
      </c>
      <c r="F18" s="25" t="s">
        <v>1063</v>
      </c>
      <c r="G18" s="21">
        <v>30</v>
      </c>
    </row>
    <row r="19" spans="1:7" x14ac:dyDescent="0.25">
      <c r="A19" s="25" t="s">
        <v>1051</v>
      </c>
      <c r="B19" s="21">
        <v>26</v>
      </c>
      <c r="C19" s="21">
        <v>26</v>
      </c>
      <c r="F19" s="25" t="s">
        <v>1067</v>
      </c>
      <c r="G19" s="21">
        <v>13</v>
      </c>
    </row>
    <row r="20" spans="1:7" x14ac:dyDescent="0.25">
      <c r="A20" s="25" t="s">
        <v>1052</v>
      </c>
      <c r="B20" s="21">
        <v>29</v>
      </c>
      <c r="C20" s="21">
        <v>29</v>
      </c>
      <c r="F20" s="25" t="s">
        <v>1068</v>
      </c>
      <c r="G20" s="21">
        <v>23</v>
      </c>
    </row>
    <row r="21" spans="1:7" x14ac:dyDescent="0.25">
      <c r="A21" s="25" t="s">
        <v>1053</v>
      </c>
      <c r="B21" s="21">
        <v>17</v>
      </c>
      <c r="C21" s="21">
        <v>17</v>
      </c>
      <c r="F21" s="25" t="s">
        <v>1066</v>
      </c>
      <c r="G21" s="21">
        <v>23</v>
      </c>
    </row>
    <row r="22" spans="1:7" x14ac:dyDescent="0.25">
      <c r="A22" s="25" t="s">
        <v>1054</v>
      </c>
      <c r="B22" s="21">
        <v>15</v>
      </c>
      <c r="C22" s="21">
        <v>15</v>
      </c>
      <c r="F22" s="25" t="s">
        <v>1062</v>
      </c>
      <c r="G22" s="21">
        <v>24</v>
      </c>
    </row>
    <row r="23" spans="1:7" x14ac:dyDescent="0.25">
      <c r="A23" s="25" t="s">
        <v>1055</v>
      </c>
      <c r="B23" s="21">
        <v>15</v>
      </c>
      <c r="C23" s="21">
        <v>15</v>
      </c>
      <c r="F23" s="25" t="s">
        <v>1064</v>
      </c>
      <c r="G23" s="21">
        <v>40</v>
      </c>
    </row>
    <row r="24" spans="1:7" x14ac:dyDescent="0.25">
      <c r="A24" s="25" t="s">
        <v>1056</v>
      </c>
      <c r="B24" s="21">
        <v>7</v>
      </c>
      <c r="C24" s="21">
        <v>7</v>
      </c>
      <c r="F24" s="25" t="s">
        <v>1048</v>
      </c>
      <c r="G24" s="21">
        <v>189</v>
      </c>
    </row>
    <row r="25" spans="1:7" x14ac:dyDescent="0.25">
      <c r="A25" s="25" t="s">
        <v>1057</v>
      </c>
      <c r="B25" s="21">
        <v>11</v>
      </c>
      <c r="C25" s="21">
        <v>11</v>
      </c>
    </row>
    <row r="26" spans="1:7" x14ac:dyDescent="0.25">
      <c r="A26" s="25" t="s">
        <v>1058</v>
      </c>
      <c r="B26" s="21">
        <v>24</v>
      </c>
      <c r="C26" s="21">
        <v>24</v>
      </c>
    </row>
    <row r="27" spans="1:7" x14ac:dyDescent="0.25">
      <c r="A27" s="25" t="s">
        <v>1059</v>
      </c>
      <c r="B27" s="21">
        <v>9</v>
      </c>
      <c r="C27" s="21">
        <v>9</v>
      </c>
    </row>
    <row r="28" spans="1:7" x14ac:dyDescent="0.25">
      <c r="A28" s="25" t="s">
        <v>1060</v>
      </c>
      <c r="B28" s="21">
        <v>6</v>
      </c>
      <c r="C28" s="21">
        <v>6</v>
      </c>
    </row>
    <row r="29" spans="1:7" x14ac:dyDescent="0.25">
      <c r="A29" s="25" t="s">
        <v>1048</v>
      </c>
      <c r="B29" s="21">
        <v>189</v>
      </c>
      <c r="C29" s="21">
        <v>189</v>
      </c>
    </row>
    <row r="34" spans="1:9" x14ac:dyDescent="0.25">
      <c r="E34" t="s">
        <v>1069</v>
      </c>
      <c r="H34" t="s">
        <v>1074</v>
      </c>
      <c r="I34" t="str">
        <f>A50</f>
        <v>R01</v>
      </c>
    </row>
    <row r="36" spans="1:9" x14ac:dyDescent="0.25">
      <c r="A36" s="24" t="s">
        <v>1047</v>
      </c>
      <c r="B36" t="s">
        <v>1042</v>
      </c>
      <c r="C36" t="s">
        <v>1043</v>
      </c>
      <c r="E36" t="s">
        <v>1083</v>
      </c>
      <c r="F36" t="s">
        <v>1070</v>
      </c>
      <c r="G36" t="s">
        <v>1071</v>
      </c>
      <c r="H36" t="s">
        <v>1072</v>
      </c>
      <c r="I36" t="s">
        <v>1073</v>
      </c>
    </row>
    <row r="37" spans="1:9" x14ac:dyDescent="0.25">
      <c r="A37" s="25" t="s">
        <v>11</v>
      </c>
      <c r="B37" s="21">
        <v>189</v>
      </c>
      <c r="C37" s="22">
        <v>18415</v>
      </c>
      <c r="E37" t="str">
        <f>A37</f>
        <v>R01</v>
      </c>
      <c r="F37">
        <f t="shared" ref="F37:G41" si="0">B37</f>
        <v>189</v>
      </c>
      <c r="G37" s="26">
        <f t="shared" si="0"/>
        <v>18415</v>
      </c>
      <c r="H37">
        <f>IF(E37=I$34,F37,NA())</f>
        <v>189</v>
      </c>
      <c r="I37">
        <f>IF(E37=I$34,G37,NA())</f>
        <v>18415</v>
      </c>
    </row>
    <row r="38" spans="1:9" x14ac:dyDescent="0.25">
      <c r="A38" s="25" t="s">
        <v>9</v>
      </c>
      <c r="B38" s="21">
        <v>218</v>
      </c>
      <c r="C38" s="22">
        <v>20581</v>
      </c>
      <c r="E38" t="str">
        <f t="shared" ref="E38:E41" si="1">A38</f>
        <v>R02</v>
      </c>
      <c r="F38">
        <f t="shared" si="0"/>
        <v>218</v>
      </c>
      <c r="G38" s="26">
        <f t="shared" si="0"/>
        <v>20581</v>
      </c>
      <c r="H38" t="e">
        <f t="shared" ref="H38:H41" si="2">IF(E38=I$34,F38,NA())</f>
        <v>#N/A</v>
      </c>
      <c r="I38" t="e">
        <f t="shared" ref="I38:I41" si="3">IF(E38=I$34,G38,NA())</f>
        <v>#N/A</v>
      </c>
    </row>
    <row r="39" spans="1:9" x14ac:dyDescent="0.25">
      <c r="A39" s="25" t="s">
        <v>6</v>
      </c>
      <c r="B39" s="21">
        <v>207</v>
      </c>
      <c r="C39" s="22">
        <v>20872</v>
      </c>
      <c r="E39" t="str">
        <f t="shared" si="1"/>
        <v>R03</v>
      </c>
      <c r="F39">
        <f t="shared" si="0"/>
        <v>207</v>
      </c>
      <c r="G39" s="26">
        <f t="shared" si="0"/>
        <v>20872</v>
      </c>
      <c r="H39" t="e">
        <f t="shared" si="2"/>
        <v>#N/A</v>
      </c>
      <c r="I39" t="e">
        <f t="shared" si="3"/>
        <v>#N/A</v>
      </c>
    </row>
    <row r="40" spans="1:9" x14ac:dyDescent="0.25">
      <c r="A40" s="25" t="s">
        <v>13</v>
      </c>
      <c r="B40" s="21">
        <v>186</v>
      </c>
      <c r="C40" s="22">
        <v>16651</v>
      </c>
      <c r="E40" t="str">
        <f t="shared" si="1"/>
        <v>R04</v>
      </c>
      <c r="F40">
        <f t="shared" si="0"/>
        <v>186</v>
      </c>
      <c r="G40" s="26">
        <f t="shared" si="0"/>
        <v>16651</v>
      </c>
      <c r="H40" t="e">
        <f t="shared" si="2"/>
        <v>#N/A</v>
      </c>
      <c r="I40" t="e">
        <f t="shared" si="3"/>
        <v>#N/A</v>
      </c>
    </row>
    <row r="41" spans="1:9" x14ac:dyDescent="0.25">
      <c r="A41" s="25" t="s">
        <v>10</v>
      </c>
      <c r="B41" s="21">
        <v>200</v>
      </c>
      <c r="C41" s="22">
        <v>20104</v>
      </c>
      <c r="E41" t="str">
        <f t="shared" si="1"/>
        <v>R05</v>
      </c>
      <c r="F41">
        <f t="shared" si="0"/>
        <v>200</v>
      </c>
      <c r="G41" s="26">
        <f t="shared" si="0"/>
        <v>20104</v>
      </c>
      <c r="H41" t="e">
        <f t="shared" si="2"/>
        <v>#N/A</v>
      </c>
      <c r="I41" t="e">
        <f t="shared" si="3"/>
        <v>#N/A</v>
      </c>
    </row>
    <row r="42" spans="1:9" x14ac:dyDescent="0.25">
      <c r="A42" s="25" t="s">
        <v>1048</v>
      </c>
      <c r="B42" s="21">
        <v>1000</v>
      </c>
      <c r="C42" s="22">
        <v>96623</v>
      </c>
    </row>
    <row r="49" spans="1:4" x14ac:dyDescent="0.25">
      <c r="A49" s="24" t="s">
        <v>1047</v>
      </c>
    </row>
    <row r="50" spans="1:4" x14ac:dyDescent="0.25">
      <c r="A50" s="27" t="s">
        <v>11</v>
      </c>
    </row>
    <row r="61" spans="1:4" x14ac:dyDescent="0.25">
      <c r="A61" s="24" t="s">
        <v>1042</v>
      </c>
      <c r="B61" s="24" t="s">
        <v>1075</v>
      </c>
    </row>
    <row r="62" spans="1:4" x14ac:dyDescent="0.25">
      <c r="A62" s="24" t="s">
        <v>1047</v>
      </c>
      <c r="B62" t="s">
        <v>999</v>
      </c>
      <c r="C62" t="s">
        <v>998</v>
      </c>
      <c r="D62" t="s">
        <v>1048</v>
      </c>
    </row>
    <row r="63" spans="1:4" x14ac:dyDescent="0.25">
      <c r="A63" s="25" t="s">
        <v>1002</v>
      </c>
      <c r="B63" s="21">
        <v>144</v>
      </c>
      <c r="C63" s="21">
        <v>132</v>
      </c>
      <c r="D63" s="21">
        <v>276</v>
      </c>
    </row>
    <row r="64" spans="1:4" x14ac:dyDescent="0.25">
      <c r="A64" s="25" t="s">
        <v>1001</v>
      </c>
      <c r="B64" s="21">
        <v>326</v>
      </c>
      <c r="C64" s="21">
        <v>63</v>
      </c>
      <c r="D64" s="21">
        <v>389</v>
      </c>
    </row>
    <row r="65" spans="1:4" x14ac:dyDescent="0.25">
      <c r="A65" s="25" t="s">
        <v>1000</v>
      </c>
      <c r="B65" s="21">
        <v>129</v>
      </c>
      <c r="C65" s="21">
        <v>206</v>
      </c>
      <c r="D65" s="21">
        <v>335</v>
      </c>
    </row>
    <row r="66" spans="1:4" x14ac:dyDescent="0.25">
      <c r="A66" s="25" t="s">
        <v>1048</v>
      </c>
      <c r="B66" s="21">
        <v>599</v>
      </c>
      <c r="C66" s="21">
        <v>401</v>
      </c>
      <c r="D66" s="21">
        <v>1000</v>
      </c>
    </row>
    <row r="73" spans="1:4" x14ac:dyDescent="0.25">
      <c r="A73" s="24" t="s">
        <v>1047</v>
      </c>
      <c r="B73" t="s">
        <v>1042</v>
      </c>
    </row>
    <row r="74" spans="1:4" x14ac:dyDescent="0.25">
      <c r="A74" s="25">
        <v>1</v>
      </c>
      <c r="B74" s="21">
        <v>1</v>
      </c>
    </row>
    <row r="75" spans="1:4" x14ac:dyDescent="0.25">
      <c r="A75" s="25">
        <v>2</v>
      </c>
      <c r="B75" s="21">
        <v>9</v>
      </c>
    </row>
    <row r="76" spans="1:4" x14ac:dyDescent="0.25">
      <c r="A76" s="25">
        <v>3</v>
      </c>
      <c r="B76" s="21">
        <v>31</v>
      </c>
    </row>
    <row r="77" spans="1:4" x14ac:dyDescent="0.25">
      <c r="A77" s="25">
        <v>4</v>
      </c>
      <c r="B77" s="21">
        <v>88</v>
      </c>
    </row>
    <row r="78" spans="1:4" x14ac:dyDescent="0.25">
      <c r="A78" s="25">
        <v>5</v>
      </c>
      <c r="B78" s="21">
        <v>60</v>
      </c>
    </row>
    <row r="79" spans="1:4" x14ac:dyDescent="0.25">
      <c r="A79" s="25" t="s">
        <v>1048</v>
      </c>
      <c r="B79" s="21">
        <v>189</v>
      </c>
    </row>
    <row r="87" spans="1:7" x14ac:dyDescent="0.25">
      <c r="A87" s="24" t="s">
        <v>1043</v>
      </c>
      <c r="B87" s="24" t="s">
        <v>1075</v>
      </c>
    </row>
    <row r="88" spans="1:7" x14ac:dyDescent="0.25">
      <c r="A88" s="24" t="s">
        <v>1047</v>
      </c>
      <c r="B88" t="s">
        <v>11</v>
      </c>
      <c r="C88" t="s">
        <v>9</v>
      </c>
      <c r="D88" t="s">
        <v>6</v>
      </c>
      <c r="E88" t="s">
        <v>13</v>
      </c>
      <c r="F88" t="s">
        <v>10</v>
      </c>
      <c r="G88" t="s">
        <v>1048</v>
      </c>
    </row>
    <row r="89" spans="1:7" x14ac:dyDescent="0.25">
      <c r="A89" s="25" t="s">
        <v>1002</v>
      </c>
    </row>
    <row r="90" spans="1:7" x14ac:dyDescent="0.25">
      <c r="A90" s="28" t="s">
        <v>20</v>
      </c>
      <c r="B90" s="22">
        <v>891</v>
      </c>
      <c r="C90" s="22">
        <v>1332</v>
      </c>
      <c r="D90" s="22">
        <v>1282</v>
      </c>
      <c r="E90" s="22">
        <v>739</v>
      </c>
      <c r="F90" s="22">
        <v>560</v>
      </c>
      <c r="G90" s="22">
        <v>4804</v>
      </c>
    </row>
    <row r="91" spans="1:7" x14ac:dyDescent="0.25">
      <c r="A91" s="28" t="s">
        <v>12</v>
      </c>
      <c r="B91" s="22">
        <v>1991</v>
      </c>
      <c r="C91" s="22">
        <v>1886</v>
      </c>
      <c r="D91" s="22">
        <v>1206</v>
      </c>
      <c r="E91" s="22">
        <v>884</v>
      </c>
      <c r="F91" s="22">
        <v>1722</v>
      </c>
      <c r="G91" s="22">
        <v>7689</v>
      </c>
    </row>
    <row r="92" spans="1:7" x14ac:dyDescent="0.25">
      <c r="A92" s="28" t="s">
        <v>8</v>
      </c>
      <c r="B92" s="22">
        <v>1163</v>
      </c>
      <c r="C92" s="22">
        <v>1180</v>
      </c>
      <c r="D92" s="22">
        <v>1616</v>
      </c>
      <c r="E92" s="22">
        <v>1043</v>
      </c>
      <c r="F92" s="22">
        <v>1747</v>
      </c>
      <c r="G92" s="22">
        <v>6749</v>
      </c>
    </row>
    <row r="93" spans="1:7" x14ac:dyDescent="0.25">
      <c r="A93" s="28" t="s">
        <v>16</v>
      </c>
      <c r="B93" s="22">
        <v>1438</v>
      </c>
      <c r="C93" s="22">
        <v>1616</v>
      </c>
      <c r="D93" s="22">
        <v>866</v>
      </c>
      <c r="E93" s="22">
        <v>829</v>
      </c>
      <c r="F93" s="22">
        <v>2070</v>
      </c>
      <c r="G93" s="22">
        <v>6819</v>
      </c>
    </row>
    <row r="94" spans="1:7" x14ac:dyDescent="0.25">
      <c r="A94" s="25" t="s">
        <v>1001</v>
      </c>
    </row>
    <row r="95" spans="1:7" x14ac:dyDescent="0.25">
      <c r="A95" s="28" t="s">
        <v>24</v>
      </c>
      <c r="B95" s="22">
        <v>1233</v>
      </c>
      <c r="C95" s="22">
        <v>223</v>
      </c>
      <c r="D95" s="22">
        <v>1680</v>
      </c>
      <c r="E95" s="22">
        <v>990</v>
      </c>
      <c r="F95" s="22">
        <v>1508</v>
      </c>
      <c r="G95" s="22">
        <v>5634</v>
      </c>
    </row>
    <row r="96" spans="1:7" x14ac:dyDescent="0.25">
      <c r="A96" s="28" t="s">
        <v>15</v>
      </c>
      <c r="B96" s="22">
        <v>1598</v>
      </c>
      <c r="C96" s="22">
        <v>1907</v>
      </c>
      <c r="D96" s="22">
        <v>869</v>
      </c>
      <c r="E96" s="22">
        <v>1426</v>
      </c>
      <c r="F96" s="22">
        <v>1416</v>
      </c>
      <c r="G96" s="22">
        <v>7216</v>
      </c>
    </row>
    <row r="97" spans="1:7" x14ac:dyDescent="0.25">
      <c r="A97" s="28" t="s">
        <v>5</v>
      </c>
      <c r="B97" s="22">
        <v>900</v>
      </c>
      <c r="C97" s="22">
        <v>1016</v>
      </c>
      <c r="D97" s="22">
        <v>960</v>
      </c>
      <c r="E97" s="22">
        <v>940</v>
      </c>
      <c r="F97" s="22">
        <v>1193</v>
      </c>
      <c r="G97" s="22">
        <v>5009</v>
      </c>
    </row>
    <row r="98" spans="1:7" x14ac:dyDescent="0.25">
      <c r="A98" s="28" t="s">
        <v>18</v>
      </c>
      <c r="B98" s="22">
        <v>900</v>
      </c>
      <c r="C98" s="22">
        <v>1470</v>
      </c>
      <c r="D98" s="22">
        <v>1617</v>
      </c>
      <c r="E98" s="22">
        <v>1314</v>
      </c>
      <c r="F98" s="22">
        <v>941</v>
      </c>
      <c r="G98" s="22">
        <v>6242</v>
      </c>
    </row>
    <row r="99" spans="1:7" x14ac:dyDescent="0.25">
      <c r="A99" s="28" t="s">
        <v>14</v>
      </c>
      <c r="B99" s="22">
        <v>1255</v>
      </c>
      <c r="C99" s="22">
        <v>516</v>
      </c>
      <c r="D99" s="22">
        <v>1874</v>
      </c>
      <c r="E99" s="22">
        <v>1863</v>
      </c>
      <c r="F99" s="22">
        <v>1722</v>
      </c>
      <c r="G99" s="22">
        <v>7230</v>
      </c>
    </row>
    <row r="100" spans="1:7" x14ac:dyDescent="0.25">
      <c r="A100" s="28" t="s">
        <v>19</v>
      </c>
      <c r="B100" s="22">
        <v>1138</v>
      </c>
      <c r="C100" s="22">
        <v>1898</v>
      </c>
      <c r="D100" s="22">
        <v>1482</v>
      </c>
      <c r="E100" s="22">
        <v>846</v>
      </c>
      <c r="F100" s="22">
        <v>1154</v>
      </c>
      <c r="G100" s="22">
        <v>6518</v>
      </c>
    </row>
    <row r="101" spans="1:7" x14ac:dyDescent="0.25">
      <c r="A101" s="25" t="s">
        <v>1000</v>
      </c>
    </row>
    <row r="102" spans="1:7" x14ac:dyDescent="0.25">
      <c r="A102" s="28" t="s">
        <v>17</v>
      </c>
      <c r="B102" s="22">
        <v>1655</v>
      </c>
      <c r="C102" s="22">
        <v>805</v>
      </c>
      <c r="D102" s="22">
        <v>2263</v>
      </c>
      <c r="E102" s="22">
        <v>987</v>
      </c>
      <c r="F102" s="22">
        <v>1075</v>
      </c>
      <c r="G102" s="22">
        <v>6785</v>
      </c>
    </row>
    <row r="103" spans="1:7" x14ac:dyDescent="0.25">
      <c r="A103" s="28" t="s">
        <v>23</v>
      </c>
      <c r="B103" s="22">
        <v>1104</v>
      </c>
      <c r="C103" s="22">
        <v>2280</v>
      </c>
      <c r="D103" s="22">
        <v>1445</v>
      </c>
      <c r="E103" s="22">
        <v>1722</v>
      </c>
      <c r="F103" s="22">
        <v>1196</v>
      </c>
      <c r="G103" s="22">
        <v>7747</v>
      </c>
    </row>
    <row r="104" spans="1:7" x14ac:dyDescent="0.25">
      <c r="A104" s="28" t="s">
        <v>7</v>
      </c>
      <c r="B104" s="22">
        <v>372</v>
      </c>
      <c r="C104" s="22">
        <v>1818</v>
      </c>
      <c r="D104" s="22">
        <v>1346</v>
      </c>
      <c r="E104" s="22">
        <v>1156</v>
      </c>
      <c r="F104" s="22">
        <v>1484</v>
      </c>
      <c r="G104" s="22">
        <v>6176</v>
      </c>
    </row>
    <row r="105" spans="1:7" x14ac:dyDescent="0.25">
      <c r="A105" s="28" t="s">
        <v>22</v>
      </c>
      <c r="B105" s="22">
        <v>1415</v>
      </c>
      <c r="C105" s="22">
        <v>1271</v>
      </c>
      <c r="D105" s="22">
        <v>1214</v>
      </c>
      <c r="E105" s="22">
        <v>1135</v>
      </c>
      <c r="F105" s="22">
        <v>1566</v>
      </c>
      <c r="G105" s="22">
        <v>6601</v>
      </c>
    </row>
    <row r="106" spans="1:7" x14ac:dyDescent="0.25">
      <c r="A106" s="28" t="s">
        <v>21</v>
      </c>
      <c r="B106" s="22">
        <v>1362</v>
      </c>
      <c r="C106" s="22">
        <v>1363</v>
      </c>
      <c r="D106" s="22">
        <v>1152</v>
      </c>
      <c r="E106" s="22">
        <v>777</v>
      </c>
      <c r="F106" s="22">
        <v>750</v>
      </c>
      <c r="G106" s="22">
        <v>5404</v>
      </c>
    </row>
    <row r="110" spans="1:7" x14ac:dyDescent="0.25">
      <c r="A110" t="s">
        <v>1077</v>
      </c>
    </row>
    <row r="112" spans="1:7" x14ac:dyDescent="0.25">
      <c r="A112" t="s">
        <v>1078</v>
      </c>
      <c r="B112" s="45">
        <f>A10/A4</f>
        <v>0.189</v>
      </c>
    </row>
    <row r="113" spans="1:2" x14ac:dyDescent="0.25">
      <c r="A113" t="s">
        <v>1081</v>
      </c>
      <c r="B113">
        <f>_xlfn.XLOOKUP(A50,E37:E41,F37:F41)</f>
        <v>189</v>
      </c>
    </row>
    <row r="114" spans="1:2" x14ac:dyDescent="0.25">
      <c r="A114" t="s">
        <v>1082</v>
      </c>
      <c r="B114">
        <f>_xlfn.XLOOKUP(A50,E37:E41,G37:G41)</f>
        <v>18415</v>
      </c>
    </row>
    <row r="118" spans="1:2" x14ac:dyDescent="0.25">
      <c r="A118" t="s">
        <v>1079</v>
      </c>
      <c r="B118">
        <f>_xlfn.RANK.AVG(B113,F37:F41)</f>
        <v>4</v>
      </c>
    </row>
    <row r="119" spans="1:2" x14ac:dyDescent="0.25">
      <c r="A119" t="s">
        <v>1080</v>
      </c>
      <c r="B119">
        <f>_xlfn.RANK.AVG(B114,G37:G41)</f>
        <v>4</v>
      </c>
    </row>
    <row r="122" spans="1:2" x14ac:dyDescent="0.25">
      <c r="A122" t="s">
        <v>1084</v>
      </c>
    </row>
    <row r="123" spans="1:2" x14ac:dyDescent="0.25">
      <c r="B123" t="str">
        <f>"% of calls:"&amp;TEXT(B112,"0%")</f>
        <v>% of calls:19%</v>
      </c>
    </row>
    <row r="124" spans="1:2" x14ac:dyDescent="0.25">
      <c r="B124" t="str">
        <f>IF(COUNTA(A50:A54)&gt;1,"","Call rank:"&amp;B118)</f>
        <v>Call rank:4</v>
      </c>
    </row>
    <row r="125" spans="1:2" x14ac:dyDescent="0.25">
      <c r="B125" t="str">
        <f>IF(COUNTA(A50:A54)&gt;1,"","Amount rank:"&amp;B119)</f>
        <v>Amount rank:4</v>
      </c>
    </row>
    <row r="126" spans="1:2" x14ac:dyDescent="0.25">
      <c r="A126" t="s">
        <v>1085</v>
      </c>
      <c r="B126" t="str">
        <f>IF(COUNTA(A50:A54)&gt;1,"",_xlfn.XLOOKUP(A50,Assets!E3:E7,Assets!F3:F7))</f>
        <v>R01</v>
      </c>
    </row>
  </sheetData>
  <pageMargins left="0.7" right="0.7" top="0.75" bottom="0.75" header="0.3" footer="0.3"/>
  <pageSetup orientation="portrait"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Assets</vt:lpstr>
      <vt:lpstr>Customer Centre Report</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vechalapu Tejaswini</cp:lastModifiedBy>
  <dcterms:created xsi:type="dcterms:W3CDTF">2021-03-14T20:21:32Z</dcterms:created>
  <dcterms:modified xsi:type="dcterms:W3CDTF">2025-01-27T16:11:44Z</dcterms:modified>
</cp:coreProperties>
</file>