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ra\Downloads\"/>
    </mc:Choice>
  </mc:AlternateContent>
  <xr:revisionPtr revIDLastSave="0" documentId="13_ncr:1_{EC9D889A-0ECC-4E98-8E67-4B62067A71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4" i="1"/>
  <c r="H14" i="1"/>
  <c r="I10" i="1"/>
  <c r="I5" i="1"/>
  <c r="I8" i="1"/>
  <c r="D11" i="1"/>
  <c r="D10" i="1"/>
  <c r="G14" i="1"/>
  <c r="I30" i="1"/>
  <c r="I29" i="1"/>
  <c r="I28" i="1"/>
  <c r="I31" i="1"/>
  <c r="H31" i="1"/>
  <c r="G31" i="1"/>
  <c r="H30" i="1"/>
  <c r="G30" i="1"/>
  <c r="D31" i="1"/>
  <c r="C31" i="1"/>
  <c r="B31" i="1"/>
  <c r="D13" i="1"/>
  <c r="H28" i="1"/>
  <c r="G28" i="1"/>
  <c r="I6" i="1"/>
  <c r="I7" i="1"/>
  <c r="G8" i="1"/>
  <c r="H8" i="1"/>
  <c r="I9" i="1"/>
  <c r="G10" i="1"/>
  <c r="H10" i="1"/>
  <c r="I11" i="1"/>
  <c r="I18" i="1"/>
  <c r="I19" i="1"/>
  <c r="I20" i="1"/>
  <c r="I21" i="1"/>
  <c r="I22" i="1"/>
  <c r="I23" i="1"/>
  <c r="I24" i="1"/>
  <c r="I25" i="1"/>
  <c r="I26" i="1"/>
  <c r="I27" i="1"/>
  <c r="I17" i="1"/>
  <c r="D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5" i="1"/>
  <c r="F5" i="1"/>
  <c r="F12" i="1"/>
  <c r="F10" i="1"/>
  <c r="F8" i="1"/>
  <c r="A6" i="1"/>
  <c r="C13" i="1"/>
  <c r="B13" i="1"/>
  <c r="C8" i="1"/>
  <c r="B8" i="1"/>
  <c r="B14" i="1"/>
  <c r="G5" i="1"/>
  <c r="C14" i="1"/>
  <c r="H5" i="1"/>
  <c r="H12" i="1"/>
  <c r="D8" i="1"/>
  <c r="D14" i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<sst xmlns="http://schemas.openxmlformats.org/spreadsheetml/2006/main" count="60" uniqueCount="51">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</sst>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0" workbookViewId="0">
      <selection activeCell="J12" sqref="J12"/>
    </sheetView>
  </sheetViews>
  <sheetFormatPr defaultRowHeight="14.4" x14ac:dyDescent="0.3"/>
  <cols>
    <col min="1" max="1" width="20.69921875" style="4" customWidth="1"/>
    <col min="2" max="2" width="11.19921875" style="4" customWidth="1"/>
    <col min="3" max="3" width="16" style="4" customWidth="1"/>
    <col min="4" max="4" width="14.5" style="4" customWidth="1"/>
    <col min="5" max="5" width="1.69921875" style="3" customWidth="1"/>
    <col min="6" max="6" width="21.09765625" style="3" customWidth="1"/>
    <col min="7" max="7" width="11.19921875" style="3" customWidth="1"/>
    <col min="8" max="8" width="15" style="3" customWidth="1"/>
    <col min="9" max="9" width="15.5" style="3" customWidth="1"/>
    <col min="10" max="10" width="9.5" bestFit="1" customWidth="1"/>
  </cols>
  <sheetData>
    <row r="1" spans="1:12" s="1" customFormat="1" ht="24.6" customHeight="1" thickTop="1" thickBot="1" x14ac:dyDescent="0.3">
      <c r="A1" s="88" t="s">
        <v>10</v>
      </c>
      <c r="B1" s="89"/>
      <c r="C1" s="89"/>
      <c r="D1" s="89"/>
      <c r="E1" s="89"/>
      <c r="F1" s="89"/>
      <c r="G1" s="89"/>
      <c r="H1" s="89"/>
      <c r="I1" s="90"/>
    </row>
    <row r="2" spans="1:12" s="2" customFormat="1" ht="25.8" thickTop="1" thickBot="1" x14ac:dyDescent="0.3">
      <c r="A2" s="91" t="s">
        <v>11</v>
      </c>
      <c r="B2" s="92"/>
      <c r="C2" s="92"/>
      <c r="D2" s="92"/>
      <c r="E2" s="92"/>
      <c r="F2" s="92"/>
      <c r="G2" s="92"/>
      <c r="H2" s="92"/>
      <c r="I2" s="93"/>
      <c r="L2" s="84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5" t="s">
        <v>16</v>
      </c>
      <c r="B4" s="86"/>
      <c r="C4" s="86"/>
      <c r="D4" s="87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2" t="str">
        <f>A14</f>
        <v>Total Investments</v>
      </c>
      <c r="G5" s="73">
        <f t="shared" ref="G5:H5" si="0">B14</f>
        <v>600000</v>
      </c>
      <c r="H5" s="73">
        <f t="shared" si="0"/>
        <v>610000</v>
      </c>
      <c r="I5" s="73">
        <f>H5-G5</f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2"/>
      <c r="G6" s="67"/>
      <c r="H6" s="67"/>
      <c r="I6" s="73">
        <f t="shared" ref="I6:I11" si="1">SUM(G6,H6)</f>
        <v>0</v>
      </c>
    </row>
    <row r="7" spans="1:12" s="2" customFormat="1" thickBot="1" x14ac:dyDescent="0.3">
      <c r="A7" s="26" t="s">
        <v>17</v>
      </c>
      <c r="B7" s="27"/>
      <c r="C7" s="27"/>
      <c r="D7" s="28"/>
      <c r="E7" s="7"/>
      <c r="F7" s="62"/>
      <c r="G7" s="67"/>
      <c r="H7" s="67"/>
      <c r="I7" s="73">
        <f t="shared" si="1"/>
        <v>0</v>
      </c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7" t="str">
        <f>A31</f>
        <v>Total Fixed Costs</v>
      </c>
      <c r="G8" s="78">
        <f>B31</f>
        <v>230200</v>
      </c>
      <c r="H8" s="78">
        <f>C31</f>
        <v>205466</v>
      </c>
      <c r="I8" s="73">
        <f>H8-G8</f>
        <v>-24734</v>
      </c>
    </row>
    <row r="9" spans="1:12" s="1" customFormat="1" ht="15.6" customHeight="1" thickTop="1" thickBot="1" x14ac:dyDescent="0.3">
      <c r="A9" s="85" t="s">
        <v>2</v>
      </c>
      <c r="B9" s="86"/>
      <c r="C9" s="86"/>
      <c r="D9" s="87"/>
      <c r="E9" s="7"/>
      <c r="F9" s="62"/>
      <c r="G9" s="67"/>
      <c r="H9" s="67"/>
      <c r="I9" s="73">
        <f t="shared" si="1"/>
        <v>0</v>
      </c>
      <c r="J9" s="83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C10-B10</f>
        <v>0</v>
      </c>
      <c r="E10" s="7"/>
      <c r="F10" s="79" t="str">
        <f>F30</f>
        <v>Total Monthly Costs</v>
      </c>
      <c r="G10" s="80">
        <f>G30</f>
        <v>40100</v>
      </c>
      <c r="H10" s="80">
        <f>H30</f>
        <v>40820</v>
      </c>
      <c r="I10" s="73">
        <f>H10-G10</f>
        <v>720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>
        <f>C11-B11</f>
        <v>-5000</v>
      </c>
      <c r="E11" s="7"/>
      <c r="F11" s="62"/>
      <c r="G11" s="67"/>
      <c r="H11" s="67"/>
      <c r="I11" s="73">
        <f t="shared" si="1"/>
        <v>0</v>
      </c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81" t="str">
        <f>F31</f>
        <v>Total Cost (Fixed + Recurring)</v>
      </c>
      <c r="G12" s="82">
        <f>G31</f>
        <v>270300</v>
      </c>
      <c r="H12" s="82">
        <f>H31</f>
        <v>246286</v>
      </c>
      <c r="I12" s="82">
        <f>H12-G12</f>
        <v>-24014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C13-B13</f>
        <v>-5000</v>
      </c>
      <c r="E13" s="7"/>
      <c r="F13" s="63"/>
      <c r="G13" s="68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10000</v>
      </c>
      <c r="E14" s="7"/>
      <c r="F14" s="60" t="s">
        <v>9</v>
      </c>
      <c r="G14" s="69">
        <f>G5-G10</f>
        <v>559900</v>
      </c>
      <c r="H14" s="69">
        <f>H5-H10</f>
        <v>569180</v>
      </c>
      <c r="I14" s="57">
        <f>H14-G14</f>
        <v>9280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4" t="s">
        <v>7</v>
      </c>
      <c r="G28" s="75">
        <f>AVERAGE(G17:G27)</f>
        <v>4010</v>
      </c>
      <c r="H28" s="75">
        <f>AVERAGE(H17:H27)</f>
        <v>3710.909090909091</v>
      </c>
      <c r="I28" s="36">
        <f>G28-H28</f>
        <v>299.09090909090901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58">
        <v>6</v>
      </c>
      <c r="H29" s="59"/>
      <c r="I29" s="59">
        <f>I28*G29</f>
        <v>1794.545454545454</v>
      </c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6" t="s">
        <v>8</v>
      </c>
      <c r="G30" s="75">
        <f>SUM(G17:G27)</f>
        <v>40100</v>
      </c>
      <c r="H30" s="75">
        <f>SUM(H17:H27)</f>
        <v>40820</v>
      </c>
      <c r="I30" s="75">
        <f>H30-G30</f>
        <v>720</v>
      </c>
    </row>
    <row r="31" spans="1:9" s="2" customFormat="1" ht="16.8" thickTop="1" thickBot="1" x14ac:dyDescent="0.3">
      <c r="A31" s="65" t="s">
        <v>6</v>
      </c>
      <c r="B31" s="66">
        <f>SUM(B17:B30)</f>
        <v>230200</v>
      </c>
      <c r="C31" s="66">
        <f>SUM(C17:C30)</f>
        <v>205466</v>
      </c>
      <c r="D31" s="66">
        <f>C31-B31</f>
        <v>-24734</v>
      </c>
      <c r="E31" s="7"/>
      <c r="F31" s="64" t="s">
        <v>48</v>
      </c>
      <c r="G31" s="57">
        <f>SUM(G30,B31)</f>
        <v>270300</v>
      </c>
      <c r="H31" s="57">
        <f>SUM(H30,C31)</f>
        <v>246286</v>
      </c>
      <c r="I31" s="57">
        <f>G31-H31</f>
        <v>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Tejeswani Nehra</cp:lastModifiedBy>
  <dcterms:created xsi:type="dcterms:W3CDTF">2017-04-05T05:31:46Z</dcterms:created>
  <dcterms:modified xsi:type="dcterms:W3CDTF">2023-10-08T17:04:00Z</dcterms:modified>
</cp:coreProperties>
</file>