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16605" windowHeight="8010" activeTab="5"/>
  </bookViews>
  <sheets>
    <sheet name="Новые значения k" sheetId="4" r:id="rId1"/>
    <sheet name="Ранжированные по возрастанию" sheetId="7" r:id="rId2"/>
    <sheet name="Суммарный ранг" sheetId="8" r:id="rId3"/>
    <sheet name="Лист3" sheetId="3" r:id="rId4"/>
    <sheet name="Список литературы" sheetId="9" r:id="rId5"/>
    <sheet name="Лист2" sheetId="6" r:id="rId6"/>
  </sheets>
  <calcPr calcId="144525"/>
</workbook>
</file>

<file path=xl/calcChain.xml><?xml version="1.0" encoding="utf-8"?>
<calcChain xmlns="http://schemas.openxmlformats.org/spreadsheetml/2006/main">
  <c r="D16" i="8" l="1"/>
  <c r="D17" i="8"/>
  <c r="D18" i="8"/>
  <c r="D19" i="8"/>
  <c r="D20" i="8"/>
  <c r="D21" i="8"/>
  <c r="D15" i="8"/>
  <c r="D12" i="8"/>
  <c r="D13" i="8"/>
  <c r="D14" i="8"/>
  <c r="D10" i="8"/>
  <c r="D26" i="8"/>
  <c r="D27" i="8"/>
  <c r="D28" i="8"/>
  <c r="D29" i="8"/>
  <c r="D54" i="8"/>
  <c r="D55" i="8"/>
  <c r="D36" i="8"/>
  <c r="D37" i="8"/>
  <c r="D38" i="8"/>
  <c r="D39" i="8"/>
  <c r="D40" i="8"/>
  <c r="D30" i="8"/>
  <c r="D31" i="8"/>
  <c r="D32" i="8"/>
  <c r="D33" i="8"/>
  <c r="D34" i="8"/>
  <c r="D35" i="8"/>
  <c r="D41" i="8"/>
  <c r="D42" i="8"/>
  <c r="D43" i="8"/>
  <c r="D44" i="8"/>
  <c r="D45" i="8"/>
  <c r="D46" i="8"/>
  <c r="D47" i="8"/>
  <c r="D48" i="8"/>
  <c r="D49" i="8"/>
  <c r="D50" i="8"/>
  <c r="D51" i="8"/>
  <c r="D52" i="8"/>
  <c r="D53" i="8"/>
  <c r="D22" i="8"/>
  <c r="D23" i="8"/>
  <c r="D24" i="8"/>
  <c r="D25" i="8"/>
  <c r="D11" i="8"/>
  <c r="AE10" i="4"/>
  <c r="AD10" i="4"/>
  <c r="Z42" i="7"/>
  <c r="W22" i="7"/>
  <c r="T25" i="7"/>
  <c r="K25" i="7"/>
  <c r="E55" i="7"/>
  <c r="B55" i="7"/>
  <c r="Z41" i="7"/>
  <c r="W21" i="7"/>
  <c r="T24" i="7"/>
  <c r="K24" i="7"/>
  <c r="E54" i="7"/>
  <c r="B54" i="7"/>
  <c r="Z40" i="7"/>
  <c r="W20" i="7"/>
  <c r="T23" i="7"/>
  <c r="K23" i="7"/>
  <c r="E53" i="7"/>
  <c r="B53" i="7"/>
  <c r="Z39" i="7"/>
  <c r="W19" i="7"/>
  <c r="T22" i="7"/>
  <c r="K22" i="7"/>
  <c r="E52" i="7"/>
  <c r="B52" i="7"/>
  <c r="Z55" i="7"/>
  <c r="W53" i="7"/>
  <c r="T53" i="7"/>
  <c r="K53" i="7"/>
  <c r="E51" i="7"/>
  <c r="B51" i="7"/>
  <c r="Z54" i="7"/>
  <c r="W52" i="7"/>
  <c r="T52" i="7"/>
  <c r="K52" i="7"/>
  <c r="E50" i="7"/>
  <c r="B50" i="7"/>
  <c r="Z53" i="7"/>
  <c r="W51" i="7"/>
  <c r="T51" i="7"/>
  <c r="K51" i="7"/>
  <c r="E49" i="7"/>
  <c r="B49" i="7"/>
  <c r="Z52" i="7"/>
  <c r="W50" i="7"/>
  <c r="T50" i="7"/>
  <c r="K50" i="7"/>
  <c r="E48" i="7"/>
  <c r="B48" i="7"/>
  <c r="Z51" i="7"/>
  <c r="W49" i="7"/>
  <c r="T49" i="7"/>
  <c r="K49" i="7"/>
  <c r="E47" i="7"/>
  <c r="B47" i="7"/>
  <c r="Z50" i="7"/>
  <c r="W48" i="7"/>
  <c r="T48" i="7"/>
  <c r="K48" i="7"/>
  <c r="E46" i="7"/>
  <c r="B46" i="7"/>
  <c r="Z49" i="7"/>
  <c r="W29" i="7"/>
  <c r="T47" i="7"/>
  <c r="K47" i="7"/>
  <c r="E45" i="7"/>
  <c r="B45" i="7"/>
  <c r="Z48" i="7"/>
  <c r="W28" i="7"/>
  <c r="T46" i="7"/>
  <c r="K46" i="7"/>
  <c r="E44" i="7"/>
  <c r="B44" i="7"/>
  <c r="Z47" i="7"/>
  <c r="W27" i="7"/>
  <c r="T45" i="7"/>
  <c r="K45" i="7"/>
  <c r="E43" i="7"/>
  <c r="B43" i="7"/>
  <c r="Z46" i="7"/>
  <c r="W26" i="7"/>
  <c r="T44" i="7"/>
  <c r="K44" i="7"/>
  <c r="E42" i="7"/>
  <c r="B42" i="7"/>
  <c r="Z45" i="7"/>
  <c r="W25" i="7"/>
  <c r="T43" i="7"/>
  <c r="K43" i="7"/>
  <c r="E41" i="7"/>
  <c r="B41" i="7"/>
  <c r="Z44" i="7"/>
  <c r="W24" i="7"/>
  <c r="T42" i="7"/>
  <c r="K42" i="7"/>
  <c r="E40" i="7"/>
  <c r="B40" i="7"/>
  <c r="Z43" i="7"/>
  <c r="W23" i="7"/>
  <c r="T41" i="7"/>
  <c r="K41" i="7"/>
  <c r="E39" i="7"/>
  <c r="B39" i="7"/>
  <c r="Z22" i="7"/>
  <c r="W42" i="7"/>
  <c r="T35" i="7"/>
  <c r="K35" i="7"/>
  <c r="E38" i="7"/>
  <c r="B38" i="7"/>
  <c r="Z21" i="7"/>
  <c r="W41" i="7"/>
  <c r="T34" i="7"/>
  <c r="K34" i="7"/>
  <c r="E37" i="7"/>
  <c r="B37" i="7"/>
  <c r="Z20" i="7"/>
  <c r="W40" i="7"/>
  <c r="T33" i="7"/>
  <c r="K33" i="7"/>
  <c r="E36" i="7"/>
  <c r="B36" i="7"/>
  <c r="Z19" i="7"/>
  <c r="W39" i="7"/>
  <c r="T32" i="7"/>
  <c r="K32" i="7"/>
  <c r="E35" i="7"/>
  <c r="B35" i="7"/>
  <c r="Z18" i="7"/>
  <c r="W38" i="7"/>
  <c r="T31" i="7"/>
  <c r="K31" i="7"/>
  <c r="E34" i="7"/>
  <c r="B34" i="7"/>
  <c r="Z17" i="7"/>
  <c r="W37" i="7"/>
  <c r="T30" i="7"/>
  <c r="K30" i="7"/>
  <c r="E33" i="7"/>
  <c r="B33" i="7"/>
  <c r="Z27" i="7"/>
  <c r="W47" i="7"/>
  <c r="T40" i="7"/>
  <c r="K40" i="7"/>
  <c r="E32" i="7"/>
  <c r="B32" i="7"/>
  <c r="Z26" i="7"/>
  <c r="W46" i="7"/>
  <c r="T39" i="7"/>
  <c r="K39" i="7"/>
  <c r="E31" i="7"/>
  <c r="B31" i="7"/>
  <c r="Z25" i="7"/>
  <c r="W45" i="7"/>
  <c r="T38" i="7"/>
  <c r="K38" i="7"/>
  <c r="E30" i="7"/>
  <c r="B30" i="7"/>
  <c r="Z24" i="7"/>
  <c r="W44" i="7"/>
  <c r="T37" i="7"/>
  <c r="K37" i="7"/>
  <c r="E29" i="7"/>
  <c r="B29" i="7"/>
  <c r="Z23" i="7"/>
  <c r="W43" i="7"/>
  <c r="T36" i="7"/>
  <c r="K36" i="7"/>
  <c r="E28" i="7"/>
  <c r="B28" i="7"/>
  <c r="Z29" i="7"/>
  <c r="W55" i="7"/>
  <c r="T55" i="7"/>
  <c r="K55" i="7"/>
  <c r="E27" i="7"/>
  <c r="B27" i="7"/>
  <c r="Z28" i="7"/>
  <c r="W54" i="7"/>
  <c r="T54" i="7"/>
  <c r="K54" i="7"/>
  <c r="E26" i="7"/>
  <c r="B26" i="7"/>
  <c r="Z16" i="7"/>
  <c r="W36" i="7"/>
  <c r="T29" i="7"/>
  <c r="K29" i="7"/>
  <c r="E25" i="7"/>
  <c r="B25" i="7"/>
  <c r="Z15" i="7"/>
  <c r="W35" i="7"/>
  <c r="T28" i="7"/>
  <c r="K28" i="7"/>
  <c r="E24" i="7"/>
  <c r="B24" i="7"/>
  <c r="Z14" i="7"/>
  <c r="W34" i="7"/>
  <c r="T27" i="7"/>
  <c r="K27" i="7"/>
  <c r="E23" i="7"/>
  <c r="B23" i="7"/>
  <c r="Z13" i="7"/>
  <c r="W33" i="7"/>
  <c r="T26" i="7"/>
  <c r="K26" i="7"/>
  <c r="E22" i="7"/>
  <c r="B22" i="7"/>
  <c r="Z10" i="7"/>
  <c r="W30" i="7"/>
  <c r="T10" i="7"/>
  <c r="K10" i="7"/>
  <c r="E10" i="7"/>
  <c r="B10" i="7"/>
  <c r="Z12" i="7"/>
  <c r="W32" i="7"/>
  <c r="T14" i="7"/>
  <c r="K15" i="7"/>
  <c r="E14" i="7"/>
  <c r="B14" i="7"/>
  <c r="Z11" i="7"/>
  <c r="W31" i="7"/>
  <c r="T12" i="7"/>
  <c r="K14" i="7"/>
  <c r="E11" i="7"/>
  <c r="B11" i="7"/>
  <c r="Z31" i="7"/>
  <c r="W11" i="7"/>
  <c r="T13" i="7"/>
  <c r="K12" i="7"/>
  <c r="E13" i="7"/>
  <c r="B13" i="7"/>
  <c r="Z32" i="7"/>
  <c r="W12" i="7"/>
  <c r="T15" i="7"/>
  <c r="K13" i="7"/>
  <c r="E15" i="7"/>
  <c r="B15" i="7"/>
  <c r="Z38" i="7"/>
  <c r="W18" i="7"/>
  <c r="T21" i="7"/>
  <c r="K21" i="7"/>
  <c r="E21" i="7"/>
  <c r="B21" i="7"/>
  <c r="Z37" i="7"/>
  <c r="W17" i="7"/>
  <c r="T20" i="7"/>
  <c r="K20" i="7"/>
  <c r="E20" i="7"/>
  <c r="B20" i="7"/>
  <c r="Z36" i="7"/>
  <c r="W16" i="7"/>
  <c r="T19" i="7"/>
  <c r="K19" i="7"/>
  <c r="E19" i="7"/>
  <c r="B19" i="7"/>
  <c r="Z35" i="7"/>
  <c r="W15" i="7"/>
  <c r="T18" i="7"/>
  <c r="K18" i="7"/>
  <c r="E18" i="7"/>
  <c r="B18" i="7"/>
  <c r="Z34" i="7"/>
  <c r="W14" i="7"/>
  <c r="T17" i="7"/>
  <c r="K17" i="7"/>
  <c r="E17" i="7"/>
  <c r="B17" i="7"/>
  <c r="Z33" i="7"/>
  <c r="W13" i="7"/>
  <c r="T16" i="7"/>
  <c r="K16" i="7"/>
  <c r="E16" i="7"/>
  <c r="B16" i="7"/>
  <c r="Z30" i="7"/>
  <c r="W10" i="7"/>
  <c r="T11" i="7"/>
  <c r="K11" i="7"/>
  <c r="E12" i="7"/>
  <c r="B12" i="7"/>
  <c r="J4" i="7"/>
  <c r="AE10" i="7" l="1"/>
  <c r="AF10" i="7" s="1"/>
  <c r="AE15" i="7"/>
  <c r="AF15" i="7" s="1"/>
  <c r="AE14" i="7"/>
  <c r="AF14" i="7" s="1"/>
  <c r="AE13" i="7"/>
  <c r="AF13" i="7" s="1"/>
  <c r="AE11" i="7"/>
  <c r="AF11" i="7" s="1"/>
  <c r="AE12" i="7"/>
  <c r="AF12" i="7" s="1"/>
  <c r="AE16" i="7"/>
  <c r="AF16" i="7" s="1"/>
  <c r="AE18" i="7"/>
  <c r="AF18" i="7" s="1"/>
  <c r="AE20" i="7"/>
  <c r="AF20" i="7" s="1"/>
  <c r="AE22" i="7"/>
  <c r="AF22" i="7" s="1"/>
  <c r="AE24" i="7"/>
  <c r="AF24" i="7" s="1"/>
  <c r="AE26" i="7"/>
  <c r="AF26" i="7" s="1"/>
  <c r="AE28" i="7"/>
  <c r="AF28" i="7" s="1"/>
  <c r="AE30" i="7"/>
  <c r="AF30" i="7" s="1"/>
  <c r="AE32" i="7"/>
  <c r="AF32" i="7" s="1"/>
  <c r="AE34" i="7"/>
  <c r="AF34" i="7" s="1"/>
  <c r="AE36" i="7"/>
  <c r="AF36" i="7" s="1"/>
  <c r="AE38" i="7"/>
  <c r="AF38" i="7" s="1"/>
  <c r="AE40" i="7"/>
  <c r="AF40" i="7" s="1"/>
  <c r="AE42" i="7"/>
  <c r="AF42" i="7" s="1"/>
  <c r="AE44" i="7"/>
  <c r="AF44" i="7" s="1"/>
  <c r="AE46" i="7"/>
  <c r="AF46" i="7" s="1"/>
  <c r="AE48" i="7"/>
  <c r="AF48" i="7" s="1"/>
  <c r="AE50" i="7"/>
  <c r="AF50" i="7" s="1"/>
  <c r="AE52" i="7"/>
  <c r="AF52" i="7" s="1"/>
  <c r="AE54" i="7"/>
  <c r="AF54" i="7" s="1"/>
  <c r="AE17" i="7"/>
  <c r="AF17" i="7" s="1"/>
  <c r="AE19" i="7"/>
  <c r="AF19" i="7" s="1"/>
  <c r="AE21" i="7"/>
  <c r="AF21" i="7" s="1"/>
  <c r="AE23" i="7"/>
  <c r="AF23" i="7" s="1"/>
  <c r="AE25" i="7"/>
  <c r="AF25" i="7" s="1"/>
  <c r="AE27" i="7"/>
  <c r="AF27" i="7" s="1"/>
  <c r="AE29" i="7"/>
  <c r="AF29" i="7" s="1"/>
  <c r="AE31" i="7"/>
  <c r="AF31" i="7" s="1"/>
  <c r="AE33" i="7"/>
  <c r="AF33" i="7" s="1"/>
  <c r="AE35" i="7"/>
  <c r="AF35" i="7" s="1"/>
  <c r="AE37" i="7"/>
  <c r="AF37" i="7" s="1"/>
  <c r="AE39" i="7"/>
  <c r="AF39" i="7" s="1"/>
  <c r="AE41" i="7"/>
  <c r="AF41" i="7" s="1"/>
  <c r="AE43" i="7"/>
  <c r="AF43" i="7" s="1"/>
  <c r="AE45" i="7"/>
  <c r="AF45" i="7" s="1"/>
  <c r="AE47" i="7"/>
  <c r="AF47" i="7" s="1"/>
  <c r="AE49" i="7"/>
  <c r="AF49" i="7" s="1"/>
  <c r="AE51" i="7"/>
  <c r="AF51" i="7" s="1"/>
  <c r="AE53" i="7"/>
  <c r="AF53" i="7" s="1"/>
  <c r="AE55" i="7"/>
  <c r="AF55" i="7" s="1"/>
  <c r="AM10" i="4"/>
  <c r="AR11" i="4" l="1"/>
  <c r="AR12" i="4"/>
  <c r="AR13" i="4"/>
  <c r="AR14" i="4"/>
  <c r="AR15" i="4"/>
  <c r="AR16" i="4"/>
  <c r="AR17" i="4"/>
  <c r="AR18" i="4"/>
  <c r="AR19" i="4"/>
  <c r="AR20" i="4"/>
  <c r="AR21" i="4"/>
  <c r="AR22" i="4"/>
  <c r="AR23" i="4"/>
  <c r="AR24" i="4"/>
  <c r="AR25" i="4"/>
  <c r="AR26" i="4"/>
  <c r="AR27" i="4"/>
  <c r="AR28" i="4"/>
  <c r="AR29" i="4"/>
  <c r="AR30" i="4"/>
  <c r="AR31" i="4"/>
  <c r="AR32" i="4"/>
  <c r="AR33" i="4"/>
  <c r="AR34" i="4"/>
  <c r="AR35" i="4"/>
  <c r="AR36" i="4"/>
  <c r="AR37" i="4"/>
  <c r="AR38" i="4"/>
  <c r="AR39" i="4"/>
  <c r="AR40" i="4"/>
  <c r="AR41" i="4"/>
  <c r="AR42" i="4"/>
  <c r="AR43" i="4"/>
  <c r="AR44" i="4"/>
  <c r="AR45" i="4"/>
  <c r="AR46" i="4"/>
  <c r="AR47" i="4"/>
  <c r="AR48" i="4"/>
  <c r="AR49" i="4"/>
  <c r="AR50" i="4"/>
  <c r="AR51" i="4"/>
  <c r="AR52" i="4"/>
  <c r="AR53" i="4"/>
  <c r="AR54" i="4"/>
  <c r="AR55" i="4"/>
  <c r="AR10" i="4"/>
  <c r="AQ11" i="4"/>
  <c r="AQ12" i="4"/>
  <c r="AQ13" i="4"/>
  <c r="AQ14" i="4"/>
  <c r="AQ15" i="4"/>
  <c r="AQ16" i="4"/>
  <c r="AQ17" i="4"/>
  <c r="AQ18" i="4"/>
  <c r="AQ19" i="4"/>
  <c r="AQ20" i="4"/>
  <c r="AQ21" i="4"/>
  <c r="AQ22" i="4"/>
  <c r="AQ23" i="4"/>
  <c r="AQ24" i="4"/>
  <c r="AQ25" i="4"/>
  <c r="AQ26" i="4"/>
  <c r="AQ27" i="4"/>
  <c r="AQ28" i="4"/>
  <c r="AQ29" i="4"/>
  <c r="AQ30" i="4"/>
  <c r="AQ31" i="4"/>
  <c r="AQ32" i="4"/>
  <c r="AQ33" i="4"/>
  <c r="AQ34" i="4"/>
  <c r="AQ35" i="4"/>
  <c r="AQ36" i="4"/>
  <c r="AQ37" i="4"/>
  <c r="AQ38" i="4"/>
  <c r="AQ39" i="4"/>
  <c r="AQ40" i="4"/>
  <c r="AQ41" i="4"/>
  <c r="AQ42" i="4"/>
  <c r="AQ43" i="4"/>
  <c r="AQ44" i="4"/>
  <c r="AQ45" i="4"/>
  <c r="AQ46" i="4"/>
  <c r="AQ47" i="4"/>
  <c r="AQ48" i="4"/>
  <c r="AQ49" i="4"/>
  <c r="AQ50" i="4"/>
  <c r="AQ51" i="4"/>
  <c r="AQ52" i="4"/>
  <c r="AQ53" i="4"/>
  <c r="AQ54" i="4"/>
  <c r="AQ55" i="4"/>
  <c r="AQ10" i="4"/>
  <c r="AM11" i="4" l="1"/>
  <c r="AM12" i="4"/>
  <c r="AM13" i="4"/>
  <c r="AM14" i="4"/>
  <c r="AM15" i="4"/>
  <c r="AM16" i="4"/>
  <c r="AM17" i="4"/>
  <c r="AM18" i="4"/>
  <c r="AM19" i="4"/>
  <c r="AM20" i="4"/>
  <c r="AM21" i="4"/>
  <c r="AM22" i="4"/>
  <c r="AM23" i="4"/>
  <c r="AM24" i="4"/>
  <c r="AM25" i="4"/>
  <c r="AM26" i="4"/>
  <c r="AM27" i="4"/>
  <c r="AM28" i="4"/>
  <c r="AM29" i="4"/>
  <c r="AM30" i="4"/>
  <c r="AM31" i="4"/>
  <c r="AM32" i="4"/>
  <c r="AM33" i="4"/>
  <c r="AM34" i="4"/>
  <c r="AM35" i="4"/>
  <c r="AM36" i="4"/>
  <c r="AM37" i="4"/>
  <c r="AM38" i="4"/>
  <c r="AM39" i="4"/>
  <c r="AM40" i="4"/>
  <c r="AM41" i="4"/>
  <c r="AM42" i="4"/>
  <c r="AM43" i="4"/>
  <c r="AM44" i="4"/>
  <c r="AM45" i="4"/>
  <c r="AM46" i="4"/>
  <c r="AM47" i="4"/>
  <c r="AM48" i="4"/>
  <c r="AM49" i="4"/>
  <c r="AM50" i="4"/>
  <c r="AM51" i="4"/>
  <c r="AM52" i="4"/>
  <c r="AM53" i="4"/>
  <c r="AM54" i="4"/>
  <c r="AM55" i="4"/>
  <c r="K10" i="4" l="1"/>
  <c r="J4"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T11" i="4" l="1"/>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10" i="4"/>
  <c r="Z11" i="4"/>
  <c r="Z12" i="4"/>
  <c r="Z13" i="4"/>
  <c r="Z14" i="4"/>
  <c r="Z15" i="4"/>
  <c r="Z16" i="4"/>
  <c r="Z17" i="4"/>
  <c r="Z18" i="4"/>
  <c r="Z19" i="4"/>
  <c r="Z20" i="4"/>
  <c r="Z21" i="4"/>
  <c r="Z22" i="4"/>
  <c r="Z23" i="4"/>
  <c r="Z24" i="4"/>
  <c r="Z25" i="4"/>
  <c r="Z26" i="4"/>
  <c r="Z27" i="4"/>
  <c r="Z28" i="4"/>
  <c r="Z29" i="4"/>
  <c r="Z30" i="4"/>
  <c r="Z31" i="4"/>
  <c r="Z32" i="4"/>
  <c r="Z33" i="4"/>
  <c r="Z34" i="4"/>
  <c r="Z35" i="4"/>
  <c r="Z36" i="4"/>
  <c r="Z37" i="4"/>
  <c r="Z38" i="4"/>
  <c r="Z39" i="4"/>
  <c r="Z40" i="4"/>
  <c r="Z41" i="4"/>
  <c r="Z42" i="4"/>
  <c r="Z43" i="4"/>
  <c r="Z44" i="4"/>
  <c r="Z45" i="4"/>
  <c r="Z46" i="4"/>
  <c r="Z47" i="4"/>
  <c r="Z48" i="4"/>
  <c r="Z49" i="4"/>
  <c r="Z50" i="4"/>
  <c r="Z51" i="4"/>
  <c r="Z52" i="4"/>
  <c r="Z53" i="4"/>
  <c r="Z54" i="4"/>
  <c r="Z55" i="4"/>
  <c r="Z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10" i="4"/>
  <c r="B11" i="4" l="1"/>
  <c r="AD11" i="4" s="1"/>
  <c r="B12" i="4"/>
  <c r="AD12" i="4" s="1"/>
  <c r="B13" i="4"/>
  <c r="AD13" i="4" s="1"/>
  <c r="B14" i="4"/>
  <c r="AD14" i="4" s="1"/>
  <c r="B15" i="4"/>
  <c r="AD15" i="4" s="1"/>
  <c r="B16" i="4"/>
  <c r="AD16" i="4" s="1"/>
  <c r="B17" i="4"/>
  <c r="AD17" i="4" s="1"/>
  <c r="B18" i="4"/>
  <c r="AD18" i="4" s="1"/>
  <c r="B19" i="4"/>
  <c r="AD19" i="4" s="1"/>
  <c r="B20" i="4"/>
  <c r="AD20" i="4" s="1"/>
  <c r="B21" i="4"/>
  <c r="AD21" i="4" s="1"/>
  <c r="B22" i="4"/>
  <c r="AD22" i="4" s="1"/>
  <c r="B23" i="4"/>
  <c r="AD23" i="4" s="1"/>
  <c r="B24" i="4"/>
  <c r="AD24" i="4" s="1"/>
  <c r="B25" i="4"/>
  <c r="AD25" i="4" s="1"/>
  <c r="B26" i="4"/>
  <c r="AD26" i="4" s="1"/>
  <c r="B27" i="4"/>
  <c r="AD27" i="4" s="1"/>
  <c r="B28" i="4"/>
  <c r="AD28" i="4" s="1"/>
  <c r="B29" i="4"/>
  <c r="AD29" i="4" s="1"/>
  <c r="B30" i="4"/>
  <c r="AD30" i="4" s="1"/>
  <c r="B31" i="4"/>
  <c r="AD31" i="4" s="1"/>
  <c r="B32" i="4"/>
  <c r="AD32" i="4" s="1"/>
  <c r="B33" i="4"/>
  <c r="AD33" i="4" s="1"/>
  <c r="B34" i="4"/>
  <c r="AD34" i="4" s="1"/>
  <c r="B35" i="4"/>
  <c r="AD35" i="4" s="1"/>
  <c r="B36" i="4"/>
  <c r="AD36" i="4" s="1"/>
  <c r="B37" i="4"/>
  <c r="AD37" i="4" s="1"/>
  <c r="B38" i="4"/>
  <c r="AD38" i="4" s="1"/>
  <c r="B39" i="4"/>
  <c r="AD39" i="4" s="1"/>
  <c r="B40" i="4"/>
  <c r="AD40" i="4" s="1"/>
  <c r="B41" i="4"/>
  <c r="AD41" i="4" s="1"/>
  <c r="B42" i="4"/>
  <c r="AD42" i="4" s="1"/>
  <c r="B43" i="4"/>
  <c r="AD43" i="4" s="1"/>
  <c r="B44" i="4"/>
  <c r="AD44" i="4" s="1"/>
  <c r="B45" i="4"/>
  <c r="AD45" i="4" s="1"/>
  <c r="B46" i="4"/>
  <c r="AD46" i="4" s="1"/>
  <c r="B47" i="4"/>
  <c r="AD47" i="4" s="1"/>
  <c r="B48" i="4"/>
  <c r="AD48" i="4" s="1"/>
  <c r="B49" i="4"/>
  <c r="AD49" i="4" s="1"/>
  <c r="B50" i="4"/>
  <c r="AD50" i="4" s="1"/>
  <c r="B51" i="4"/>
  <c r="AD51" i="4" s="1"/>
  <c r="B52" i="4"/>
  <c r="AD52" i="4" s="1"/>
  <c r="B53" i="4"/>
  <c r="AD53" i="4" s="1"/>
  <c r="B54" i="4"/>
  <c r="AD54" i="4" s="1"/>
  <c r="B55" i="4"/>
  <c r="AD55" i="4" s="1"/>
  <c r="B10" i="4"/>
  <c r="AH54" i="4" l="1"/>
  <c r="AH50" i="4"/>
  <c r="AH46" i="4"/>
  <c r="AH42" i="4"/>
  <c r="AH38" i="4"/>
  <c r="AH34" i="4"/>
  <c r="AH30" i="4"/>
  <c r="AH26" i="4"/>
  <c r="AH22" i="4"/>
  <c r="AH18" i="4"/>
  <c r="AH14" i="4"/>
  <c r="AH53" i="4"/>
  <c r="AH49" i="4"/>
  <c r="AH45" i="4"/>
  <c r="AH41" i="4"/>
  <c r="AH37" i="4"/>
  <c r="AH33" i="4"/>
  <c r="AH29" i="4"/>
  <c r="AH25" i="4"/>
  <c r="AH21" i="4"/>
  <c r="AI21" i="4" s="1"/>
  <c r="AH17" i="4"/>
  <c r="AH13" i="4"/>
  <c r="AH10" i="4"/>
  <c r="AH52" i="4"/>
  <c r="AH48" i="4"/>
  <c r="AH44" i="4"/>
  <c r="AH40" i="4"/>
  <c r="AH36" i="4"/>
  <c r="AH32" i="4"/>
  <c r="AH28" i="4"/>
  <c r="AH24" i="4"/>
  <c r="AI24" i="4" s="1"/>
  <c r="AH20" i="4"/>
  <c r="AH16" i="4"/>
  <c r="AH12" i="4"/>
  <c r="AH55" i="4"/>
  <c r="AH51" i="4"/>
  <c r="AH47" i="4"/>
  <c r="AH43" i="4"/>
  <c r="AH39" i="4"/>
  <c r="AH35" i="4"/>
  <c r="AH31" i="4"/>
  <c r="AH27" i="4"/>
  <c r="AH23" i="4"/>
  <c r="AH19" i="4"/>
  <c r="AH15" i="4"/>
  <c r="AH11" i="4"/>
  <c r="AE19" i="4"/>
  <c r="AE12" i="4"/>
  <c r="AE20" i="4"/>
  <c r="AE15" i="4" l="1"/>
  <c r="AE40" i="4"/>
  <c r="AE41" i="4"/>
  <c r="AE13" i="4"/>
  <c r="AE16" i="4"/>
  <c r="AE22" i="4"/>
  <c r="AE11" i="4"/>
  <c r="AE28" i="4"/>
  <c r="AE44" i="4"/>
  <c r="AE29" i="4"/>
  <c r="AE45" i="4"/>
  <c r="AE26" i="4"/>
  <c r="AE42" i="4"/>
  <c r="AE31" i="4"/>
  <c r="AE47" i="4"/>
  <c r="AE21" i="4"/>
  <c r="AE48" i="4"/>
  <c r="AE49" i="4"/>
  <c r="AE30" i="4"/>
  <c r="AE46" i="4"/>
  <c r="AE35" i="4"/>
  <c r="AE51" i="4"/>
  <c r="AE18" i="4"/>
  <c r="AE32" i="4"/>
  <c r="AE33" i="4"/>
  <c r="AE24" i="4"/>
  <c r="AE23" i="4"/>
  <c r="AE14" i="4"/>
  <c r="AE25" i="4"/>
  <c r="AE36" i="4"/>
  <c r="AE37" i="4"/>
  <c r="AE53" i="4"/>
  <c r="AE34" i="4"/>
  <c r="AE54" i="4"/>
  <c r="AE39" i="4"/>
  <c r="AE55" i="4"/>
  <c r="AE17" i="4"/>
  <c r="AE50" i="4"/>
  <c r="AE38" i="4"/>
  <c r="AE27" i="4"/>
  <c r="AE43" i="4"/>
  <c r="AE52" i="4"/>
  <c r="AI16" i="4"/>
  <c r="AI18" i="4"/>
  <c r="AI17" i="4"/>
  <c r="AI20" i="4"/>
  <c r="AI19" i="4"/>
  <c r="AI14" i="4"/>
  <c r="AI23" i="4"/>
  <c r="AI15" i="4"/>
  <c r="AI10" i="4"/>
  <c r="AI46" i="4"/>
  <c r="AI43" i="4"/>
  <c r="AI25" i="4"/>
  <c r="AI45" i="4"/>
  <c r="AI29" i="4"/>
  <c r="AI52" i="4"/>
  <c r="AI36" i="4"/>
  <c r="AI55" i="4"/>
  <c r="AI34" i="4"/>
  <c r="AI41" i="4"/>
  <c r="AI50" i="4"/>
  <c r="AI48" i="4"/>
  <c r="AI32" i="4"/>
  <c r="AI51" i="4"/>
  <c r="AI35" i="4"/>
  <c r="AI54" i="4"/>
  <c r="AI30" i="4"/>
  <c r="AI33" i="4"/>
  <c r="AI40" i="4"/>
  <c r="AI38" i="4"/>
  <c r="AI39" i="4"/>
  <c r="AI53" i="4"/>
  <c r="AI37" i="4"/>
  <c r="AI44" i="4"/>
  <c r="AI28" i="4"/>
  <c r="AI47" i="4"/>
  <c r="AI31" i="4"/>
  <c r="AI42" i="4"/>
  <c r="AI26" i="4"/>
  <c r="AI49" i="4"/>
  <c r="AI27" i="4"/>
  <c r="AI11" i="4"/>
  <c r="AI13" i="4"/>
  <c r="AI12" i="4"/>
  <c r="AI22" i="4"/>
</calcChain>
</file>

<file path=xl/sharedStrings.xml><?xml version="1.0" encoding="utf-8"?>
<sst xmlns="http://schemas.openxmlformats.org/spreadsheetml/2006/main" count="1535" uniqueCount="177">
  <si>
    <t>Ранг</t>
  </si>
  <si>
    <t>i</t>
  </si>
  <si>
    <r>
      <t>C</t>
    </r>
    <r>
      <rPr>
        <sz val="6"/>
        <color theme="1"/>
        <rFont val="Times New Roman"/>
        <family val="1"/>
        <charset val="204"/>
      </rPr>
      <t>C</t>
    </r>
  </si>
  <si>
    <r>
      <t>C</t>
    </r>
    <r>
      <rPr>
        <sz val="6"/>
        <color theme="1"/>
        <rFont val="Times New Roman"/>
        <family val="1"/>
        <charset val="204"/>
      </rPr>
      <t>B</t>
    </r>
  </si>
  <si>
    <r>
      <t>C</t>
    </r>
    <r>
      <rPr>
        <sz val="6"/>
        <color theme="1"/>
        <rFont val="Times New Roman"/>
        <family val="1"/>
        <charset val="204"/>
      </rPr>
      <t>AU</t>
    </r>
  </si>
  <si>
    <r>
      <t>C</t>
    </r>
    <r>
      <rPr>
        <sz val="6"/>
        <color theme="1"/>
        <rFont val="Times New Roman"/>
        <family val="1"/>
        <charset val="204"/>
      </rPr>
      <t>HU</t>
    </r>
  </si>
  <si>
    <t>ОбщРанг</t>
  </si>
  <si>
    <t>Sранг</t>
  </si>
  <si>
    <t>A1</t>
  </si>
  <si>
    <t>A2</t>
  </si>
  <si>
    <t>A3</t>
  </si>
  <si>
    <t>A4</t>
  </si>
  <si>
    <t>A5</t>
  </si>
  <si>
    <t>A6</t>
  </si>
  <si>
    <t>A7</t>
  </si>
  <si>
    <t>A8</t>
  </si>
  <si>
    <t>A9</t>
  </si>
  <si>
    <t>A10</t>
  </si>
  <si>
    <t>A11</t>
  </si>
  <si>
    <t>A12</t>
  </si>
  <si>
    <t>A13</t>
  </si>
  <si>
    <t>A14</t>
  </si>
  <si>
    <t>A15</t>
  </si>
  <si>
    <t>A16</t>
  </si>
  <si>
    <t>Обозначение</t>
  </si>
  <si>
    <t>близость</t>
  </si>
  <si>
    <t>посредничество</t>
  </si>
  <si>
    <t>влятельность</t>
  </si>
  <si>
    <t>информативность</t>
  </si>
  <si>
    <t>k</t>
  </si>
  <si>
    <t>с учетом k</t>
  </si>
  <si>
    <t>Узел (i)</t>
  </si>
  <si>
    <t xml:space="preserve">Центральность по посредничеству (betweenness)      </t>
  </si>
  <si>
    <t xml:space="preserve">Центральность по степени           (degree)      </t>
  </si>
  <si>
    <t xml:space="preserve">Центральность по близости         (closeness)      </t>
  </si>
  <si>
    <t>Центральность по авторитетности (влиятельности) (authority)</t>
  </si>
  <si>
    <t>Меры центральности</t>
  </si>
  <si>
    <t>Центральность по концентрации (информативности) (hub)</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</si>
  <si>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</si>
  <si>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</si>
  <si>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</si>
  <si>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</si>
  <si>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</si>
  <si>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</si>
  <si>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</si>
  <si>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</si>
  <si>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</si>
  <si>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</si>
  <si>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</si>
  <si>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</si>
  <si>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</si>
  <si>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</si>
  <si>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</si>
  <si>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</si>
  <si>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</si>
  <si>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</si>
  <si>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</si>
  <si>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</si>
  <si>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</si>
  <si>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</si>
  <si>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</si>
  <si>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</si>
  <si>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</si>
  <si>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</si>
  <si>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</si>
  <si>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</si>
  <si>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</si>
  <si>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</si>
  <si>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степень</t>
  </si>
  <si>
    <r>
      <t>C</t>
    </r>
    <r>
      <rPr>
        <sz val="6"/>
        <color theme="1"/>
        <rFont val="Times New Roman"/>
        <family val="1"/>
        <charset val="204"/>
      </rPr>
      <t>D</t>
    </r>
  </si>
  <si>
    <t>без учета k, где k принимает одинаковые значения</t>
  </si>
  <si>
    <t>Рейтинг</t>
  </si>
  <si>
    <t>А10</t>
  </si>
  <si>
    <t>А11</t>
  </si>
  <si>
    <t>А2</t>
  </si>
  <si>
    <t>А8</t>
  </si>
  <si>
    <t>А9</t>
  </si>
  <si>
    <t>А12</t>
  </si>
  <si>
    <t>Ранжирование узлов СЦС по "влиятельности"</t>
  </si>
  <si>
    <r>
      <t>Библиографические данные статьи А</t>
    </r>
    <r>
      <rPr>
        <sz val="10"/>
        <color theme="1"/>
        <rFont val="Times New Roman"/>
        <family val="1"/>
        <charset val="204"/>
      </rPr>
      <t>i</t>
    </r>
  </si>
  <si>
    <t>Avery, P.J. and Henderson, D.A. (1999) “Fitting Markov chain models to discrete state series such as DNA sequences”, Journal of the Royal Statistical Society, 48 (1), pp. 53–61.</t>
  </si>
  <si>
    <t xml:space="preserve">Центральность по степени            (in-degree)      </t>
  </si>
  <si>
    <t xml:space="preserve">Центральность по степени           (out-degree)      </t>
  </si>
  <si>
    <t xml:space="preserve">Центральность по близости         (closeness). Режим in     </t>
  </si>
  <si>
    <t xml:space="preserve">Центральность по близости         (closeness). Режим out     </t>
  </si>
  <si>
    <t>А1</t>
  </si>
  <si>
    <t>3-4</t>
  </si>
  <si>
    <t>Resnick, S.I. (1994) “Limit distributions for linear programming time series estimators”, Stoch. Processes Appl., 51, pp. 135–165.</t>
  </si>
  <si>
    <t>Arapis, Anastasios N., Makri, Frosso S. and Psillakis, Zaharias M., (2017), Joint distribution of k-tuple statistics in zero-one sequences of Markov-dependent trials, Journal of Statistical Distributions and Applications, 4, issue 1, p. 1-13</t>
  </si>
  <si>
    <t>Varin, Cristiano &amp; Vidoni, Paolo, 2006. "Pairwise likelihood inference for ordinal categorical time series," Computational Statistics &amp; Data Analysis, Elsevier, vol. 51(4), pages 2365-2373, December.</t>
  </si>
  <si>
    <t>Osterholm, P. (2012) “The limited usefulness of macroeconomic Bayesian VARs when estimating the probability of a US recession”, Journal of Macroeconomics, Vol. 34 (1), pp. 76–86.</t>
  </si>
  <si>
    <t>Kociecki, A., Kolasa, M., and Rubaszek, M. (2012) “A Bayesian method of combining judgmental and model-based density forecasts”, Economic Modelling, Vol. 29 (4), pp. 1349–1355.</t>
  </si>
  <si>
    <t>Точность прогнозов, сделанных для структуры потребительской корзины: сравнительный анализ между еврозоной и Румынией</t>
  </si>
  <si>
    <t>Перевод</t>
  </si>
  <si>
    <t>Подгонка моделей цепей Маркова к дискретным рядам состояний, таким как последовательности ДНК</t>
  </si>
  <si>
    <t>Предельные распределения для оценок временных рядов линейного программирования</t>
  </si>
  <si>
    <t>Совместное распределение статистики K-кортежей в нулевых последовательностях Марков-зависимых испытаний</t>
  </si>
  <si>
    <t>Вывод парного правдоподобия для порядковых категориальных временных рядов</t>
  </si>
  <si>
    <t>Ограниченная полезность макроэкономических байесовских Варс при оценке вероятности серии рецессий в США</t>
  </si>
  <si>
    <t>Байесовский метод объединения субъективных и модельных прогнозов плотности</t>
  </si>
  <si>
    <t>Список литературы</t>
  </si>
  <si>
    <t>Makridakis, S. and Hibon, M. (1979) “Accuracy of forecast-an empirical investigation (with discussion)”, Journal of the Royal Statistical Society, 142, pp. 97–145</t>
  </si>
  <si>
    <t>Norris, J.R. (1997) “Markov Chains, No. 2”, Cambridge University Press, Series in Statistical and Probabilistic Mathematics</t>
  </si>
  <si>
    <t>Hyndman, R.J. (2006) “The Times: a chronology of the Bible”, 3rd edition, Christadelphian Scripture Study Service, Adelaide</t>
  </si>
  <si>
    <t>Jerrum, M. and Sinclair, A. (1989) “Approximating the permanent”, SIAM Journal on Computing, Vol. 18, pp. 1149–1178</t>
  </si>
  <si>
    <t>Chung, K.L. (1960) “Markov Chains with Stationary Transition Probabilities”, Springer-Verlag, Berlin</t>
  </si>
  <si>
    <t>Leslie, B. (2008) “A Markov chains based transition matrices approach to forecasting airline seat demand”, City University of New York, ProQuest</t>
  </si>
  <si>
    <t>Koehler, A.B. (2001) “The asymmetry of the sAPE measure and other comments on the M3competition ”, International Journal of Forecasting, Vol. 17, pp. 570–574</t>
  </si>
  <si>
    <t>Robert, C.P. and Casella, G. (2000) “Monte Carlo Statistical Methods”, 2nd edition, Springer, New York</t>
  </si>
  <si>
    <t>Hsu, D. and Chiao, C.H. (2012) “Relative accuracy of analysts’ earnings forecasts over time: a Markov chain analysis”, Review of Quantitative Finance and Accounting, 04/2012, 37(4), pp. 477–507</t>
  </si>
  <si>
    <t>Meyn, S.P. and Tweedie, R.L. (1993) “Markov Chains and Stochastic Stability”, Springer-Verlag, London</t>
  </si>
  <si>
    <t>Nummelin, E. (1984) “General Irreducible Markov Chains and Non-negative Operators”, Cambridge University Press, Cambridge</t>
  </si>
  <si>
    <t>Feller, W. (1970) “An Introduction to Probability Theory and Its Applications, Vol. 1, 3rd edition, Wiley</t>
  </si>
  <si>
    <t>Tashman, L. (2000) “An Evaluation of Forecasting Software: Do the Programs Implement Basic Principles and Best Practices”, in: Principles of Forecasting: A Handbook for Researchers and Practitioners</t>
  </si>
  <si>
    <t>Zhang, D. and Zhang, X. (2009) “Study on forecasting the stock market trend based on stochastic analysis method”, International Journal of Business and Management, Vol. 4, Nr. 6</t>
  </si>
  <si>
    <t>Billingsley, P. (1995) “Probability and Measure”, 3rd edition, Wiley, New York, ISBN: 0-471-0071-02</t>
  </si>
  <si>
    <t>Sakamoto, H. (2012) “Forecasting model of structural change in Japan using Markov chain”, available at: http://management.kochi-tech.ac.jp/ssms_papers/sms11-5261_f68ec19efdfcc47201eb045266e9d4b3.pdf Spircu, L. and Ciumara, R. (2007) “Econometrics”, Editura Pro Universitaria, Bucharest</t>
  </si>
  <si>
    <t>Lee, J. and Shin, M. (2009) “Stock forecasting using hidden Markov process”, available at: http://cs229.stanford.edu/proj2009/ShinLee.pdf Leitch, G. and Tanner, J.E. (1991) “Economic Forecast Evaluation: Profitts Versus the Conventional Error Measures”, The American Economic Review, 81/3, 580</t>
  </si>
  <si>
    <t>Strauch, R. (2009) “Fiscal Governance in Europe”, Cambridge University Press, Cambridge</t>
  </si>
  <si>
    <t>Revuz, D. (1984) “Markov chains”, 2nd edition, North-Holland Mathematical Library, 11, North-Holland Publishing Co., Amsterdam</t>
  </si>
  <si>
    <t>Bratu, M. (2012) “Strategies to Improve the Accuracy of Macroeconomic Forecasts in USA”, LAP LAMBERT Academic Publishing, ISBN-13: 978-3848403196</t>
  </si>
  <si>
    <t>Martin, C.A. and Witt, S.F. (2002) “Accuracy of econometric forecasts of tourism”, Annals of Tourism Research, 16, pp. 407–428</t>
  </si>
  <si>
    <t>Kemeny, J.G. and Snell, J.L. (1976) “Finite Markov chains”, Springer, Jul. 1976</t>
  </si>
  <si>
    <t>Doob, J.L. (1953) “Stochastic Processes”, Wiley, New York</t>
  </si>
  <si>
    <t>Feller, W. (1971) “An Introduction to Probability Theory and Its Applications”, Vol. 2, Wiley, ISBN: 0471 -25709-5</t>
  </si>
  <si>
    <t>Год</t>
  </si>
  <si>
    <t>Bratu (Simionescu), Mihaela, (2013). "The Accuracy of Forecasts Made for the Structure of Consumer Basket: A Comparative Analysis between Euro Area and Romania || La exactitud de las predicciones para la estructura de cesta del consumo: un analisis comparativo entre la zona euro y Rumania" Revista de Metodos Cuantitativos para la Economia y la Empresa, pages 87-100, June.</t>
  </si>
  <si>
    <t>Jie Ren, Xin Bai, Yang Young Lu, Kujin Tang, Ying Wang, Gesine Reinert and Fengzhu Sun, Alignment-Free Sequence Analysis and Applications, Annual Review of Biomedical Data Science, 10.1146/annurev-biodatasci-080917-013431, 1, 1, (93-114) (2018)</t>
  </si>
  <si>
    <t>Gaofeng Pan, Jijun Tang and Fei Guo, Analysis of Co-Associated Transcription Factors via Ordered Adjacency Differences on Motif Distribution, Scientific Reports, 10.1038/srep43597, 7, 1, (2017)</t>
  </si>
  <si>
    <t>Jie Ren, Kai Song, Minghua Deng, Gesine Reinert, Charles H. Cannon and Fengzhu Sun, Inference of Markovian properties of molecular sequences from NGS data and applications to comparative genomics, Bioinformatics, 10.1093/bioinformatics/btv395, 32, 7, (993-1000), (2015)</t>
  </si>
  <si>
    <t>Germinal Cocho, Pedro Miramontes, Ricardo Mansilla and Wentian Li, Bacterial genomes lacking long-range correlations may not be modeled by low-order Markov chains: The role of mixing statistics and frame shift of neighboring genes, Computational Biology and Chemistry, 10.1016/j.compbiolchem.2014.08.005, 53, (15-25), (2014)</t>
  </si>
  <si>
    <t>S.D. Pethel and D.W. Hahs, Exact significance test for Markov order, Physica D: Nonlinear Phenomena, 10.1016/j.physd.2013.11.014, 269, (42-47), (2014)</t>
  </si>
  <si>
    <t>A. Provata, C. Nicolis and G. Nicolis, DNA viewed as an out-of-equilibrium structure, Physical Review E, 10.1103/PhysRevE.89.052105, 89, 5, (2014)</t>
  </si>
  <si>
    <t>J. Besag and D. Mondal, Exact Goodness‐of‐Fit Tests for Markov Chains, Biometrics, 69, 2, (488-496), (2013)</t>
  </si>
  <si>
    <t>Nirian Martín and Leandro Pardo, Fitting DNA sequences through log-linear modelling with linear constraints, Statistics, 10.1080/02331888.2010.485275, 45, 6, (605-621), (2011)</t>
  </si>
  <si>
    <t>Cibele Q. da Silva, Hidden Markov models applied to a subsequence of the Xylella fastidiosa genome, Genetics and Molecular Biology, 10.1590/S1415-47572003000400018, 26, 4, (529-535), (2003)</t>
  </si>
  <si>
    <t>Aaron D. Skewes and Roy D. Welch, A Markovian analysis of bacterial genome sequence constraints, PeerJ, 10.7717/peerj.127, 1, (e127), (2013)</t>
  </si>
  <si>
    <t>Antzoulakos, DL, Bersimis, S, Koutras, MV: On the distribution of the total number of run lengths. Ann. Inst. Statist. Math. 55, 865–884 (2003)</t>
  </si>
  <si>
    <t>Antzoulakos, DL, Chadjiconstantinidis, S: Distributions of numbers of success runs of fixed length in Markov dependent trials. Ann. Inst. Statist. Math. 53, 559–619 (2001)</t>
  </si>
  <si>
    <t>Arapis, AN, Makri, FS, Psillakis, ZM: On the length and the position of the minimum sequence containing all runs of ones in a Markovian binary sequence. Statist. Probab. Lett. 116, 45–54 (2016)</t>
  </si>
  <si>
    <t>Arapis, AN, Makri, FS, Psillakis, ZM: Distribution of statistics describing concentration of runs in non homogeneous Markov-dependent trials. Commun. Statist. Theor. Meth. (2017). doi:10.1080/03610926.2017.1337144</t>
  </si>
  <si>
    <t>Avery, PJ, Henderson, D: Fiting Markov chain models to discrete state series such as DNA sequences. Appl. Statist. 48(Part 1), 53–61 (1999)</t>
  </si>
  <si>
    <t>Balakrishnan, N, Koutras, MV: Runs and Scans with Applications. Wiley, New York (2002)</t>
  </si>
  <si>
    <t>Benson, G: Tandem repeats finder: a program to analyze DNA sequences. Nucleic Acids Res. 27, 573–580 (1999)</t>
  </si>
  <si>
    <t>Eryilmaz, S: Some results associated with the longest run statistic in a sequence of Markov dependent trials. Appl. Math. Comput. 175, 119–130 (2006)</t>
  </si>
  <si>
    <t>Eryilmaz, S: Discrete time shock models involving runs. Statist. Probab. Lett. 107, 93–100 (2015)</t>
  </si>
  <si>
    <t>Eryilmaz, S: Generalized waiting time distributions associated with runs. Metrika. 79, 357–368 (2016)</t>
  </si>
  <si>
    <t>Eryilmaz, S: The concept of weak exchangeability and its applications. Metrika. 80, 259–271 (2017)</t>
  </si>
  <si>
    <t>Eryilmaz, S, Yalcin, F: Distribution of run statistics in partially exchangeable processes. Metrika. 73, 293–304 (2011)</t>
  </si>
  <si>
    <t>Feller, W: An Introduction to Probability Theory and Its Applications. 3rd Ed., Vol. I. Wiley, New York (1968)</t>
  </si>
  <si>
    <t>Fu, JC, Lou, WYW: Distribution Theory of Runs and Patterns and Its Applications: A finite Markov chain imbedding approach. World Scientific, River Edge (2003)</t>
  </si>
  <si>
    <t>Johnson, BC, Fu, JC: Approximating the distributions of runs and patterns. J. Stat. Distrib. Appl. 1:5, 1–15 (2014)</t>
  </si>
  <si>
    <t>Koutras, MV: Applications of Markov chains to the distribution of runs and patterns. In: Shanbhag, DN, Rao, CR (eds.)Handbook of Statistics, pp. 431–472. Elsevier, North-Holland (2003)</t>
  </si>
  <si>
    <t>Koutras, MV, Alexandrou, V: Non-parametric randomness tests based on success runs of fixed length. Statist. Probab. Lett. 32, 393–404 (1997)</t>
  </si>
  <si>
    <t>Koutras, VM, Koutras, MV, Yalcin, F: A simple compound scan statistic useful for modeling insurance and risk management problems. Insur. Math. Econ. 69, 202–209 (2016)</t>
  </si>
  <si>
    <t>Lou, WYW: The exact distribution of the k-tuple statistic for sequence homology. Statist. Probab. Lett. 61, 51–59 (2003)</t>
  </si>
  <si>
    <t>Makri, FS, Philippou, AN, Psillakis, ZM: Success run statistics defined on an urn model. Adv. Appl. Prob. 39, 991–1019 (2007)</t>
  </si>
  <si>
    <t>Makri, FS, Psillakis, ZM: On success runs of a fixed length in Bernoulli sequences: Exact and asymptotic results. Comput. Math. Appl. 61, 761–772 (2011)</t>
  </si>
  <si>
    <t>Andel, J., “Nonnegative autoregressive processes,” Journal of Time Series Analysis 10, 1–11, (1989)</t>
  </si>
  <si>
    <t>Chernozhukov, V., “Nonparametric extreme regression quantiles,” Unpublished manuscript, 1998</t>
  </si>
  <si>
    <t>Chernozhukov, V., “Conditional extremes and near extremes: estimation, inference and economic applications,” Ph.D. thesis, Department of Economics, Stanford University, 2000</t>
  </si>
  <si>
    <t>Feigin, P.D. and Resnick, S.I., “Limit distributions for linear programming time series estimators,” Stochastic Processes and their Applications 51, 135–166, (1994)</t>
  </si>
  <si>
    <t>Geyer, C.J., “On the asymptotics of constrained M-estimation,” Annals of Statistics 22, 1993–2010, (1994)</t>
  </si>
  <si>
    <t>Geyer, C.J., “On the asymptotics of convex stochastic optimization,” Unpublished manuscript, 1996</t>
  </si>
  <si>
    <t>Kallenberg, O., Random Measures, (third edition), Akademie-Verlag, 1983</t>
  </si>
  <si>
    <t>Knight, K., “Epi-convergence in distribution and stochastic equi-emicontinuity,” Unpublished manuscript, 1999</t>
  </si>
  <si>
    <t>Koenker, R. and Bassett, G., “Regression quantiles,” Econometrica 46, 33–50, (1978)</t>
  </si>
  <si>
    <t>Leadbetter, M.R., Lindgren, G., and Rootzén, H., Extremes and Related Properties of Random Sequences and Processes, Springer, New York, 1983</t>
  </si>
  <si>
    <t>Resnick, S.I. (2001) “Limit distributions for linear programming time series estimators”, Stoch. Processes Appl., 51, pp. 135–165.</t>
  </si>
  <si>
    <t>Nielsen, B. and Shephard, N., “Likelihood analysis of a first order autoregressive model with exponential innovations,” Unpublished manuscript, 1999</t>
  </si>
  <si>
    <t>Pflug, G.Ch., “On an argmax-distribution connected to the Poisson process,” In: Asymptotic Statistics (P. Mandl and M. Hušková, eds) Physica-Verlag, Heidelberg, 123–130, (1994)</t>
  </si>
  <si>
    <t>Pflug, G. Ch., “Asymptotic stochastic programs,” Mathematics of Operations Research 20, 769–789, (1995)</t>
  </si>
  <si>
    <t>Portnoy, S. and Jurečková, J., “On extreme regression quantiles,” Extremes 2, 227–243, (1999)</t>
  </si>
  <si>
    <t>Smith, R.L., “Nonregular regression,” Biometrika 81, 173–183, (1994)</t>
  </si>
  <si>
    <t>Всего вершин:</t>
  </si>
  <si>
    <t>λ</t>
  </si>
  <si>
    <t>где λ -  коэффициент влиятельности</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</si>
</sst>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charset val="204"/>
      <scheme val="minor"/>
    </font>
    <font>
      <sz val="11"/>
      <color theme="1"/>
      <name val="Times New Roman"/>
      <family val="1"/>
      <charset val="204"/>
    </font>
    <font>
      <sz val="6"/>
      <color theme="1"/>
      <name val="Times New Roman"/>
      <family val="1"/>
      <charset val="204"/>
    </font>
    <font>
      <b/>
      <sz val="11"/>
      <color theme="1"/>
      <name val="Times New Roman"/>
      <family val="1"/>
      <charset val="204"/>
    </font>
    <font>
      <sz val="11"/>
      <color rgb="FF000000"/>
      <name val="Arial"/>
      <family val="2"/>
      <charset val="204"/>
    </font>
    <font>
      <sz val="11"/>
      <color rgb="FF000000"/>
      <name val="Times New Roman"/>
      <family val="1"/>
      <charset val="204"/>
    </font>
    <font>
      <sz val="10"/>
      <color theme="1"/>
      <name val="Times New Roman"/>
      <family val="1"/>
      <charset val="204"/>
    </font>
    <font>
      <sz val="11"/>
      <name val="Times New Roman"/>
      <family val="1"/>
      <charset val="204"/>
    </font>
    <font>
      <sz val="11"/>
      <color theme="1"/>
      <name val="Calibri"/>
      <family val="2"/>
      <charset val="204"/>
    </font>
  </fonts>
  <fills count="3">
    <fill>
      <patternFill patternType="none"/>
    </fill>
    <fill>
      <patternFill patternType="gray125"/>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bottom style="thin">
        <color indexed="64"/>
      </bottom>
      <diagonal/>
    </border>
  </borders>
  <cellStyleXfs count="1">
    <xf numFmtId="0" fontId="0" fillId="0" borderId="0"/>
  </cellStyleXfs>
  <cellXfs count="55">
    <xf numFmtId="0" fontId="0" fillId="0" borderId="0" xfId="0"/>
    <xf numFmtId="0" fontId="1" fillId="0" borderId="0" xfId="0" applyFont="1"/>
    <xf numFmtId="0" fontId="1" fillId="0" borderId="1" xfId="0" applyFont="1" applyBorder="1"/>
    <xf numFmtId="49" fontId="1" fillId="0" borderId="1" xfId="0" applyNumberFormat="1" applyFont="1" applyBorder="1" applyAlignment="1">
      <alignment horizontal="center"/>
    </xf>
    <xf numFmtId="164" fontId="1" fillId="0" borderId="1" xfId="0" applyNumberFormat="1" applyFont="1" applyBorder="1"/>
    <xf numFmtId="0" fontId="1" fillId="2" borderId="1" xfId="0" applyFont="1" applyFill="1" applyBorder="1" applyAlignment="1">
      <alignment horizontal="center"/>
    </xf>
    <xf numFmtId="0" fontId="1" fillId="2" borderId="1" xfId="0" applyFont="1" applyFill="1" applyBorder="1"/>
    <xf numFmtId="0" fontId="1" fillId="0" borderId="0" xfId="0" applyFont="1" applyBorder="1"/>
    <xf numFmtId="0" fontId="1" fillId="0" borderId="0" xfId="0" applyFont="1" applyBorder="1" applyAlignment="1">
      <alignment horizontal="center"/>
    </xf>
    <xf numFmtId="0" fontId="1" fillId="0" borderId="6" xfId="0" applyFont="1" applyBorder="1" applyAlignment="1">
      <alignment horizontal="center"/>
    </xf>
    <xf numFmtId="0" fontId="1" fillId="0" borderId="9"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2" borderId="1" xfId="0" applyNumberFormat="1" applyFont="1" applyFill="1" applyBorder="1" applyAlignment="1">
      <alignment horizontal="center"/>
    </xf>
    <xf numFmtId="164" fontId="1" fillId="0" borderId="0" xfId="0" applyNumberFormat="1" applyFont="1"/>
    <xf numFmtId="164" fontId="1" fillId="0" borderId="1" xfId="0" applyNumberFormat="1" applyFont="1" applyBorder="1" applyAlignment="1">
      <alignment horizontal="center"/>
    </xf>
    <xf numFmtId="0" fontId="4" fillId="0" borderId="0" xfId="0" applyFont="1"/>
    <xf numFmtId="164" fontId="5" fillId="0" borderId="1" xfId="0" applyNumberFormat="1" applyFont="1" applyBorder="1"/>
    <xf numFmtId="0" fontId="1" fillId="0" borderId="0" xfId="0" applyFont="1" applyBorder="1" applyAlignment="1"/>
    <xf numFmtId="0" fontId="1" fillId="0" borderId="1" xfId="0" applyFont="1" applyBorder="1" applyAlignment="1">
      <alignment wrapText="1"/>
    </xf>
    <xf numFmtId="0" fontId="1" fillId="0" borderId="1" xfId="0" applyFont="1" applyBorder="1" applyAlignment="1">
      <alignment horizontal="center" vertical="center"/>
    </xf>
    <xf numFmtId="0" fontId="1" fillId="0" borderId="0" xfId="0" applyFont="1" applyFill="1"/>
    <xf numFmtId="49" fontId="1" fillId="0" borderId="1" xfId="0" applyNumberFormat="1" applyFont="1" applyFill="1" applyBorder="1" applyAlignment="1">
      <alignment horizontal="center"/>
    </xf>
    <xf numFmtId="1" fontId="1" fillId="0" borderId="1" xfId="0" applyNumberFormat="1" applyFont="1" applyFill="1" applyBorder="1" applyAlignment="1">
      <alignment horizontal="center"/>
    </xf>
    <xf numFmtId="0" fontId="1" fillId="0" borderId="1" xfId="0" applyFont="1" applyFill="1" applyBorder="1"/>
    <xf numFmtId="164" fontId="1" fillId="0" borderId="1" xfId="0" applyNumberFormat="1" applyFont="1" applyFill="1" applyBorder="1" applyAlignment="1">
      <alignment horizontal="center"/>
    </xf>
    <xf numFmtId="164" fontId="1" fillId="0" borderId="1" xfId="0" applyNumberFormat="1" applyFont="1" applyFill="1" applyBorder="1"/>
    <xf numFmtId="0" fontId="3" fillId="0" borderId="0" xfId="0" applyFont="1" applyBorder="1" applyAlignment="1">
      <alignment horizontal="center"/>
    </xf>
    <xf numFmtId="164" fontId="1" fillId="2" borderId="1" xfId="0" applyNumberFormat="1" applyFont="1" applyFill="1" applyBorder="1" applyAlignment="1">
      <alignment horizontal="center"/>
    </xf>
    <xf numFmtId="0" fontId="3" fillId="0" borderId="2" xfId="0" applyFont="1" applyBorder="1" applyAlignment="1">
      <alignment vertical="center" wrapText="1"/>
    </xf>
    <xf numFmtId="0" fontId="3" fillId="0" borderId="4" xfId="0" applyFont="1" applyBorder="1" applyAlignment="1">
      <alignment horizontal="center" vertical="center"/>
    </xf>
    <xf numFmtId="164" fontId="1" fillId="0" borderId="0" xfId="0" applyNumberFormat="1" applyFont="1" applyBorder="1" applyAlignment="1">
      <alignment horizontal="center"/>
    </xf>
    <xf numFmtId="1" fontId="1" fillId="0" borderId="1" xfId="0" applyNumberFormat="1" applyFont="1" applyFill="1" applyBorder="1"/>
    <xf numFmtId="164" fontId="5" fillId="0" borderId="0" xfId="0" applyNumberFormat="1" applyFont="1" applyFill="1"/>
    <xf numFmtId="164" fontId="5" fillId="0" borderId="1" xfId="0" applyNumberFormat="1" applyFont="1" applyFill="1" applyBorder="1"/>
    <xf numFmtId="0" fontId="1" fillId="0" borderId="1" xfId="0" applyFont="1" applyBorder="1" applyAlignment="1">
      <alignment vertical="top" wrapText="1"/>
    </xf>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top"/>
    </xf>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7" fillId="0" borderId="1" xfId="0" applyFont="1" applyBorder="1" applyAlignment="1">
      <alignment horizontal="center" vertical="top"/>
    </xf>
    <xf numFmtId="0" fontId="8" fillId="0" borderId="1" xfId="0" applyFont="1" applyBorder="1" applyAlignment="1">
      <alignment horizontal="center"/>
    </xf>
    <xf numFmtId="0" fontId="1" fillId="0" borderId="8" xfId="0" applyFont="1" applyBorder="1" applyAlignment="1">
      <alignment horizontal="left"/>
    </xf>
    <xf numFmtId="0" fontId="1" fillId="0" borderId="11" xfId="0" applyFont="1" applyBorder="1" applyAlignment="1">
      <alignment horizontal="center"/>
    </xf>
    <xf numFmtId="0" fontId="3" fillId="0" borderId="3" xfId="0" applyFont="1" applyBorder="1" applyAlignment="1">
      <alignment horizontal="center" vertical="center"/>
    </xf>
    <xf numFmtId="0" fontId="3" fillId="0" borderId="10" xfId="0" applyFont="1" applyBorder="1" applyAlignment="1">
      <alignment horizontal="center" vertical="center"/>
    </xf>
    <xf numFmtId="0" fontId="1" fillId="0" borderId="1" xfId="0" applyFont="1" applyBorder="1" applyAlignment="1">
      <alignment horizontal="left"/>
    </xf>
    <xf numFmtId="0" fontId="1" fillId="0" borderId="0" xfId="0" applyFont="1" applyBorder="1" applyAlignment="1">
      <alignment horizontal="center" wrapText="1"/>
    </xf>
    <xf numFmtId="0" fontId="1" fillId="0" borderId="11" xfId="0" applyFont="1" applyBorder="1" applyAlignment="1">
      <alignment horizontal="center" wrapText="1"/>
    </xf>
    <xf numFmtId="0" fontId="1" fillId="0" borderId="0" xfId="0" applyFont="1" applyFill="1" applyBorder="1"/>
    <xf numFmtId="164" fontId="5" fillId="0" borderId="0" xfId="0" applyNumberFormat="1" applyFont="1" applyFill="1" applyBorder="1"/>
    <xf numFmtId="1" fontId="1" fillId="2" borderId="1" xfId="0" applyNumberFormat="1" applyFont="1" applyFill="1"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55"/>
  <sheetViews>
    <sheetView topLeftCell="K1" workbookViewId="0">
      <selection activeCell="AE11" sqref="AE11"/>
    </sheetView>
  </sheetViews>
  <sheetFormatPr defaultColWidth="9.140625" defaultRowHeight="15" x14ac:dyDescent="0.25"/>
  <cols>
    <col min="1" max="1" width="7.7109375" style="1" customWidth="1"/>
    <col min="2" max="2" width="5" style="1" customWidth="1"/>
    <col min="3" max="3" width="5.42578125" style="1" customWidth="1"/>
    <col min="4" max="4" width="14.5703125" style="1" customWidth="1"/>
    <col min="5" max="6" width="5.42578125" style="1" hidden="1" customWidth="1"/>
    <col min="7" max="7" width="16.42578125" style="1" hidden="1" customWidth="1"/>
    <col min="8" max="9" width="5.42578125" style="1" hidden="1" customWidth="1"/>
    <col min="10" max="10" width="16.140625" style="1" hidden="1" customWidth="1"/>
    <col min="11" max="11" width="5.42578125" style="1" customWidth="1"/>
    <col min="12" max="12" width="5.140625" style="1" customWidth="1"/>
    <col min="13" max="13" width="14.42578125" style="1" customWidth="1"/>
    <col min="14" max="14" width="6.42578125" style="1" hidden="1" customWidth="1"/>
    <col min="15" max="15" width="6.28515625" style="1" hidden="1" customWidth="1"/>
    <col min="16" max="16" width="14.42578125" style="1" hidden="1" customWidth="1"/>
    <col min="17" max="17" width="6.28515625" style="1" hidden="1" customWidth="1"/>
    <col min="18" max="18" width="6.140625" style="1" hidden="1" customWidth="1"/>
    <col min="19" max="19" width="14.42578125" style="1" hidden="1" customWidth="1"/>
    <col min="20" max="21" width="5.28515625" style="1" customWidth="1"/>
    <col min="22" max="22" width="16.85546875" style="1" customWidth="1"/>
    <col min="23" max="24" width="5.28515625" style="1" customWidth="1"/>
    <col min="25" max="25" width="17.42578125" style="1" customWidth="1"/>
    <col min="26" max="26" width="5.7109375" style="1" customWidth="1"/>
    <col min="27" max="27" width="5.28515625" style="1" customWidth="1"/>
    <col min="28" max="28" width="18" style="1" customWidth="1"/>
    <col min="29" max="33" width="9.140625" style="1"/>
    <col min="34" max="34" width="9.140625" style="1" hidden="1" customWidth="1"/>
    <col min="35" max="36" width="0" style="1" hidden="1" customWidth="1"/>
    <col min="37" max="16384" width="9.140625" style="1"/>
  </cols>
  <sheetData>
    <row r="1" spans="1:45" ht="15.75" thickBot="1" x14ac:dyDescent="0.3"/>
    <row r="2" spans="1:45" ht="42.75" x14ac:dyDescent="0.25">
      <c r="A2" s="32" t="s">
        <v>24</v>
      </c>
      <c r="B2" s="47" t="s">
        <v>36</v>
      </c>
      <c r="C2" s="47"/>
      <c r="D2" s="48"/>
      <c r="E2" s="33" t="s">
        <v>29</v>
      </c>
      <c r="F2" s="30"/>
      <c r="G2" s="30"/>
      <c r="H2" s="30"/>
      <c r="I2" s="30"/>
      <c r="J2" s="30"/>
      <c r="K2" s="30"/>
    </row>
    <row r="3" spans="1:45" x14ac:dyDescent="0.25">
      <c r="A3" s="11" t="s">
        <v>2</v>
      </c>
      <c r="B3" s="49" t="s">
        <v>25</v>
      </c>
      <c r="C3" s="49"/>
      <c r="D3" s="49"/>
      <c r="E3" s="9">
        <v>2</v>
      </c>
      <c r="F3" s="8"/>
      <c r="G3" s="8"/>
      <c r="H3" s="8"/>
      <c r="I3" s="8"/>
      <c r="J3" s="8"/>
      <c r="K3" s="8"/>
    </row>
    <row r="4" spans="1:45" x14ac:dyDescent="0.25">
      <c r="A4" s="11" t="s">
        <v>69</v>
      </c>
      <c r="B4" s="49" t="s">
        <v>68</v>
      </c>
      <c r="C4" s="49"/>
      <c r="D4" s="49"/>
      <c r="E4" s="9">
        <v>3</v>
      </c>
      <c r="F4" s="8"/>
      <c r="G4" s="8">
        <v>7.462687E-3</v>
      </c>
      <c r="H4" s="8"/>
      <c r="I4" s="8"/>
      <c r="J4" s="34">
        <f>G4*100</f>
        <v>0.74626870000000001</v>
      </c>
      <c r="K4" s="8"/>
      <c r="V4" s="19"/>
      <c r="Y4" s="17"/>
      <c r="AK4" s="1" t="s">
        <v>176</v>
      </c>
    </row>
    <row r="5" spans="1:45" x14ac:dyDescent="0.25">
      <c r="A5" s="11" t="s">
        <v>3</v>
      </c>
      <c r="B5" s="49" t="s">
        <v>26</v>
      </c>
      <c r="C5" s="49"/>
      <c r="D5" s="49"/>
      <c r="E5" s="9">
        <v>1</v>
      </c>
      <c r="F5" s="8"/>
      <c r="G5" s="8"/>
      <c r="H5" s="8"/>
      <c r="I5" s="8"/>
      <c r="J5" s="8"/>
      <c r="K5" s="8"/>
    </row>
    <row r="6" spans="1:45" x14ac:dyDescent="0.25">
      <c r="A6" s="11" t="s">
        <v>4</v>
      </c>
      <c r="B6" s="49" t="s">
        <v>27</v>
      </c>
      <c r="C6" s="49"/>
      <c r="D6" s="49"/>
      <c r="E6" s="9">
        <v>5</v>
      </c>
      <c r="F6" s="8"/>
      <c r="G6" s="8"/>
      <c r="H6" s="8"/>
      <c r="I6" s="8"/>
      <c r="J6" s="8"/>
      <c r="K6" s="8"/>
      <c r="M6" s="8"/>
      <c r="N6" s="8"/>
      <c r="O6" s="8"/>
      <c r="P6" s="8"/>
      <c r="Q6" s="8"/>
      <c r="R6" s="8"/>
      <c r="S6" s="8"/>
      <c r="T6" s="21"/>
      <c r="U6" s="21"/>
      <c r="V6" s="21"/>
      <c r="W6" s="8"/>
    </row>
    <row r="7" spans="1:45" ht="15.75" thickBot="1" x14ac:dyDescent="0.3">
      <c r="A7" s="12" t="s">
        <v>5</v>
      </c>
      <c r="B7" s="45" t="s">
        <v>28</v>
      </c>
      <c r="C7" s="45"/>
      <c r="D7" s="45"/>
      <c r="E7" s="10">
        <v>4</v>
      </c>
      <c r="F7" s="8"/>
      <c r="G7" s="8"/>
      <c r="H7" s="8"/>
      <c r="I7" s="8"/>
      <c r="J7" s="8"/>
      <c r="K7" s="8"/>
      <c r="AD7" s="50" t="s">
        <v>70</v>
      </c>
      <c r="AE7" s="50"/>
      <c r="AF7" s="50"/>
      <c r="AL7" s="2" t="s">
        <v>174</v>
      </c>
      <c r="AM7" s="2">
        <v>46</v>
      </c>
    </row>
    <row r="8" spans="1:45" s="7" customFormat="1" x14ac:dyDescent="0.25">
      <c r="AD8" s="51"/>
      <c r="AE8" s="51"/>
      <c r="AF8" s="51"/>
      <c r="AH8" s="46" t="s">
        <v>30</v>
      </c>
      <c r="AI8" s="46"/>
      <c r="AJ8" s="46"/>
    </row>
    <row r="9" spans="1:45" ht="61.5" customHeight="1" x14ac:dyDescent="0.25">
      <c r="B9" s="5" t="s">
        <v>0</v>
      </c>
      <c r="C9" s="15" t="s">
        <v>31</v>
      </c>
      <c r="D9" s="15" t="s">
        <v>33</v>
      </c>
      <c r="E9" s="5" t="s">
        <v>0</v>
      </c>
      <c r="F9" s="15" t="s">
        <v>31</v>
      </c>
      <c r="G9" s="15" t="s">
        <v>81</v>
      </c>
      <c r="H9" s="5" t="s">
        <v>0</v>
      </c>
      <c r="I9" s="15" t="s">
        <v>31</v>
      </c>
      <c r="J9" s="15" t="s">
        <v>82</v>
      </c>
      <c r="K9" s="5" t="s">
        <v>0</v>
      </c>
      <c r="L9" s="15" t="s">
        <v>31</v>
      </c>
      <c r="M9" s="15" t="s">
        <v>34</v>
      </c>
      <c r="N9" s="5" t="s">
        <v>0</v>
      </c>
      <c r="O9" s="15" t="s">
        <v>31</v>
      </c>
      <c r="P9" s="15" t="s">
        <v>83</v>
      </c>
      <c r="Q9" s="5" t="s">
        <v>0</v>
      </c>
      <c r="R9" s="15" t="s">
        <v>31</v>
      </c>
      <c r="S9" s="15" t="s">
        <v>84</v>
      </c>
      <c r="T9" s="5" t="s">
        <v>0</v>
      </c>
      <c r="U9" s="15" t="s">
        <v>31</v>
      </c>
      <c r="V9" s="15" t="s">
        <v>32</v>
      </c>
      <c r="W9" s="5" t="s">
        <v>0</v>
      </c>
      <c r="X9" s="15" t="s">
        <v>31</v>
      </c>
      <c r="Y9" s="15" t="s">
        <v>35</v>
      </c>
      <c r="Z9" s="5" t="s">
        <v>0</v>
      </c>
      <c r="AA9" s="15" t="s">
        <v>31</v>
      </c>
      <c r="AB9" s="15" t="s">
        <v>37</v>
      </c>
      <c r="AD9" s="2" t="s">
        <v>7</v>
      </c>
      <c r="AE9" s="6" t="s">
        <v>6</v>
      </c>
      <c r="AF9" s="13" t="s">
        <v>1</v>
      </c>
      <c r="AH9" s="2" t="s">
        <v>7</v>
      </c>
      <c r="AI9" s="6" t="s">
        <v>6</v>
      </c>
      <c r="AJ9" s="13" t="s">
        <v>1</v>
      </c>
      <c r="AM9" s="44" t="s">
        <v>175</v>
      </c>
      <c r="AN9" s="14" t="s">
        <v>1</v>
      </c>
      <c r="AQ9" s="2" t="s">
        <v>7</v>
      </c>
      <c r="AR9" s="6" t="s">
        <v>6</v>
      </c>
      <c r="AS9" s="14" t="s">
        <v>1</v>
      </c>
    </row>
    <row r="10" spans="1:45" s="24" customFormat="1" x14ac:dyDescent="0.25">
      <c r="B10" s="16">
        <f t="shared" ref="B10:B55" si="0">RANK(D10,$D$10:$D$55,0)</f>
        <v>3</v>
      </c>
      <c r="C10" s="25" t="s">
        <v>8</v>
      </c>
      <c r="D10" s="26">
        <v>7</v>
      </c>
      <c r="E10" s="6" t="e">
        <f>RANK(G10,$M$10:$M$55,0)</f>
        <v>#N/A</v>
      </c>
      <c r="F10" s="25" t="s">
        <v>8</v>
      </c>
      <c r="G10" s="34"/>
      <c r="H10" s="6"/>
      <c r="I10" s="25" t="s">
        <v>8</v>
      </c>
      <c r="J10" s="27"/>
      <c r="K10" s="6">
        <f>RANK(M10,$M$10:$M$55,0)</f>
        <v>2</v>
      </c>
      <c r="L10" s="25" t="s">
        <v>8</v>
      </c>
      <c r="M10" s="28">
        <v>1.042</v>
      </c>
      <c r="N10" s="31"/>
      <c r="O10" s="25" t="s">
        <v>8</v>
      </c>
      <c r="P10" s="28"/>
      <c r="Q10" s="31"/>
      <c r="R10" s="25" t="s">
        <v>8</v>
      </c>
      <c r="S10" s="28"/>
      <c r="T10" s="6">
        <f t="shared" ref="T10:T55" si="1">RANK(V10,$V$10:$V$55,0)</f>
        <v>2</v>
      </c>
      <c r="U10" s="25" t="s">
        <v>8</v>
      </c>
      <c r="V10" s="35">
        <v>616</v>
      </c>
      <c r="W10" s="6">
        <f t="shared" ref="W10:W55" si="2">RANK(Y10,$Y$10:$Y$55,0)</f>
        <v>1</v>
      </c>
      <c r="X10" s="25" t="s">
        <v>8</v>
      </c>
      <c r="Y10" s="29">
        <v>1</v>
      </c>
      <c r="Z10" s="6">
        <f t="shared" ref="Z10:Z55" si="3">RANK(AB10,$AB$10:$AB$55,0)</f>
        <v>21</v>
      </c>
      <c r="AA10" s="25" t="s">
        <v>8</v>
      </c>
      <c r="AB10" s="37">
        <v>0</v>
      </c>
      <c r="AD10" s="27">
        <f>SUM(B10+K10+T10+W10+Z10)</f>
        <v>29</v>
      </c>
      <c r="AE10" s="6">
        <f>RANK(AD10,$AD$10:$AD$55,1)</f>
        <v>2</v>
      </c>
      <c r="AF10" s="25" t="s">
        <v>8</v>
      </c>
      <c r="AH10" s="27" t="e">
        <f t="shared" ref="AH10:AH55" si="4">Z10*$E$7+W10*$E$6+T10*$E$5+E10*$E$4+B10*$E$3</f>
        <v>#N/A</v>
      </c>
      <c r="AI10" s="27" t="e">
        <f t="shared" ref="AI10:AI55" si="5">RANK(AH10,$AH$10:$AH$55,1)</f>
        <v>#N/A</v>
      </c>
      <c r="AJ10" s="25" t="s">
        <v>8</v>
      </c>
      <c r="AM10" s="29">
        <f>1- AD10/($AM$7*5)</f>
        <v>0.87391304347826093</v>
      </c>
      <c r="AN10" s="25" t="s">
        <v>8</v>
      </c>
      <c r="AQ10" s="35">
        <f>B10+K10+T10+W10+Z10</f>
        <v>29</v>
      </c>
      <c r="AR10" s="6">
        <f>RANK(AQ10,$AD$10:$AD$55,0)</f>
        <v>45</v>
      </c>
      <c r="AS10" s="25" t="s">
        <v>8</v>
      </c>
    </row>
    <row r="11" spans="1:45" s="24" customFormat="1" x14ac:dyDescent="0.25">
      <c r="B11" s="16">
        <f t="shared" si="0"/>
        <v>7</v>
      </c>
      <c r="C11" s="25" t="s">
        <v>9</v>
      </c>
      <c r="D11" s="26">
        <v>3</v>
      </c>
      <c r="E11" s="6" t="e">
        <f t="shared" ref="E11:E55" si="6">RANK(G11,$M$10:$M$55,0)</f>
        <v>#N/A</v>
      </c>
      <c r="F11" s="25" t="s">
        <v>9</v>
      </c>
      <c r="G11" s="27"/>
      <c r="H11" s="6"/>
      <c r="I11" s="25" t="s">
        <v>9</v>
      </c>
      <c r="J11" s="27"/>
      <c r="K11" s="6">
        <f t="shared" ref="K11:K55" si="7">RANK(M11,$M$10:$M$55,0)</f>
        <v>7</v>
      </c>
      <c r="L11" s="25" t="s">
        <v>9</v>
      </c>
      <c r="M11" s="28">
        <v>0.76900000000000002</v>
      </c>
      <c r="N11" s="31"/>
      <c r="O11" s="25" t="s">
        <v>9</v>
      </c>
      <c r="P11" s="28"/>
      <c r="Q11" s="31"/>
      <c r="R11" s="25" t="s">
        <v>9</v>
      </c>
      <c r="S11" s="28"/>
      <c r="T11" s="6">
        <f t="shared" si="1"/>
        <v>7</v>
      </c>
      <c r="U11" s="25" t="s">
        <v>9</v>
      </c>
      <c r="V11" s="35">
        <v>87</v>
      </c>
      <c r="W11" s="6">
        <f t="shared" si="2"/>
        <v>4</v>
      </c>
      <c r="X11" s="25" t="s">
        <v>9</v>
      </c>
      <c r="Y11" s="36">
        <v>0.63</v>
      </c>
      <c r="Z11" s="6">
        <f t="shared" si="3"/>
        <v>21</v>
      </c>
      <c r="AA11" s="25" t="s">
        <v>9</v>
      </c>
      <c r="AB11" s="37">
        <v>0</v>
      </c>
      <c r="AD11" s="27">
        <f t="shared" ref="AD11:AD54" si="8">SUM(B11+K11+T11+W11+Z11)</f>
        <v>46</v>
      </c>
      <c r="AE11" s="6">
        <f>RANK(AD11,$AD$10:$AD$55,1)</f>
        <v>7</v>
      </c>
      <c r="AF11" s="25" t="s">
        <v>9</v>
      </c>
      <c r="AH11" s="27" t="e">
        <f t="shared" si="4"/>
        <v>#N/A</v>
      </c>
      <c r="AI11" s="27" t="e">
        <f t="shared" si="5"/>
        <v>#N/A</v>
      </c>
      <c r="AJ11" s="25" t="s">
        <v>9</v>
      </c>
      <c r="AM11" s="29">
        <f t="shared" ref="AM11:AM55" si="9">1- AD11/($AM$7*5)</f>
        <v>0.8</v>
      </c>
      <c r="AN11" s="25" t="s">
        <v>9</v>
      </c>
      <c r="AQ11" s="35">
        <f t="shared" ref="AQ11:AQ55" si="10">B11+K11+T11+W11+Z11</f>
        <v>46</v>
      </c>
      <c r="AR11" s="6">
        <f t="shared" ref="AR11:AR55" si="11">RANK(AQ11,$AD$10:$AD$55,0)</f>
        <v>40</v>
      </c>
      <c r="AS11" s="25" t="s">
        <v>9</v>
      </c>
    </row>
    <row r="12" spans="1:45" s="24" customFormat="1" x14ac:dyDescent="0.25">
      <c r="B12" s="16">
        <f t="shared" si="0"/>
        <v>8</v>
      </c>
      <c r="C12" s="25" t="s">
        <v>10</v>
      </c>
      <c r="D12" s="26">
        <v>1</v>
      </c>
      <c r="E12" s="6" t="e">
        <f t="shared" si="6"/>
        <v>#N/A</v>
      </c>
      <c r="F12" s="25" t="s">
        <v>10</v>
      </c>
      <c r="G12" s="27"/>
      <c r="H12" s="6"/>
      <c r="I12" s="25" t="s">
        <v>10</v>
      </c>
      <c r="J12" s="27"/>
      <c r="K12" s="6">
        <f t="shared" si="7"/>
        <v>8</v>
      </c>
      <c r="L12" s="25" t="s">
        <v>10</v>
      </c>
      <c r="M12" s="28">
        <v>0.746</v>
      </c>
      <c r="N12" s="31"/>
      <c r="O12" s="25" t="s">
        <v>10</v>
      </c>
      <c r="P12" s="28"/>
      <c r="Q12" s="31"/>
      <c r="R12" s="25" t="s">
        <v>10</v>
      </c>
      <c r="S12" s="28"/>
      <c r="T12" s="6">
        <f t="shared" si="1"/>
        <v>8</v>
      </c>
      <c r="U12" s="25" t="s">
        <v>10</v>
      </c>
      <c r="V12" s="35">
        <v>0</v>
      </c>
      <c r="W12" s="6">
        <f t="shared" si="2"/>
        <v>5</v>
      </c>
      <c r="X12" s="25" t="s">
        <v>10</v>
      </c>
      <c r="Y12" s="29">
        <v>0.54700000000000004</v>
      </c>
      <c r="Z12" s="6">
        <f t="shared" si="3"/>
        <v>21</v>
      </c>
      <c r="AA12" s="25" t="s">
        <v>10</v>
      </c>
      <c r="AB12" s="37">
        <v>0</v>
      </c>
      <c r="AD12" s="27">
        <f t="shared" si="8"/>
        <v>50</v>
      </c>
      <c r="AE12" s="6">
        <f>RANK(AD12,$AD$10:$AD$55,1)</f>
        <v>8</v>
      </c>
      <c r="AF12" s="25" t="s">
        <v>10</v>
      </c>
      <c r="AH12" s="27" t="e">
        <f t="shared" si="4"/>
        <v>#N/A</v>
      </c>
      <c r="AI12" s="27" t="e">
        <f t="shared" si="5"/>
        <v>#N/A</v>
      </c>
      <c r="AJ12" s="25" t="s">
        <v>10</v>
      </c>
      <c r="AM12" s="29">
        <f t="shared" si="9"/>
        <v>0.78260869565217395</v>
      </c>
      <c r="AN12" s="25" t="s">
        <v>10</v>
      </c>
      <c r="AQ12" s="35">
        <f t="shared" si="10"/>
        <v>50</v>
      </c>
      <c r="AR12" s="6">
        <f t="shared" si="11"/>
        <v>31</v>
      </c>
      <c r="AS12" s="25" t="s">
        <v>10</v>
      </c>
    </row>
    <row r="13" spans="1:45" s="24" customFormat="1" x14ac:dyDescent="0.25">
      <c r="B13" s="16">
        <f t="shared" si="0"/>
        <v>8</v>
      </c>
      <c r="C13" s="25" t="s">
        <v>11</v>
      </c>
      <c r="D13" s="26">
        <v>1</v>
      </c>
      <c r="E13" s="6" t="e">
        <f t="shared" si="6"/>
        <v>#N/A</v>
      </c>
      <c r="F13" s="25" t="s">
        <v>11</v>
      </c>
      <c r="G13" s="27"/>
      <c r="H13" s="6"/>
      <c r="I13" s="25" t="s">
        <v>11</v>
      </c>
      <c r="J13" s="27"/>
      <c r="K13" s="6">
        <f t="shared" si="7"/>
        <v>8</v>
      </c>
      <c r="L13" s="25" t="s">
        <v>11</v>
      </c>
      <c r="M13" s="28">
        <v>0.746</v>
      </c>
      <c r="N13" s="31"/>
      <c r="O13" s="25" t="s">
        <v>11</v>
      </c>
      <c r="P13" s="28"/>
      <c r="Q13" s="31"/>
      <c r="R13" s="25" t="s">
        <v>11</v>
      </c>
      <c r="S13" s="28"/>
      <c r="T13" s="6">
        <f t="shared" si="1"/>
        <v>8</v>
      </c>
      <c r="U13" s="25" t="s">
        <v>11</v>
      </c>
      <c r="V13" s="35">
        <v>0</v>
      </c>
      <c r="W13" s="6">
        <f t="shared" si="2"/>
        <v>5</v>
      </c>
      <c r="X13" s="25" t="s">
        <v>11</v>
      </c>
      <c r="Y13" s="29">
        <v>0.54700000000000004</v>
      </c>
      <c r="Z13" s="6">
        <f t="shared" si="3"/>
        <v>21</v>
      </c>
      <c r="AA13" s="25" t="s">
        <v>11</v>
      </c>
      <c r="AB13" s="37">
        <v>0</v>
      </c>
      <c r="AD13" s="27">
        <f t="shared" si="8"/>
        <v>50</v>
      </c>
      <c r="AE13" s="6">
        <f>RANK(AD13,$AD$10:$AD$55,1)</f>
        <v>8</v>
      </c>
      <c r="AF13" s="25" t="s">
        <v>11</v>
      </c>
      <c r="AH13" s="27" t="e">
        <f t="shared" si="4"/>
        <v>#N/A</v>
      </c>
      <c r="AI13" s="27" t="e">
        <f t="shared" si="5"/>
        <v>#N/A</v>
      </c>
      <c r="AJ13" s="25" t="s">
        <v>11</v>
      </c>
      <c r="AM13" s="29">
        <f t="shared" si="9"/>
        <v>0.78260869565217395</v>
      </c>
      <c r="AN13" s="25" t="s">
        <v>11</v>
      </c>
      <c r="AQ13" s="35">
        <f t="shared" si="10"/>
        <v>50</v>
      </c>
      <c r="AR13" s="6">
        <f t="shared" si="11"/>
        <v>31</v>
      </c>
      <c r="AS13" s="25" t="s">
        <v>11</v>
      </c>
    </row>
    <row r="14" spans="1:45" s="24" customFormat="1" x14ac:dyDescent="0.25">
      <c r="B14" s="16">
        <f t="shared" si="0"/>
        <v>8</v>
      </c>
      <c r="C14" s="25" t="s">
        <v>12</v>
      </c>
      <c r="D14" s="26">
        <v>1</v>
      </c>
      <c r="E14" s="6" t="e">
        <f t="shared" si="6"/>
        <v>#N/A</v>
      </c>
      <c r="F14" s="25" t="s">
        <v>12</v>
      </c>
      <c r="G14" s="27"/>
      <c r="H14" s="6"/>
      <c r="I14" s="25" t="s">
        <v>12</v>
      </c>
      <c r="J14" s="27"/>
      <c r="K14" s="6">
        <f t="shared" si="7"/>
        <v>8</v>
      </c>
      <c r="L14" s="25" t="s">
        <v>12</v>
      </c>
      <c r="M14" s="28">
        <v>0.746</v>
      </c>
      <c r="N14" s="31"/>
      <c r="O14" s="25" t="s">
        <v>12</v>
      </c>
      <c r="P14" s="28"/>
      <c r="Q14" s="31"/>
      <c r="R14" s="25" t="s">
        <v>12</v>
      </c>
      <c r="S14" s="28"/>
      <c r="T14" s="6">
        <f t="shared" si="1"/>
        <v>8</v>
      </c>
      <c r="U14" s="25" t="s">
        <v>12</v>
      </c>
      <c r="V14" s="35">
        <v>0</v>
      </c>
      <c r="W14" s="6">
        <f t="shared" si="2"/>
        <v>5</v>
      </c>
      <c r="X14" s="25" t="s">
        <v>12</v>
      </c>
      <c r="Y14" s="29">
        <v>0.54700000000000004</v>
      </c>
      <c r="Z14" s="6">
        <f t="shared" si="3"/>
        <v>21</v>
      </c>
      <c r="AA14" s="25" t="s">
        <v>12</v>
      </c>
      <c r="AB14" s="37">
        <v>0</v>
      </c>
      <c r="AD14" s="27">
        <f t="shared" si="8"/>
        <v>50</v>
      </c>
      <c r="AE14" s="6">
        <f>RANK(AD14,$AD$10:$AD$55,1)</f>
        <v>8</v>
      </c>
      <c r="AF14" s="25" t="s">
        <v>12</v>
      </c>
      <c r="AH14" s="27" t="e">
        <f t="shared" si="4"/>
        <v>#N/A</v>
      </c>
      <c r="AI14" s="27" t="e">
        <f t="shared" si="5"/>
        <v>#N/A</v>
      </c>
      <c r="AJ14" s="25" t="s">
        <v>12</v>
      </c>
      <c r="AM14" s="29">
        <f t="shared" si="9"/>
        <v>0.78260869565217395</v>
      </c>
      <c r="AN14" s="25" t="s">
        <v>12</v>
      </c>
      <c r="AQ14" s="35">
        <f t="shared" si="10"/>
        <v>50</v>
      </c>
      <c r="AR14" s="6">
        <f t="shared" si="11"/>
        <v>31</v>
      </c>
      <c r="AS14" s="25" t="s">
        <v>12</v>
      </c>
    </row>
    <row r="15" spans="1:45" s="24" customFormat="1" x14ac:dyDescent="0.25">
      <c r="B15" s="16">
        <f t="shared" si="0"/>
        <v>8</v>
      </c>
      <c r="C15" s="25" t="s">
        <v>13</v>
      </c>
      <c r="D15" s="26">
        <v>1</v>
      </c>
      <c r="E15" s="6" t="e">
        <f t="shared" si="6"/>
        <v>#N/A</v>
      </c>
      <c r="F15" s="25" t="s">
        <v>13</v>
      </c>
      <c r="G15" s="27"/>
      <c r="H15" s="6"/>
      <c r="I15" s="25" t="s">
        <v>13</v>
      </c>
      <c r="J15" s="27"/>
      <c r="K15" s="6">
        <f t="shared" si="7"/>
        <v>8</v>
      </c>
      <c r="L15" s="25" t="s">
        <v>13</v>
      </c>
      <c r="M15" s="28">
        <v>0.746</v>
      </c>
      <c r="N15" s="31"/>
      <c r="O15" s="25" t="s">
        <v>13</v>
      </c>
      <c r="P15" s="28"/>
      <c r="Q15" s="31"/>
      <c r="R15" s="25" t="s">
        <v>13</v>
      </c>
      <c r="S15" s="28"/>
      <c r="T15" s="6">
        <f t="shared" si="1"/>
        <v>8</v>
      </c>
      <c r="U15" s="25" t="s">
        <v>13</v>
      </c>
      <c r="V15" s="35">
        <v>0</v>
      </c>
      <c r="W15" s="6">
        <f t="shared" si="2"/>
        <v>5</v>
      </c>
      <c r="X15" s="25" t="s">
        <v>13</v>
      </c>
      <c r="Y15" s="29">
        <v>0.54700000000000004</v>
      </c>
      <c r="Z15" s="6">
        <f t="shared" si="3"/>
        <v>21</v>
      </c>
      <c r="AA15" s="25" t="s">
        <v>13</v>
      </c>
      <c r="AB15" s="37">
        <v>0</v>
      </c>
      <c r="AD15" s="27">
        <f t="shared" si="8"/>
        <v>50</v>
      </c>
      <c r="AE15" s="6">
        <f>RANK(AD15,$AD$10:$AD$55,1)</f>
        <v>8</v>
      </c>
      <c r="AF15" s="25" t="s">
        <v>13</v>
      </c>
      <c r="AH15" s="27" t="e">
        <f t="shared" si="4"/>
        <v>#N/A</v>
      </c>
      <c r="AI15" s="27" t="e">
        <f t="shared" si="5"/>
        <v>#N/A</v>
      </c>
      <c r="AJ15" s="25" t="s">
        <v>13</v>
      </c>
      <c r="AM15" s="29">
        <f t="shared" si="9"/>
        <v>0.78260869565217395</v>
      </c>
      <c r="AN15" s="25" t="s">
        <v>13</v>
      </c>
      <c r="AQ15" s="35">
        <f t="shared" si="10"/>
        <v>50</v>
      </c>
      <c r="AR15" s="6">
        <f t="shared" si="11"/>
        <v>31</v>
      </c>
      <c r="AS15" s="25" t="s">
        <v>13</v>
      </c>
    </row>
    <row r="16" spans="1:45" s="24" customFormat="1" x14ac:dyDescent="0.25">
      <c r="B16" s="16">
        <f t="shared" si="0"/>
        <v>8</v>
      </c>
      <c r="C16" s="25" t="s">
        <v>14</v>
      </c>
      <c r="D16" s="26">
        <v>1</v>
      </c>
      <c r="E16" s="6" t="e">
        <f t="shared" si="6"/>
        <v>#N/A</v>
      </c>
      <c r="F16" s="25" t="s">
        <v>14</v>
      </c>
      <c r="G16" s="27"/>
      <c r="H16" s="6"/>
      <c r="I16" s="25" t="s">
        <v>14</v>
      </c>
      <c r="J16" s="27"/>
      <c r="K16" s="6">
        <f t="shared" si="7"/>
        <v>8</v>
      </c>
      <c r="L16" s="25" t="s">
        <v>14</v>
      </c>
      <c r="M16" s="28">
        <v>0.746</v>
      </c>
      <c r="N16" s="31"/>
      <c r="O16" s="25" t="s">
        <v>14</v>
      </c>
      <c r="P16" s="28"/>
      <c r="Q16" s="31"/>
      <c r="R16" s="25" t="s">
        <v>14</v>
      </c>
      <c r="S16" s="28"/>
      <c r="T16" s="6">
        <f t="shared" si="1"/>
        <v>8</v>
      </c>
      <c r="U16" s="25" t="s">
        <v>14</v>
      </c>
      <c r="V16" s="35">
        <v>0</v>
      </c>
      <c r="W16" s="6">
        <f t="shared" si="2"/>
        <v>5</v>
      </c>
      <c r="X16" s="25" t="s">
        <v>14</v>
      </c>
      <c r="Y16" s="29">
        <v>0.54700000000000004</v>
      </c>
      <c r="Z16" s="6">
        <f t="shared" si="3"/>
        <v>21</v>
      </c>
      <c r="AA16" s="25" t="s">
        <v>14</v>
      </c>
      <c r="AB16" s="37">
        <v>0</v>
      </c>
      <c r="AD16" s="27">
        <f t="shared" si="8"/>
        <v>50</v>
      </c>
      <c r="AE16" s="6">
        <f>RANK(AD16,$AD$10:$AD$55,1)</f>
        <v>8</v>
      </c>
      <c r="AF16" s="25" t="s">
        <v>14</v>
      </c>
      <c r="AH16" s="27" t="e">
        <f t="shared" si="4"/>
        <v>#N/A</v>
      </c>
      <c r="AI16" s="27" t="e">
        <f t="shared" si="5"/>
        <v>#N/A</v>
      </c>
      <c r="AJ16" s="25" t="s">
        <v>14</v>
      </c>
      <c r="AM16" s="29">
        <f t="shared" si="9"/>
        <v>0.78260869565217395</v>
      </c>
      <c r="AN16" s="25" t="s">
        <v>14</v>
      </c>
      <c r="AQ16" s="35">
        <f t="shared" si="10"/>
        <v>50</v>
      </c>
      <c r="AR16" s="6">
        <f t="shared" si="11"/>
        <v>31</v>
      </c>
      <c r="AS16" s="25" t="s">
        <v>14</v>
      </c>
    </row>
    <row r="17" spans="2:45" s="24" customFormat="1" x14ac:dyDescent="0.25">
      <c r="B17" s="16">
        <f t="shared" si="0"/>
        <v>6</v>
      </c>
      <c r="C17" s="25" t="s">
        <v>15</v>
      </c>
      <c r="D17" s="26">
        <v>6</v>
      </c>
      <c r="E17" s="6" t="e">
        <f t="shared" si="6"/>
        <v>#N/A</v>
      </c>
      <c r="F17" s="25" t="s">
        <v>15</v>
      </c>
      <c r="G17" s="27"/>
      <c r="H17" s="6"/>
      <c r="I17" s="25" t="s">
        <v>15</v>
      </c>
      <c r="J17" s="27"/>
      <c r="K17" s="6">
        <f t="shared" si="7"/>
        <v>4</v>
      </c>
      <c r="L17" s="25" t="s">
        <v>15</v>
      </c>
      <c r="M17" s="28">
        <v>0.80600000000000005</v>
      </c>
      <c r="N17" s="31"/>
      <c r="O17" s="25" t="s">
        <v>15</v>
      </c>
      <c r="P17" s="28"/>
      <c r="Q17" s="31"/>
      <c r="R17" s="25" t="s">
        <v>15</v>
      </c>
      <c r="S17" s="28"/>
      <c r="T17" s="6">
        <f t="shared" si="1"/>
        <v>6</v>
      </c>
      <c r="U17" s="25" t="s">
        <v>15</v>
      </c>
      <c r="V17" s="35">
        <v>210</v>
      </c>
      <c r="W17" s="6">
        <f t="shared" si="2"/>
        <v>3</v>
      </c>
      <c r="X17" s="25" t="s">
        <v>15</v>
      </c>
      <c r="Y17" s="37">
        <v>0.81599999999999995</v>
      </c>
      <c r="Z17" s="6">
        <f t="shared" si="3"/>
        <v>21</v>
      </c>
      <c r="AA17" s="25" t="s">
        <v>15</v>
      </c>
      <c r="AB17" s="37">
        <v>0</v>
      </c>
      <c r="AD17" s="27">
        <f t="shared" si="8"/>
        <v>40</v>
      </c>
      <c r="AE17" s="6">
        <f>RANK(AD17,$AD$10:$AD$55,1)</f>
        <v>6</v>
      </c>
      <c r="AF17" s="25" t="s">
        <v>15</v>
      </c>
      <c r="AH17" s="27" t="e">
        <f t="shared" si="4"/>
        <v>#N/A</v>
      </c>
      <c r="AI17" s="27" t="e">
        <f t="shared" si="5"/>
        <v>#N/A</v>
      </c>
      <c r="AJ17" s="25" t="s">
        <v>15</v>
      </c>
      <c r="AM17" s="29">
        <f t="shared" si="9"/>
        <v>0.82608695652173914</v>
      </c>
      <c r="AN17" s="25" t="s">
        <v>15</v>
      </c>
      <c r="AQ17" s="35">
        <f t="shared" si="10"/>
        <v>40</v>
      </c>
      <c r="AR17" s="6">
        <f t="shared" si="11"/>
        <v>41</v>
      </c>
      <c r="AS17" s="25" t="s">
        <v>15</v>
      </c>
    </row>
    <row r="18" spans="2:45" s="24" customFormat="1" x14ac:dyDescent="0.25">
      <c r="B18" s="16">
        <f t="shared" si="0"/>
        <v>3</v>
      </c>
      <c r="C18" s="25" t="s">
        <v>16</v>
      </c>
      <c r="D18" s="26">
        <v>7</v>
      </c>
      <c r="E18" s="6" t="e">
        <f t="shared" si="6"/>
        <v>#N/A</v>
      </c>
      <c r="F18" s="25" t="s">
        <v>16</v>
      </c>
      <c r="G18" s="27"/>
      <c r="H18" s="6"/>
      <c r="I18" s="25" t="s">
        <v>16</v>
      </c>
      <c r="J18" s="27"/>
      <c r="K18" s="6">
        <f t="shared" si="7"/>
        <v>3</v>
      </c>
      <c r="L18" s="25" t="s">
        <v>16</v>
      </c>
      <c r="M18" s="28">
        <v>0.82</v>
      </c>
      <c r="N18" s="31"/>
      <c r="O18" s="25" t="s">
        <v>16</v>
      </c>
      <c r="P18" s="28"/>
      <c r="Q18" s="31"/>
      <c r="R18" s="25" t="s">
        <v>16</v>
      </c>
      <c r="S18" s="28"/>
      <c r="T18" s="6">
        <f t="shared" si="1"/>
        <v>4</v>
      </c>
      <c r="U18" s="25" t="s">
        <v>16</v>
      </c>
      <c r="V18" s="35">
        <v>249</v>
      </c>
      <c r="W18" s="6">
        <f t="shared" si="2"/>
        <v>2</v>
      </c>
      <c r="X18" s="25" t="s">
        <v>16</v>
      </c>
      <c r="Y18" s="37">
        <v>0.90600000000000003</v>
      </c>
      <c r="Z18" s="6">
        <f t="shared" si="3"/>
        <v>21</v>
      </c>
      <c r="AA18" s="25" t="s">
        <v>16</v>
      </c>
      <c r="AB18" s="37">
        <v>0</v>
      </c>
      <c r="AD18" s="27">
        <f t="shared" si="8"/>
        <v>33</v>
      </c>
      <c r="AE18" s="6">
        <f>RANK(AD18,$AD$10:$AD$55,1)</f>
        <v>3</v>
      </c>
      <c r="AF18" s="25" t="s">
        <v>16</v>
      </c>
      <c r="AH18" s="27" t="e">
        <f t="shared" si="4"/>
        <v>#N/A</v>
      </c>
      <c r="AI18" s="27" t="e">
        <f t="shared" si="5"/>
        <v>#N/A</v>
      </c>
      <c r="AJ18" s="25" t="s">
        <v>16</v>
      </c>
      <c r="AM18" s="29">
        <f t="shared" si="9"/>
        <v>0.85652173913043472</v>
      </c>
      <c r="AN18" s="25" t="s">
        <v>16</v>
      </c>
      <c r="AQ18" s="35">
        <f t="shared" si="10"/>
        <v>33</v>
      </c>
      <c r="AR18" s="6">
        <f t="shared" si="11"/>
        <v>43</v>
      </c>
      <c r="AS18" s="25" t="s">
        <v>16</v>
      </c>
    </row>
    <row r="19" spans="2:45" s="24" customFormat="1" x14ac:dyDescent="0.25">
      <c r="B19" s="16">
        <f t="shared" si="0"/>
        <v>2</v>
      </c>
      <c r="C19" s="25" t="s">
        <v>17</v>
      </c>
      <c r="D19" s="26">
        <v>8</v>
      </c>
      <c r="E19" s="6" t="e">
        <f t="shared" si="6"/>
        <v>#N/A</v>
      </c>
      <c r="F19" s="25" t="s">
        <v>17</v>
      </c>
      <c r="G19" s="27"/>
      <c r="H19" s="6"/>
      <c r="I19" s="25" t="s">
        <v>17</v>
      </c>
      <c r="J19" s="27"/>
      <c r="K19" s="6">
        <f t="shared" si="7"/>
        <v>5</v>
      </c>
      <c r="L19" s="25" t="s">
        <v>17</v>
      </c>
      <c r="M19" s="28">
        <v>0.79400000000000004</v>
      </c>
      <c r="N19" s="31"/>
      <c r="O19" s="25" t="s">
        <v>17</v>
      </c>
      <c r="P19" s="28"/>
      <c r="Q19" s="31"/>
      <c r="R19" s="25" t="s">
        <v>17</v>
      </c>
      <c r="S19" s="28"/>
      <c r="T19" s="6">
        <f t="shared" si="1"/>
        <v>3</v>
      </c>
      <c r="U19" s="25" t="s">
        <v>17</v>
      </c>
      <c r="V19" s="35">
        <v>287</v>
      </c>
      <c r="W19" s="6">
        <f t="shared" si="2"/>
        <v>21</v>
      </c>
      <c r="X19" s="25" t="s">
        <v>17</v>
      </c>
      <c r="Y19" s="29">
        <v>0</v>
      </c>
      <c r="Z19" s="6">
        <f t="shared" si="3"/>
        <v>2</v>
      </c>
      <c r="AA19" s="25" t="s">
        <v>17</v>
      </c>
      <c r="AB19" s="37">
        <v>0.22500000000000001</v>
      </c>
      <c r="AD19" s="27">
        <f t="shared" si="8"/>
        <v>33</v>
      </c>
      <c r="AE19" s="6">
        <f>RANK(AD19,$AD$10:$AD$55,1)</f>
        <v>3</v>
      </c>
      <c r="AF19" s="25" t="s">
        <v>17</v>
      </c>
      <c r="AH19" s="27" t="e">
        <f t="shared" si="4"/>
        <v>#N/A</v>
      </c>
      <c r="AI19" s="27" t="e">
        <f t="shared" si="5"/>
        <v>#N/A</v>
      </c>
      <c r="AJ19" s="25" t="s">
        <v>17</v>
      </c>
      <c r="AM19" s="29">
        <f t="shared" si="9"/>
        <v>0.85652173913043472</v>
      </c>
      <c r="AN19" s="25" t="s">
        <v>17</v>
      </c>
      <c r="AQ19" s="35">
        <f t="shared" si="10"/>
        <v>33</v>
      </c>
      <c r="AR19" s="6">
        <f t="shared" si="11"/>
        <v>43</v>
      </c>
      <c r="AS19" s="25" t="s">
        <v>17</v>
      </c>
    </row>
    <row r="20" spans="2:45" s="24" customFormat="1" x14ac:dyDescent="0.25">
      <c r="B20" s="16">
        <f t="shared" si="0"/>
        <v>3</v>
      </c>
      <c r="C20" s="25" t="s">
        <v>18</v>
      </c>
      <c r="D20" s="26">
        <v>7</v>
      </c>
      <c r="E20" s="6" t="e">
        <f t="shared" si="6"/>
        <v>#N/A</v>
      </c>
      <c r="F20" s="25" t="s">
        <v>18</v>
      </c>
      <c r="G20" s="27"/>
      <c r="H20" s="6"/>
      <c r="I20" s="25" t="s">
        <v>18</v>
      </c>
      <c r="J20" s="27"/>
      <c r="K20" s="6">
        <f t="shared" si="7"/>
        <v>6</v>
      </c>
      <c r="L20" s="25" t="s">
        <v>18</v>
      </c>
      <c r="M20" s="28">
        <v>0.78100000000000003</v>
      </c>
      <c r="N20" s="31"/>
      <c r="O20" s="25" t="s">
        <v>18</v>
      </c>
      <c r="P20" s="28"/>
      <c r="Q20" s="31"/>
      <c r="R20" s="25" t="s">
        <v>18</v>
      </c>
      <c r="S20" s="28"/>
      <c r="T20" s="6">
        <f t="shared" si="1"/>
        <v>4</v>
      </c>
      <c r="U20" s="25" t="s">
        <v>18</v>
      </c>
      <c r="V20" s="35">
        <v>249</v>
      </c>
      <c r="W20" s="6">
        <f t="shared" si="2"/>
        <v>21</v>
      </c>
      <c r="X20" s="25" t="s">
        <v>18</v>
      </c>
      <c r="Y20" s="29">
        <v>0</v>
      </c>
      <c r="Z20" s="6">
        <f t="shared" si="3"/>
        <v>3</v>
      </c>
      <c r="AA20" s="25" t="s">
        <v>18</v>
      </c>
      <c r="AB20" s="29">
        <v>0.121</v>
      </c>
      <c r="AD20" s="27">
        <f t="shared" si="8"/>
        <v>37</v>
      </c>
      <c r="AE20" s="6">
        <f>RANK(AD20,$AD$10:$AD$55,1)</f>
        <v>5</v>
      </c>
      <c r="AF20" s="25" t="s">
        <v>18</v>
      </c>
      <c r="AH20" s="27" t="e">
        <f t="shared" si="4"/>
        <v>#N/A</v>
      </c>
      <c r="AI20" s="27" t="e">
        <f t="shared" si="5"/>
        <v>#N/A</v>
      </c>
      <c r="AJ20" s="25" t="s">
        <v>18</v>
      </c>
      <c r="AM20" s="29">
        <f t="shared" si="9"/>
        <v>0.83913043478260874</v>
      </c>
      <c r="AN20" s="25" t="s">
        <v>18</v>
      </c>
      <c r="AQ20" s="35">
        <f t="shared" si="10"/>
        <v>37</v>
      </c>
      <c r="AR20" s="6">
        <f t="shared" si="11"/>
        <v>42</v>
      </c>
      <c r="AS20" s="25" t="s">
        <v>18</v>
      </c>
    </row>
    <row r="21" spans="2:45" s="24" customFormat="1" x14ac:dyDescent="0.25">
      <c r="B21" s="16">
        <f t="shared" si="0"/>
        <v>1</v>
      </c>
      <c r="C21" s="25" t="s">
        <v>19</v>
      </c>
      <c r="D21" s="26">
        <v>13</v>
      </c>
      <c r="E21" s="6" t="e">
        <f t="shared" si="6"/>
        <v>#N/A</v>
      </c>
      <c r="F21" s="25" t="s">
        <v>19</v>
      </c>
      <c r="G21" s="27"/>
      <c r="H21" s="6"/>
      <c r="I21" s="25" t="s">
        <v>19</v>
      </c>
      <c r="J21" s="27"/>
      <c r="K21" s="6">
        <f t="shared" si="7"/>
        <v>1</v>
      </c>
      <c r="L21" s="25" t="s">
        <v>19</v>
      </c>
      <c r="M21" s="28">
        <v>1.111</v>
      </c>
      <c r="N21" s="31"/>
      <c r="O21" s="25" t="s">
        <v>19</v>
      </c>
      <c r="P21" s="28"/>
      <c r="Q21" s="31"/>
      <c r="R21" s="25" t="s">
        <v>19</v>
      </c>
      <c r="S21" s="28"/>
      <c r="T21" s="6">
        <f t="shared" si="1"/>
        <v>1</v>
      </c>
      <c r="U21" s="25" t="s">
        <v>19</v>
      </c>
      <c r="V21" s="35">
        <v>761</v>
      </c>
      <c r="W21" s="6">
        <f t="shared" si="2"/>
        <v>21</v>
      </c>
      <c r="X21" s="25" t="s">
        <v>19</v>
      </c>
      <c r="Y21" s="29">
        <v>0</v>
      </c>
      <c r="Z21" s="6">
        <f t="shared" si="3"/>
        <v>1</v>
      </c>
      <c r="AA21" s="25" t="s">
        <v>19</v>
      </c>
      <c r="AB21" s="37">
        <v>1</v>
      </c>
      <c r="AD21" s="27">
        <f t="shared" si="8"/>
        <v>25</v>
      </c>
      <c r="AE21" s="6">
        <f>RANK(AD21,$AD$10:$AD$55,1)</f>
        <v>1</v>
      </c>
      <c r="AF21" s="25" t="s">
        <v>19</v>
      </c>
      <c r="AH21" s="27" t="e">
        <f t="shared" si="4"/>
        <v>#N/A</v>
      </c>
      <c r="AI21" s="27" t="e">
        <f t="shared" si="5"/>
        <v>#N/A</v>
      </c>
      <c r="AJ21" s="25" t="s">
        <v>19</v>
      </c>
      <c r="AM21" s="29">
        <f t="shared" si="9"/>
        <v>0.89130434782608692</v>
      </c>
      <c r="AN21" s="25" t="s">
        <v>19</v>
      </c>
      <c r="AQ21" s="35">
        <f t="shared" si="10"/>
        <v>25</v>
      </c>
      <c r="AR21" s="6">
        <f t="shared" si="11"/>
        <v>46</v>
      </c>
      <c r="AS21" s="25" t="s">
        <v>19</v>
      </c>
    </row>
    <row r="22" spans="2:45" s="24" customFormat="1" x14ac:dyDescent="0.25">
      <c r="B22" s="16">
        <f t="shared" si="0"/>
        <v>8</v>
      </c>
      <c r="C22" s="25" t="s">
        <v>20</v>
      </c>
      <c r="D22" s="26">
        <v>1</v>
      </c>
      <c r="E22" s="6" t="e">
        <f t="shared" si="6"/>
        <v>#N/A</v>
      </c>
      <c r="F22" s="25" t="s">
        <v>20</v>
      </c>
      <c r="G22" s="27"/>
      <c r="H22" s="6"/>
      <c r="I22" s="25" t="s">
        <v>20</v>
      </c>
      <c r="J22" s="27"/>
      <c r="K22" s="6">
        <f t="shared" si="7"/>
        <v>17</v>
      </c>
      <c r="L22" s="25" t="s">
        <v>20</v>
      </c>
      <c r="M22" s="28">
        <v>0.71399999999999997</v>
      </c>
      <c r="N22" s="31"/>
      <c r="O22" s="25" t="s">
        <v>20</v>
      </c>
      <c r="P22" s="28"/>
      <c r="Q22" s="31"/>
      <c r="R22" s="25" t="s">
        <v>20</v>
      </c>
      <c r="S22" s="28"/>
      <c r="T22" s="6">
        <f t="shared" si="1"/>
        <v>8</v>
      </c>
      <c r="U22" s="25" t="s">
        <v>20</v>
      </c>
      <c r="V22" s="35">
        <v>0</v>
      </c>
      <c r="W22" s="6">
        <f t="shared" si="2"/>
        <v>21</v>
      </c>
      <c r="X22" s="25" t="s">
        <v>20</v>
      </c>
      <c r="Y22" s="29">
        <v>0</v>
      </c>
      <c r="Z22" s="6">
        <f t="shared" si="3"/>
        <v>3</v>
      </c>
      <c r="AA22" s="25" t="s">
        <v>20</v>
      </c>
      <c r="AB22" s="37">
        <v>0.121</v>
      </c>
      <c r="AD22" s="27">
        <f t="shared" si="8"/>
        <v>57</v>
      </c>
      <c r="AE22" s="6">
        <f>RANK(AD22,$AD$10:$AD$55,1)</f>
        <v>17</v>
      </c>
      <c r="AF22" s="25" t="s">
        <v>20</v>
      </c>
      <c r="AH22" s="27" t="e">
        <f t="shared" si="4"/>
        <v>#N/A</v>
      </c>
      <c r="AI22" s="27" t="e">
        <f t="shared" si="5"/>
        <v>#N/A</v>
      </c>
      <c r="AJ22" s="25" t="s">
        <v>20</v>
      </c>
      <c r="AM22" s="29">
        <f t="shared" si="9"/>
        <v>0.75217391304347825</v>
      </c>
      <c r="AN22" s="25" t="s">
        <v>20</v>
      </c>
      <c r="AQ22" s="35">
        <f t="shared" si="10"/>
        <v>57</v>
      </c>
      <c r="AR22" s="6">
        <f t="shared" si="11"/>
        <v>27</v>
      </c>
      <c r="AS22" s="25" t="s">
        <v>20</v>
      </c>
    </row>
    <row r="23" spans="2:45" s="24" customFormat="1" x14ac:dyDescent="0.25">
      <c r="B23" s="16">
        <f t="shared" si="0"/>
        <v>8</v>
      </c>
      <c r="C23" s="25" t="s">
        <v>21</v>
      </c>
      <c r="D23" s="26">
        <v>1</v>
      </c>
      <c r="E23" s="6" t="e">
        <f t="shared" si="6"/>
        <v>#N/A</v>
      </c>
      <c r="F23" s="25" t="s">
        <v>21</v>
      </c>
      <c r="G23" s="27"/>
      <c r="H23" s="6"/>
      <c r="I23" s="25" t="s">
        <v>21</v>
      </c>
      <c r="J23" s="27"/>
      <c r="K23" s="6">
        <f t="shared" si="7"/>
        <v>17</v>
      </c>
      <c r="L23" s="25" t="s">
        <v>21</v>
      </c>
      <c r="M23" s="28">
        <v>0.71399999999999997</v>
      </c>
      <c r="N23" s="31"/>
      <c r="O23" s="25" t="s">
        <v>21</v>
      </c>
      <c r="P23" s="28"/>
      <c r="Q23" s="31"/>
      <c r="R23" s="25" t="s">
        <v>21</v>
      </c>
      <c r="S23" s="28"/>
      <c r="T23" s="6">
        <f t="shared" si="1"/>
        <v>8</v>
      </c>
      <c r="U23" s="25" t="s">
        <v>21</v>
      </c>
      <c r="V23" s="35">
        <v>0</v>
      </c>
      <c r="W23" s="6">
        <f t="shared" si="2"/>
        <v>21</v>
      </c>
      <c r="X23" s="25" t="s">
        <v>21</v>
      </c>
      <c r="Y23" s="29">
        <v>0</v>
      </c>
      <c r="Z23" s="6">
        <f t="shared" si="3"/>
        <v>3</v>
      </c>
      <c r="AA23" s="25" t="s">
        <v>21</v>
      </c>
      <c r="AB23" s="37">
        <v>0.121</v>
      </c>
      <c r="AD23" s="27">
        <f t="shared" si="8"/>
        <v>57</v>
      </c>
      <c r="AE23" s="6">
        <f>RANK(AD23,$AD$10:$AD$55,1)</f>
        <v>17</v>
      </c>
      <c r="AF23" s="25" t="s">
        <v>21</v>
      </c>
      <c r="AH23" s="27" t="e">
        <f t="shared" si="4"/>
        <v>#N/A</v>
      </c>
      <c r="AI23" s="27" t="e">
        <f t="shared" si="5"/>
        <v>#N/A</v>
      </c>
      <c r="AJ23" s="25" t="s">
        <v>21</v>
      </c>
      <c r="AM23" s="29">
        <f t="shared" si="9"/>
        <v>0.75217391304347825</v>
      </c>
      <c r="AN23" s="25" t="s">
        <v>21</v>
      </c>
      <c r="AQ23" s="35">
        <f t="shared" si="10"/>
        <v>57</v>
      </c>
      <c r="AR23" s="6">
        <f t="shared" si="11"/>
        <v>27</v>
      </c>
      <c r="AS23" s="25" t="s">
        <v>21</v>
      </c>
    </row>
    <row r="24" spans="2:45" x14ac:dyDescent="0.25">
      <c r="B24" s="16">
        <f t="shared" si="0"/>
        <v>8</v>
      </c>
      <c r="C24" s="3" t="s">
        <v>22</v>
      </c>
      <c r="D24" s="26">
        <v>1</v>
      </c>
      <c r="E24" s="6" t="e">
        <f t="shared" si="6"/>
        <v>#N/A</v>
      </c>
      <c r="F24" s="3" t="s">
        <v>22</v>
      </c>
      <c r="G24" s="27"/>
      <c r="H24" s="6"/>
      <c r="I24" s="3" t="s">
        <v>22</v>
      </c>
      <c r="J24" s="27"/>
      <c r="K24" s="6">
        <f t="shared" si="7"/>
        <v>17</v>
      </c>
      <c r="L24" s="3" t="s">
        <v>22</v>
      </c>
      <c r="M24" s="28">
        <v>0.71399999999999997</v>
      </c>
      <c r="N24" s="31"/>
      <c r="O24" s="3" t="s">
        <v>22</v>
      </c>
      <c r="P24" s="18"/>
      <c r="Q24" s="31"/>
      <c r="R24" s="3" t="s">
        <v>22</v>
      </c>
      <c r="S24" s="18"/>
      <c r="T24" s="6">
        <f t="shared" si="1"/>
        <v>8</v>
      </c>
      <c r="U24" s="3" t="s">
        <v>22</v>
      </c>
      <c r="V24" s="35">
        <v>0</v>
      </c>
      <c r="W24" s="6">
        <f t="shared" si="2"/>
        <v>21</v>
      </c>
      <c r="X24" s="3" t="s">
        <v>22</v>
      </c>
      <c r="Y24" s="29">
        <v>0</v>
      </c>
      <c r="Z24" s="6">
        <f t="shared" si="3"/>
        <v>3</v>
      </c>
      <c r="AA24" s="3" t="s">
        <v>22</v>
      </c>
      <c r="AB24" s="37">
        <v>0.121</v>
      </c>
      <c r="AD24" s="27">
        <f t="shared" si="8"/>
        <v>57</v>
      </c>
      <c r="AE24" s="6">
        <f>RANK(AD24,$AD$10:$AD$55,1)</f>
        <v>17</v>
      </c>
      <c r="AF24" s="3" t="s">
        <v>22</v>
      </c>
      <c r="AH24" s="2" t="e">
        <f t="shared" si="4"/>
        <v>#N/A</v>
      </c>
      <c r="AI24" s="6" t="e">
        <f t="shared" si="5"/>
        <v>#N/A</v>
      </c>
      <c r="AJ24" s="3" t="s">
        <v>22</v>
      </c>
      <c r="AM24" s="29">
        <f t="shared" si="9"/>
        <v>0.75217391304347825</v>
      </c>
      <c r="AN24" s="3" t="s">
        <v>22</v>
      </c>
      <c r="AQ24" s="35">
        <f t="shared" si="10"/>
        <v>57</v>
      </c>
      <c r="AR24" s="6">
        <f t="shared" si="11"/>
        <v>27</v>
      </c>
      <c r="AS24" s="3" t="s">
        <v>22</v>
      </c>
    </row>
    <row r="25" spans="2:45" x14ac:dyDescent="0.25">
      <c r="B25" s="16">
        <f t="shared" si="0"/>
        <v>8</v>
      </c>
      <c r="C25" s="3" t="s">
        <v>23</v>
      </c>
      <c r="D25" s="26">
        <v>1</v>
      </c>
      <c r="E25" s="6" t="e">
        <f t="shared" si="6"/>
        <v>#N/A</v>
      </c>
      <c r="F25" s="3" t="s">
        <v>23</v>
      </c>
      <c r="G25" s="27"/>
      <c r="H25" s="6"/>
      <c r="I25" s="3" t="s">
        <v>23</v>
      </c>
      <c r="J25" s="27"/>
      <c r="K25" s="6">
        <f t="shared" si="7"/>
        <v>17</v>
      </c>
      <c r="L25" s="3" t="s">
        <v>23</v>
      </c>
      <c r="M25" s="28">
        <v>0.71399999999999997</v>
      </c>
      <c r="N25" s="31"/>
      <c r="O25" s="3" t="s">
        <v>23</v>
      </c>
      <c r="P25" s="18"/>
      <c r="Q25" s="31"/>
      <c r="R25" s="3" t="s">
        <v>23</v>
      </c>
      <c r="S25" s="18"/>
      <c r="T25" s="6">
        <f t="shared" si="1"/>
        <v>8</v>
      </c>
      <c r="U25" s="3" t="s">
        <v>23</v>
      </c>
      <c r="V25" s="35">
        <v>0</v>
      </c>
      <c r="W25" s="6">
        <f t="shared" si="2"/>
        <v>21</v>
      </c>
      <c r="X25" s="3" t="s">
        <v>23</v>
      </c>
      <c r="Y25" s="29">
        <v>0</v>
      </c>
      <c r="Z25" s="6">
        <f t="shared" si="3"/>
        <v>3</v>
      </c>
      <c r="AA25" s="3" t="s">
        <v>23</v>
      </c>
      <c r="AB25" s="37">
        <v>0.121</v>
      </c>
      <c r="AD25" s="27">
        <f t="shared" si="8"/>
        <v>57</v>
      </c>
      <c r="AE25" s="6">
        <f>RANK(AD25,$AD$10:$AD$55,1)</f>
        <v>17</v>
      </c>
      <c r="AF25" s="3" t="s">
        <v>23</v>
      </c>
      <c r="AH25" s="2" t="e">
        <f t="shared" si="4"/>
        <v>#N/A</v>
      </c>
      <c r="AI25" s="6" t="e">
        <f t="shared" si="5"/>
        <v>#N/A</v>
      </c>
      <c r="AJ25" s="3" t="s">
        <v>23</v>
      </c>
      <c r="AM25" s="29">
        <f t="shared" si="9"/>
        <v>0.75217391304347825</v>
      </c>
      <c r="AN25" s="3" t="s">
        <v>23</v>
      </c>
      <c r="AQ25" s="35">
        <f t="shared" si="10"/>
        <v>57</v>
      </c>
      <c r="AR25" s="6">
        <f t="shared" si="11"/>
        <v>27</v>
      </c>
      <c r="AS25" s="3" t="s">
        <v>23</v>
      </c>
    </row>
    <row r="26" spans="2:45" x14ac:dyDescent="0.25">
      <c r="B26" s="16">
        <f t="shared" si="0"/>
        <v>8</v>
      </c>
      <c r="C26" s="3" t="s">
        <v>38</v>
      </c>
      <c r="D26" s="26">
        <v>1</v>
      </c>
      <c r="E26" s="6" t="e">
        <f t="shared" si="6"/>
        <v>#N/A</v>
      </c>
      <c r="F26" s="3" t="s">
        <v>38</v>
      </c>
      <c r="G26" s="27"/>
      <c r="H26" s="6"/>
      <c r="I26" s="3" t="s">
        <v>38</v>
      </c>
      <c r="J26" s="27"/>
      <c r="K26" s="6">
        <f t="shared" si="7"/>
        <v>45</v>
      </c>
      <c r="L26" s="3" t="s">
        <v>38</v>
      </c>
      <c r="M26" s="18">
        <v>0.57499999999999996</v>
      </c>
      <c r="N26" s="31"/>
      <c r="O26" s="3" t="s">
        <v>38</v>
      </c>
      <c r="P26" s="18"/>
      <c r="Q26" s="31"/>
      <c r="R26" s="3" t="s">
        <v>38</v>
      </c>
      <c r="S26" s="18"/>
      <c r="T26" s="6">
        <f t="shared" si="1"/>
        <v>8</v>
      </c>
      <c r="U26" s="3" t="s">
        <v>38</v>
      </c>
      <c r="V26" s="35">
        <v>0</v>
      </c>
      <c r="W26" s="6">
        <f t="shared" si="2"/>
        <v>21</v>
      </c>
      <c r="X26" s="3" t="s">
        <v>38</v>
      </c>
      <c r="Y26" s="29">
        <v>0</v>
      </c>
      <c r="Z26" s="6">
        <f t="shared" si="3"/>
        <v>19</v>
      </c>
      <c r="AA26" s="3" t="s">
        <v>38</v>
      </c>
      <c r="AB26" s="4">
        <v>7.5999999999999998E-2</v>
      </c>
      <c r="AD26" s="27">
        <f t="shared" si="8"/>
        <v>101</v>
      </c>
      <c r="AE26" s="6">
        <f>RANK(AD26,$AD$10:$AD$55,1)</f>
        <v>45</v>
      </c>
      <c r="AF26" s="3" t="s">
        <v>38</v>
      </c>
      <c r="AH26" s="2" t="e">
        <f t="shared" si="4"/>
        <v>#N/A</v>
      </c>
      <c r="AI26" s="6" t="e">
        <f t="shared" si="5"/>
        <v>#N/A</v>
      </c>
      <c r="AJ26" s="3" t="s">
        <v>38</v>
      </c>
      <c r="AM26" s="29">
        <f t="shared" si="9"/>
        <v>0.56086956521739129</v>
      </c>
      <c r="AN26" s="3" t="s">
        <v>38</v>
      </c>
      <c r="AQ26" s="35">
        <f t="shared" si="10"/>
        <v>101</v>
      </c>
      <c r="AR26" s="6">
        <f t="shared" si="11"/>
        <v>1</v>
      </c>
      <c r="AS26" s="3" t="s">
        <v>38</v>
      </c>
    </row>
    <row r="27" spans="2:45" x14ac:dyDescent="0.25">
      <c r="B27" s="16">
        <f t="shared" si="0"/>
        <v>8</v>
      </c>
      <c r="C27" s="3" t="s">
        <v>39</v>
      </c>
      <c r="D27" s="26">
        <v>1</v>
      </c>
      <c r="E27" s="6" t="e">
        <f t="shared" si="6"/>
        <v>#N/A</v>
      </c>
      <c r="F27" s="3" t="s">
        <v>39</v>
      </c>
      <c r="G27" s="27"/>
      <c r="H27" s="6"/>
      <c r="I27" s="3" t="s">
        <v>39</v>
      </c>
      <c r="J27" s="27"/>
      <c r="K27" s="6">
        <f t="shared" si="7"/>
        <v>45</v>
      </c>
      <c r="L27" s="3" t="s">
        <v>39</v>
      </c>
      <c r="M27" s="18">
        <v>0.57499999999999996</v>
      </c>
      <c r="N27" s="31"/>
      <c r="O27" s="3" t="s">
        <v>39</v>
      </c>
      <c r="P27" s="18"/>
      <c r="Q27" s="31"/>
      <c r="R27" s="3" t="s">
        <v>39</v>
      </c>
      <c r="S27" s="18"/>
      <c r="T27" s="6">
        <f t="shared" si="1"/>
        <v>8</v>
      </c>
      <c r="U27" s="3" t="s">
        <v>39</v>
      </c>
      <c r="V27" s="35">
        <v>0</v>
      </c>
      <c r="W27" s="6">
        <f t="shared" si="2"/>
        <v>21</v>
      </c>
      <c r="X27" s="3" t="s">
        <v>39</v>
      </c>
      <c r="Y27" s="29">
        <v>0</v>
      </c>
      <c r="Z27" s="6">
        <f t="shared" si="3"/>
        <v>19</v>
      </c>
      <c r="AA27" s="3" t="s">
        <v>39</v>
      </c>
      <c r="AB27" s="4">
        <v>7.5999999999999998E-2</v>
      </c>
      <c r="AD27" s="27">
        <f t="shared" si="8"/>
        <v>101</v>
      </c>
      <c r="AE27" s="6">
        <f>RANK(AD27,$AD$10:$AD$55,1)</f>
        <v>45</v>
      </c>
      <c r="AF27" s="3" t="s">
        <v>39</v>
      </c>
      <c r="AH27" s="2" t="e">
        <f t="shared" si="4"/>
        <v>#N/A</v>
      </c>
      <c r="AI27" s="6" t="e">
        <f t="shared" si="5"/>
        <v>#N/A</v>
      </c>
      <c r="AJ27" s="3" t="s">
        <v>39</v>
      </c>
      <c r="AM27" s="29">
        <f t="shared" si="9"/>
        <v>0.56086956521739129</v>
      </c>
      <c r="AN27" s="3" t="s">
        <v>39</v>
      </c>
      <c r="AQ27" s="35">
        <f t="shared" si="10"/>
        <v>101</v>
      </c>
      <c r="AR27" s="6">
        <f t="shared" si="11"/>
        <v>1</v>
      </c>
      <c r="AS27" s="3" t="s">
        <v>39</v>
      </c>
    </row>
    <row r="28" spans="2:45" x14ac:dyDescent="0.25">
      <c r="B28" s="16">
        <f t="shared" si="0"/>
        <v>8</v>
      </c>
      <c r="C28" s="3" t="s">
        <v>40</v>
      </c>
      <c r="D28" s="26">
        <v>1</v>
      </c>
      <c r="E28" s="6" t="e">
        <f t="shared" si="6"/>
        <v>#N/A</v>
      </c>
      <c r="F28" s="3" t="s">
        <v>40</v>
      </c>
      <c r="G28" s="27"/>
      <c r="H28" s="6"/>
      <c r="I28" s="3" t="s">
        <v>40</v>
      </c>
      <c r="J28" s="27"/>
      <c r="K28" s="6">
        <f t="shared" si="7"/>
        <v>27</v>
      </c>
      <c r="L28" s="3" t="s">
        <v>40</v>
      </c>
      <c r="M28" s="18">
        <v>0.59499999999999997</v>
      </c>
      <c r="N28" s="31"/>
      <c r="O28" s="3" t="s">
        <v>40</v>
      </c>
      <c r="P28" s="18"/>
      <c r="Q28" s="31"/>
      <c r="R28" s="3" t="s">
        <v>40</v>
      </c>
      <c r="S28" s="18"/>
      <c r="T28" s="6">
        <f t="shared" si="1"/>
        <v>8</v>
      </c>
      <c r="U28" s="3" t="s">
        <v>40</v>
      </c>
      <c r="V28" s="35">
        <v>0</v>
      </c>
      <c r="W28" s="6">
        <f t="shared" si="2"/>
        <v>21</v>
      </c>
      <c r="X28" s="3" t="s">
        <v>40</v>
      </c>
      <c r="Y28" s="29">
        <v>0</v>
      </c>
      <c r="Z28" s="6">
        <f t="shared" si="3"/>
        <v>14</v>
      </c>
      <c r="AA28" s="3" t="s">
        <v>40</v>
      </c>
      <c r="AB28" s="4">
        <v>9.9000000000000005E-2</v>
      </c>
      <c r="AD28" s="27">
        <f t="shared" si="8"/>
        <v>78</v>
      </c>
      <c r="AE28" s="6">
        <f>RANK(AD28,$AD$10:$AD$55,1)</f>
        <v>27</v>
      </c>
      <c r="AF28" s="3" t="s">
        <v>40</v>
      </c>
      <c r="AH28" s="2" t="e">
        <f t="shared" si="4"/>
        <v>#N/A</v>
      </c>
      <c r="AI28" s="6" t="e">
        <f t="shared" si="5"/>
        <v>#N/A</v>
      </c>
      <c r="AJ28" s="3" t="s">
        <v>40</v>
      </c>
      <c r="AM28" s="29">
        <f t="shared" si="9"/>
        <v>0.66086956521739126</v>
      </c>
      <c r="AN28" s="3" t="s">
        <v>40</v>
      </c>
      <c r="AQ28" s="35">
        <f t="shared" si="10"/>
        <v>78</v>
      </c>
      <c r="AR28" s="6">
        <f t="shared" si="11"/>
        <v>16</v>
      </c>
      <c r="AS28" s="3" t="s">
        <v>40</v>
      </c>
    </row>
    <row r="29" spans="2:45" x14ac:dyDescent="0.25">
      <c r="B29" s="16">
        <f t="shared" si="0"/>
        <v>8</v>
      </c>
      <c r="C29" s="3" t="s">
        <v>41</v>
      </c>
      <c r="D29" s="26">
        <v>1</v>
      </c>
      <c r="E29" s="6" t="e">
        <f t="shared" si="6"/>
        <v>#N/A</v>
      </c>
      <c r="F29" s="3" t="s">
        <v>41</v>
      </c>
      <c r="G29" s="27"/>
      <c r="H29" s="6"/>
      <c r="I29" s="3" t="s">
        <v>41</v>
      </c>
      <c r="J29" s="27"/>
      <c r="K29" s="6">
        <f t="shared" si="7"/>
        <v>27</v>
      </c>
      <c r="L29" s="3" t="s">
        <v>41</v>
      </c>
      <c r="M29" s="18">
        <v>0.59499999999999997</v>
      </c>
      <c r="N29" s="31"/>
      <c r="O29" s="3" t="s">
        <v>41</v>
      </c>
      <c r="P29" s="18"/>
      <c r="Q29" s="31"/>
      <c r="R29" s="3" t="s">
        <v>41</v>
      </c>
      <c r="S29" s="18"/>
      <c r="T29" s="6">
        <f t="shared" si="1"/>
        <v>8</v>
      </c>
      <c r="U29" s="3" t="s">
        <v>41</v>
      </c>
      <c r="V29" s="35">
        <v>0</v>
      </c>
      <c r="W29" s="6">
        <f t="shared" si="2"/>
        <v>21</v>
      </c>
      <c r="X29" s="3" t="s">
        <v>41</v>
      </c>
      <c r="Y29" s="29">
        <v>0</v>
      </c>
      <c r="Z29" s="6">
        <f t="shared" si="3"/>
        <v>14</v>
      </c>
      <c r="AA29" s="3" t="s">
        <v>41</v>
      </c>
      <c r="AB29" s="4">
        <v>9.9000000000000005E-2</v>
      </c>
      <c r="AD29" s="27">
        <f t="shared" si="8"/>
        <v>78</v>
      </c>
      <c r="AE29" s="6">
        <f>RANK(AD29,$AD$10:$AD$55,1)</f>
        <v>27</v>
      </c>
      <c r="AF29" s="3" t="s">
        <v>41</v>
      </c>
      <c r="AH29" s="2" t="e">
        <f t="shared" si="4"/>
        <v>#N/A</v>
      </c>
      <c r="AI29" s="6" t="e">
        <f t="shared" si="5"/>
        <v>#N/A</v>
      </c>
      <c r="AJ29" s="3" t="s">
        <v>41</v>
      </c>
      <c r="AM29" s="29">
        <f t="shared" si="9"/>
        <v>0.66086956521739126</v>
      </c>
      <c r="AN29" s="3" t="s">
        <v>41</v>
      </c>
      <c r="AQ29" s="35">
        <f t="shared" si="10"/>
        <v>78</v>
      </c>
      <c r="AR29" s="6">
        <f t="shared" si="11"/>
        <v>16</v>
      </c>
      <c r="AS29" s="3" t="s">
        <v>41</v>
      </c>
    </row>
    <row r="30" spans="2:45" x14ac:dyDescent="0.25">
      <c r="B30" s="16">
        <f t="shared" si="0"/>
        <v>8</v>
      </c>
      <c r="C30" s="3" t="s">
        <v>42</v>
      </c>
      <c r="D30" s="26">
        <v>1</v>
      </c>
      <c r="E30" s="6" t="e">
        <f t="shared" si="6"/>
        <v>#N/A</v>
      </c>
      <c r="F30" s="3" t="s">
        <v>42</v>
      </c>
      <c r="G30" s="27"/>
      <c r="H30" s="6"/>
      <c r="I30" s="3" t="s">
        <v>42</v>
      </c>
      <c r="J30" s="27"/>
      <c r="K30" s="6">
        <f t="shared" si="7"/>
        <v>27</v>
      </c>
      <c r="L30" s="3" t="s">
        <v>42</v>
      </c>
      <c r="M30" s="18">
        <v>0.59499999999999997</v>
      </c>
      <c r="N30" s="31"/>
      <c r="O30" s="3" t="s">
        <v>42</v>
      </c>
      <c r="P30" s="18"/>
      <c r="Q30" s="31"/>
      <c r="R30" s="3" t="s">
        <v>42</v>
      </c>
      <c r="S30" s="18"/>
      <c r="T30" s="6">
        <f t="shared" si="1"/>
        <v>8</v>
      </c>
      <c r="U30" s="3" t="s">
        <v>42</v>
      </c>
      <c r="V30" s="35">
        <v>0</v>
      </c>
      <c r="W30" s="6">
        <f t="shared" si="2"/>
        <v>21</v>
      </c>
      <c r="X30" s="3" t="s">
        <v>42</v>
      </c>
      <c r="Y30" s="29">
        <v>0</v>
      </c>
      <c r="Z30" s="6">
        <f t="shared" si="3"/>
        <v>14</v>
      </c>
      <c r="AA30" s="25" t="s">
        <v>42</v>
      </c>
      <c r="AB30" s="4">
        <v>9.9000000000000005E-2</v>
      </c>
      <c r="AD30" s="27">
        <f t="shared" si="8"/>
        <v>78</v>
      </c>
      <c r="AE30" s="6">
        <f>RANK(AD30,$AD$10:$AD$55,1)</f>
        <v>27</v>
      </c>
      <c r="AF30" s="3" t="s">
        <v>42</v>
      </c>
      <c r="AH30" s="2" t="e">
        <f t="shared" si="4"/>
        <v>#N/A</v>
      </c>
      <c r="AI30" s="6" t="e">
        <f t="shared" si="5"/>
        <v>#N/A</v>
      </c>
      <c r="AJ30" s="3" t="s">
        <v>42</v>
      </c>
      <c r="AM30" s="29">
        <f t="shared" si="9"/>
        <v>0.66086956521739126</v>
      </c>
      <c r="AN30" s="3" t="s">
        <v>42</v>
      </c>
      <c r="AQ30" s="35">
        <f t="shared" si="10"/>
        <v>78</v>
      </c>
      <c r="AR30" s="6">
        <f t="shared" si="11"/>
        <v>16</v>
      </c>
      <c r="AS30" s="3" t="s">
        <v>42</v>
      </c>
    </row>
    <row r="31" spans="2:45" x14ac:dyDescent="0.25">
      <c r="B31" s="16">
        <f t="shared" si="0"/>
        <v>8</v>
      </c>
      <c r="C31" s="3" t="s">
        <v>43</v>
      </c>
      <c r="D31" s="26">
        <v>1</v>
      </c>
      <c r="E31" s="6" t="e">
        <f t="shared" si="6"/>
        <v>#N/A</v>
      </c>
      <c r="F31" s="3" t="s">
        <v>43</v>
      </c>
      <c r="G31" s="27"/>
      <c r="H31" s="6"/>
      <c r="I31" s="3" t="s">
        <v>43</v>
      </c>
      <c r="J31" s="27"/>
      <c r="K31" s="6">
        <f t="shared" si="7"/>
        <v>27</v>
      </c>
      <c r="L31" s="3" t="s">
        <v>43</v>
      </c>
      <c r="M31" s="18">
        <v>0.59499999999999997</v>
      </c>
      <c r="N31" s="31"/>
      <c r="O31" s="3" t="s">
        <v>43</v>
      </c>
      <c r="P31" s="18"/>
      <c r="Q31" s="31"/>
      <c r="R31" s="3" t="s">
        <v>43</v>
      </c>
      <c r="S31" s="18"/>
      <c r="T31" s="6">
        <f t="shared" si="1"/>
        <v>8</v>
      </c>
      <c r="U31" s="3" t="s">
        <v>43</v>
      </c>
      <c r="V31" s="35">
        <v>0</v>
      </c>
      <c r="W31" s="6">
        <f t="shared" si="2"/>
        <v>21</v>
      </c>
      <c r="X31" s="3" t="s">
        <v>43</v>
      </c>
      <c r="Y31" s="29">
        <v>0</v>
      </c>
      <c r="Z31" s="6">
        <f t="shared" si="3"/>
        <v>14</v>
      </c>
      <c r="AA31" s="25" t="s">
        <v>43</v>
      </c>
      <c r="AB31" s="4">
        <v>9.9000000000000005E-2</v>
      </c>
      <c r="AD31" s="27">
        <f t="shared" si="8"/>
        <v>78</v>
      </c>
      <c r="AE31" s="6">
        <f>RANK(AD31,$AD$10:$AD$55,1)</f>
        <v>27</v>
      </c>
      <c r="AF31" s="3" t="s">
        <v>43</v>
      </c>
      <c r="AH31" s="2" t="e">
        <f t="shared" si="4"/>
        <v>#N/A</v>
      </c>
      <c r="AI31" s="6" t="e">
        <f t="shared" si="5"/>
        <v>#N/A</v>
      </c>
      <c r="AJ31" s="3" t="s">
        <v>43</v>
      </c>
      <c r="AM31" s="29">
        <f t="shared" si="9"/>
        <v>0.66086956521739126</v>
      </c>
      <c r="AN31" s="3" t="s">
        <v>43</v>
      </c>
      <c r="AQ31" s="35">
        <f t="shared" si="10"/>
        <v>78</v>
      </c>
      <c r="AR31" s="6">
        <f t="shared" si="11"/>
        <v>16</v>
      </c>
      <c r="AS31" s="3" t="s">
        <v>43</v>
      </c>
    </row>
    <row r="32" spans="2:45" x14ac:dyDescent="0.25">
      <c r="B32" s="16">
        <f t="shared" si="0"/>
        <v>8</v>
      </c>
      <c r="C32" s="3" t="s">
        <v>44</v>
      </c>
      <c r="D32" s="26">
        <v>1</v>
      </c>
      <c r="E32" s="6" t="e">
        <f t="shared" si="6"/>
        <v>#N/A</v>
      </c>
      <c r="F32" s="3" t="s">
        <v>44</v>
      </c>
      <c r="G32" s="27"/>
      <c r="H32" s="6"/>
      <c r="I32" s="3" t="s">
        <v>44</v>
      </c>
      <c r="J32" s="27"/>
      <c r="K32" s="6">
        <f t="shared" si="7"/>
        <v>27</v>
      </c>
      <c r="L32" s="3" t="s">
        <v>44</v>
      </c>
      <c r="M32" s="18">
        <v>0.59499999999999997</v>
      </c>
      <c r="N32" s="31"/>
      <c r="O32" s="3" t="s">
        <v>44</v>
      </c>
      <c r="P32" s="18"/>
      <c r="Q32" s="31"/>
      <c r="R32" s="3" t="s">
        <v>44</v>
      </c>
      <c r="S32" s="18"/>
      <c r="T32" s="6">
        <f t="shared" si="1"/>
        <v>8</v>
      </c>
      <c r="U32" s="3" t="s">
        <v>44</v>
      </c>
      <c r="V32" s="35">
        <v>0</v>
      </c>
      <c r="W32" s="6">
        <f t="shared" si="2"/>
        <v>21</v>
      </c>
      <c r="X32" s="3" t="s">
        <v>44</v>
      </c>
      <c r="Y32" s="29">
        <v>0</v>
      </c>
      <c r="Z32" s="6">
        <f t="shared" si="3"/>
        <v>14</v>
      </c>
      <c r="AA32" s="25" t="s">
        <v>44</v>
      </c>
      <c r="AB32" s="4">
        <v>9.9000000000000005E-2</v>
      </c>
      <c r="AD32" s="27">
        <f t="shared" si="8"/>
        <v>78</v>
      </c>
      <c r="AE32" s="6">
        <f>RANK(AD32,$AD$10:$AD$55,1)</f>
        <v>27</v>
      </c>
      <c r="AF32" s="3" t="s">
        <v>44</v>
      </c>
      <c r="AH32" s="2" t="e">
        <f t="shared" si="4"/>
        <v>#N/A</v>
      </c>
      <c r="AI32" s="6" t="e">
        <f t="shared" si="5"/>
        <v>#N/A</v>
      </c>
      <c r="AJ32" s="3" t="s">
        <v>44</v>
      </c>
      <c r="AM32" s="29">
        <f t="shared" si="9"/>
        <v>0.66086956521739126</v>
      </c>
      <c r="AN32" s="3" t="s">
        <v>44</v>
      </c>
      <c r="AQ32" s="35">
        <f t="shared" si="10"/>
        <v>78</v>
      </c>
      <c r="AR32" s="6">
        <f t="shared" si="11"/>
        <v>16</v>
      </c>
      <c r="AS32" s="3" t="s">
        <v>44</v>
      </c>
    </row>
    <row r="33" spans="2:45" x14ac:dyDescent="0.25">
      <c r="B33" s="16">
        <f t="shared" si="0"/>
        <v>8</v>
      </c>
      <c r="C33" s="3" t="s">
        <v>45</v>
      </c>
      <c r="D33" s="26">
        <v>1</v>
      </c>
      <c r="E33" s="6" t="e">
        <f t="shared" si="6"/>
        <v>#N/A</v>
      </c>
      <c r="F33" s="3" t="s">
        <v>45</v>
      </c>
      <c r="G33" s="27"/>
      <c r="H33" s="6"/>
      <c r="I33" s="3" t="s">
        <v>45</v>
      </c>
      <c r="J33" s="27"/>
      <c r="K33" s="6">
        <f t="shared" si="7"/>
        <v>21</v>
      </c>
      <c r="L33" s="3" t="s">
        <v>45</v>
      </c>
      <c r="M33" s="18">
        <v>0.60199999999999998</v>
      </c>
      <c r="N33" s="31"/>
      <c r="O33" s="3" t="s">
        <v>45</v>
      </c>
      <c r="P33" s="18"/>
      <c r="Q33" s="31"/>
      <c r="R33" s="3" t="s">
        <v>45</v>
      </c>
      <c r="S33" s="18"/>
      <c r="T33" s="6">
        <f t="shared" si="1"/>
        <v>8</v>
      </c>
      <c r="U33" s="3" t="s">
        <v>45</v>
      </c>
      <c r="V33" s="35">
        <v>0</v>
      </c>
      <c r="W33" s="6">
        <f t="shared" si="2"/>
        <v>21</v>
      </c>
      <c r="X33" s="3" t="s">
        <v>45</v>
      </c>
      <c r="Y33" s="29">
        <v>0</v>
      </c>
      <c r="Z33" s="6">
        <f t="shared" si="3"/>
        <v>8</v>
      </c>
      <c r="AA33" s="25" t="s">
        <v>45</v>
      </c>
      <c r="AB33" s="29">
        <v>0.11</v>
      </c>
      <c r="AD33" s="27">
        <f t="shared" si="8"/>
        <v>66</v>
      </c>
      <c r="AE33" s="6">
        <f>RANK(AD33,$AD$10:$AD$55,1)</f>
        <v>21</v>
      </c>
      <c r="AF33" s="3" t="s">
        <v>45</v>
      </c>
      <c r="AH33" s="2" t="e">
        <f t="shared" si="4"/>
        <v>#N/A</v>
      </c>
      <c r="AI33" s="6" t="e">
        <f t="shared" si="5"/>
        <v>#N/A</v>
      </c>
      <c r="AJ33" s="3" t="s">
        <v>45</v>
      </c>
      <c r="AM33" s="29">
        <f t="shared" si="9"/>
        <v>0.71304347826086956</v>
      </c>
      <c r="AN33" s="3" t="s">
        <v>45</v>
      </c>
      <c r="AQ33" s="35">
        <f t="shared" si="10"/>
        <v>66</v>
      </c>
      <c r="AR33" s="6">
        <f t="shared" si="11"/>
        <v>21</v>
      </c>
      <c r="AS33" s="3" t="s">
        <v>45</v>
      </c>
    </row>
    <row r="34" spans="2:45" x14ac:dyDescent="0.25">
      <c r="B34" s="16">
        <f t="shared" si="0"/>
        <v>8</v>
      </c>
      <c r="C34" s="3" t="s">
        <v>46</v>
      </c>
      <c r="D34" s="26">
        <v>1</v>
      </c>
      <c r="E34" s="6" t="e">
        <f t="shared" si="6"/>
        <v>#N/A</v>
      </c>
      <c r="F34" s="3" t="s">
        <v>46</v>
      </c>
      <c r="G34" s="27"/>
      <c r="H34" s="6"/>
      <c r="I34" s="3" t="s">
        <v>46</v>
      </c>
      <c r="J34" s="27"/>
      <c r="K34" s="6">
        <f t="shared" si="7"/>
        <v>21</v>
      </c>
      <c r="L34" s="3" t="s">
        <v>46</v>
      </c>
      <c r="M34" s="18">
        <v>0.60199999999999998</v>
      </c>
      <c r="N34" s="31"/>
      <c r="O34" s="3" t="s">
        <v>46</v>
      </c>
      <c r="P34" s="18"/>
      <c r="Q34" s="31"/>
      <c r="R34" s="3" t="s">
        <v>46</v>
      </c>
      <c r="S34" s="18"/>
      <c r="T34" s="6">
        <f t="shared" si="1"/>
        <v>8</v>
      </c>
      <c r="U34" s="3" t="s">
        <v>46</v>
      </c>
      <c r="V34" s="35">
        <v>0</v>
      </c>
      <c r="W34" s="6">
        <f t="shared" si="2"/>
        <v>21</v>
      </c>
      <c r="X34" s="3" t="s">
        <v>46</v>
      </c>
      <c r="Y34" s="29">
        <v>0</v>
      </c>
      <c r="Z34" s="6">
        <f t="shared" si="3"/>
        <v>8</v>
      </c>
      <c r="AA34" s="25" t="s">
        <v>46</v>
      </c>
      <c r="AB34" s="29">
        <v>0.11</v>
      </c>
      <c r="AD34" s="27">
        <f t="shared" si="8"/>
        <v>66</v>
      </c>
      <c r="AE34" s="6">
        <f>RANK(AD34,$AD$10:$AD$55,1)</f>
        <v>21</v>
      </c>
      <c r="AF34" s="3" t="s">
        <v>46</v>
      </c>
      <c r="AH34" s="2" t="e">
        <f t="shared" si="4"/>
        <v>#N/A</v>
      </c>
      <c r="AI34" s="6" t="e">
        <f t="shared" si="5"/>
        <v>#N/A</v>
      </c>
      <c r="AJ34" s="3" t="s">
        <v>46</v>
      </c>
      <c r="AM34" s="29">
        <f t="shared" si="9"/>
        <v>0.71304347826086956</v>
      </c>
      <c r="AN34" s="3" t="s">
        <v>46</v>
      </c>
      <c r="AQ34" s="35">
        <f t="shared" si="10"/>
        <v>66</v>
      </c>
      <c r="AR34" s="6">
        <f t="shared" si="11"/>
        <v>21</v>
      </c>
      <c r="AS34" s="3" t="s">
        <v>46</v>
      </c>
    </row>
    <row r="35" spans="2:45" x14ac:dyDescent="0.25">
      <c r="B35" s="16">
        <f t="shared" si="0"/>
        <v>8</v>
      </c>
      <c r="C35" s="3" t="s">
        <v>47</v>
      </c>
      <c r="D35" s="26">
        <v>1</v>
      </c>
      <c r="E35" s="6" t="e">
        <f t="shared" si="6"/>
        <v>#N/A</v>
      </c>
      <c r="F35" s="3" t="s">
        <v>47</v>
      </c>
      <c r="G35" s="27"/>
      <c r="H35" s="6"/>
      <c r="I35" s="3" t="s">
        <v>47</v>
      </c>
      <c r="J35" s="27"/>
      <c r="K35" s="6">
        <f t="shared" si="7"/>
        <v>21</v>
      </c>
      <c r="L35" s="3" t="s">
        <v>47</v>
      </c>
      <c r="M35" s="18">
        <v>0.60199999999999998</v>
      </c>
      <c r="N35" s="31"/>
      <c r="O35" s="3" t="s">
        <v>47</v>
      </c>
      <c r="P35" s="18"/>
      <c r="Q35" s="31"/>
      <c r="R35" s="3" t="s">
        <v>47</v>
      </c>
      <c r="S35" s="18"/>
      <c r="T35" s="6">
        <f t="shared" si="1"/>
        <v>8</v>
      </c>
      <c r="U35" s="3" t="s">
        <v>47</v>
      </c>
      <c r="V35" s="35">
        <v>0</v>
      </c>
      <c r="W35" s="6">
        <f t="shared" si="2"/>
        <v>21</v>
      </c>
      <c r="X35" s="3" t="s">
        <v>47</v>
      </c>
      <c r="Y35" s="29">
        <v>0</v>
      </c>
      <c r="Z35" s="6">
        <f t="shared" si="3"/>
        <v>8</v>
      </c>
      <c r="AA35" s="25" t="s">
        <v>47</v>
      </c>
      <c r="AB35" s="29">
        <v>0.11</v>
      </c>
      <c r="AD35" s="27">
        <f t="shared" si="8"/>
        <v>66</v>
      </c>
      <c r="AE35" s="6">
        <f>RANK(AD35,$AD$10:$AD$55,1)</f>
        <v>21</v>
      </c>
      <c r="AF35" s="3" t="s">
        <v>47</v>
      </c>
      <c r="AH35" s="2" t="e">
        <f t="shared" si="4"/>
        <v>#N/A</v>
      </c>
      <c r="AI35" s="6" t="e">
        <f t="shared" si="5"/>
        <v>#N/A</v>
      </c>
      <c r="AJ35" s="3" t="s">
        <v>47</v>
      </c>
      <c r="AM35" s="29">
        <f t="shared" si="9"/>
        <v>0.71304347826086956</v>
      </c>
      <c r="AN35" s="3" t="s">
        <v>47</v>
      </c>
      <c r="AQ35" s="35">
        <f t="shared" si="10"/>
        <v>66</v>
      </c>
      <c r="AR35" s="6">
        <f t="shared" si="11"/>
        <v>21</v>
      </c>
      <c r="AS35" s="3" t="s">
        <v>47</v>
      </c>
    </row>
    <row r="36" spans="2:45" x14ac:dyDescent="0.25">
      <c r="B36" s="16">
        <f t="shared" si="0"/>
        <v>8</v>
      </c>
      <c r="C36" s="3" t="s">
        <v>48</v>
      </c>
      <c r="D36" s="26">
        <v>1</v>
      </c>
      <c r="E36" s="6" t="e">
        <f t="shared" si="6"/>
        <v>#N/A</v>
      </c>
      <c r="F36" s="3" t="s">
        <v>48</v>
      </c>
      <c r="G36" s="27"/>
      <c r="H36" s="6"/>
      <c r="I36" s="3" t="s">
        <v>48</v>
      </c>
      <c r="J36" s="27"/>
      <c r="K36" s="6">
        <f t="shared" si="7"/>
        <v>21</v>
      </c>
      <c r="L36" s="3" t="s">
        <v>48</v>
      </c>
      <c r="M36" s="18">
        <v>0.60199999999999998</v>
      </c>
      <c r="N36" s="31"/>
      <c r="O36" s="3" t="s">
        <v>48</v>
      </c>
      <c r="P36" s="18"/>
      <c r="Q36" s="31"/>
      <c r="R36" s="3" t="s">
        <v>48</v>
      </c>
      <c r="S36" s="18"/>
      <c r="T36" s="6">
        <f t="shared" si="1"/>
        <v>8</v>
      </c>
      <c r="U36" s="3" t="s">
        <v>48</v>
      </c>
      <c r="V36" s="35">
        <v>0</v>
      </c>
      <c r="W36" s="6">
        <f t="shared" si="2"/>
        <v>21</v>
      </c>
      <c r="X36" s="3" t="s">
        <v>48</v>
      </c>
      <c r="Y36" s="29">
        <v>0</v>
      </c>
      <c r="Z36" s="6">
        <f t="shared" si="3"/>
        <v>8</v>
      </c>
      <c r="AA36" s="25" t="s">
        <v>48</v>
      </c>
      <c r="AB36" s="29">
        <v>0.11</v>
      </c>
      <c r="AD36" s="27">
        <f t="shared" si="8"/>
        <v>66</v>
      </c>
      <c r="AE36" s="6">
        <f>RANK(AD36,$AD$10:$AD$55,1)</f>
        <v>21</v>
      </c>
      <c r="AF36" s="3" t="s">
        <v>48</v>
      </c>
      <c r="AH36" s="2" t="e">
        <f t="shared" si="4"/>
        <v>#N/A</v>
      </c>
      <c r="AI36" s="6" t="e">
        <f t="shared" si="5"/>
        <v>#N/A</v>
      </c>
      <c r="AJ36" s="3" t="s">
        <v>48</v>
      </c>
      <c r="AM36" s="29">
        <f t="shared" si="9"/>
        <v>0.71304347826086956</v>
      </c>
      <c r="AN36" s="3" t="s">
        <v>48</v>
      </c>
      <c r="AQ36" s="35">
        <f t="shared" si="10"/>
        <v>66</v>
      </c>
      <c r="AR36" s="6">
        <f t="shared" si="11"/>
        <v>21</v>
      </c>
      <c r="AS36" s="3" t="s">
        <v>48</v>
      </c>
    </row>
    <row r="37" spans="2:45" x14ac:dyDescent="0.25">
      <c r="B37" s="16">
        <f t="shared" si="0"/>
        <v>8</v>
      </c>
      <c r="C37" s="3" t="s">
        <v>49</v>
      </c>
      <c r="D37" s="26">
        <v>1</v>
      </c>
      <c r="E37" s="6" t="e">
        <f t="shared" si="6"/>
        <v>#N/A</v>
      </c>
      <c r="F37" s="3" t="s">
        <v>49</v>
      </c>
      <c r="G37" s="27"/>
      <c r="H37" s="6"/>
      <c r="I37" s="3" t="s">
        <v>49</v>
      </c>
      <c r="J37" s="27"/>
      <c r="K37" s="6">
        <f t="shared" si="7"/>
        <v>21</v>
      </c>
      <c r="L37" s="3" t="s">
        <v>49</v>
      </c>
      <c r="M37" s="18">
        <v>0.60199999999999998</v>
      </c>
      <c r="N37" s="31"/>
      <c r="O37" s="3" t="s">
        <v>49</v>
      </c>
      <c r="P37" s="18"/>
      <c r="Q37" s="31"/>
      <c r="R37" s="3" t="s">
        <v>49</v>
      </c>
      <c r="S37" s="18"/>
      <c r="T37" s="6">
        <f t="shared" si="1"/>
        <v>8</v>
      </c>
      <c r="U37" s="3" t="s">
        <v>49</v>
      </c>
      <c r="V37" s="35">
        <v>0</v>
      </c>
      <c r="W37" s="6">
        <f t="shared" si="2"/>
        <v>21</v>
      </c>
      <c r="X37" s="3" t="s">
        <v>49</v>
      </c>
      <c r="Y37" s="29">
        <v>0</v>
      </c>
      <c r="Z37" s="6">
        <f t="shared" si="3"/>
        <v>8</v>
      </c>
      <c r="AA37" s="25" t="s">
        <v>49</v>
      </c>
      <c r="AB37" s="29">
        <v>0.11</v>
      </c>
      <c r="AD37" s="27">
        <f t="shared" si="8"/>
        <v>66</v>
      </c>
      <c r="AE37" s="6">
        <f>RANK(AD37,$AD$10:$AD$55,1)</f>
        <v>21</v>
      </c>
      <c r="AF37" s="3" t="s">
        <v>49</v>
      </c>
      <c r="AH37" s="2" t="e">
        <f t="shared" si="4"/>
        <v>#N/A</v>
      </c>
      <c r="AI37" s="6" t="e">
        <f t="shared" si="5"/>
        <v>#N/A</v>
      </c>
      <c r="AJ37" s="3" t="s">
        <v>49</v>
      </c>
      <c r="AM37" s="29">
        <f t="shared" si="9"/>
        <v>0.71304347826086956</v>
      </c>
      <c r="AN37" s="3" t="s">
        <v>49</v>
      </c>
      <c r="AQ37" s="35">
        <f t="shared" si="10"/>
        <v>66</v>
      </c>
      <c r="AR37" s="6">
        <f t="shared" si="11"/>
        <v>21</v>
      </c>
      <c r="AS37" s="3" t="s">
        <v>49</v>
      </c>
    </row>
    <row r="38" spans="2:45" x14ac:dyDescent="0.25">
      <c r="B38" s="16">
        <f t="shared" si="0"/>
        <v>8</v>
      </c>
      <c r="C38" s="3" t="s">
        <v>50</v>
      </c>
      <c r="D38" s="26">
        <v>1</v>
      </c>
      <c r="E38" s="6" t="e">
        <f t="shared" si="6"/>
        <v>#N/A</v>
      </c>
      <c r="F38" s="3" t="s">
        <v>50</v>
      </c>
      <c r="G38" s="27"/>
      <c r="H38" s="6"/>
      <c r="I38" s="3" t="s">
        <v>50</v>
      </c>
      <c r="J38" s="27"/>
      <c r="K38" s="6">
        <f t="shared" si="7"/>
        <v>21</v>
      </c>
      <c r="L38" s="3" t="s">
        <v>50</v>
      </c>
      <c r="M38" s="18">
        <v>0.60199999999999998</v>
      </c>
      <c r="N38" s="31"/>
      <c r="O38" s="3" t="s">
        <v>50</v>
      </c>
      <c r="P38" s="18"/>
      <c r="Q38" s="31"/>
      <c r="R38" s="3" t="s">
        <v>50</v>
      </c>
      <c r="S38" s="18"/>
      <c r="T38" s="6">
        <f t="shared" si="1"/>
        <v>8</v>
      </c>
      <c r="U38" s="3" t="s">
        <v>50</v>
      </c>
      <c r="V38" s="35">
        <v>0</v>
      </c>
      <c r="W38" s="6">
        <f t="shared" si="2"/>
        <v>21</v>
      </c>
      <c r="X38" s="3" t="s">
        <v>50</v>
      </c>
      <c r="Y38" s="29">
        <v>0</v>
      </c>
      <c r="Z38" s="6">
        <f t="shared" si="3"/>
        <v>8</v>
      </c>
      <c r="AA38" s="25" t="s">
        <v>50</v>
      </c>
      <c r="AB38" s="29">
        <v>0.11</v>
      </c>
      <c r="AD38" s="27">
        <f t="shared" si="8"/>
        <v>66</v>
      </c>
      <c r="AE38" s="6">
        <f>RANK(AD38,$AD$10:$AD$55,1)</f>
        <v>21</v>
      </c>
      <c r="AF38" s="3" t="s">
        <v>50</v>
      </c>
      <c r="AH38" s="2" t="e">
        <f t="shared" si="4"/>
        <v>#N/A</v>
      </c>
      <c r="AI38" s="6" t="e">
        <f t="shared" si="5"/>
        <v>#N/A</v>
      </c>
      <c r="AJ38" s="3" t="s">
        <v>50</v>
      </c>
      <c r="AM38" s="29">
        <f t="shared" si="9"/>
        <v>0.71304347826086956</v>
      </c>
      <c r="AN38" s="3" t="s">
        <v>50</v>
      </c>
      <c r="AQ38" s="35">
        <f t="shared" si="10"/>
        <v>66</v>
      </c>
      <c r="AR38" s="6">
        <f t="shared" si="11"/>
        <v>21</v>
      </c>
      <c r="AS38" s="3" t="s">
        <v>50</v>
      </c>
    </row>
    <row r="39" spans="2:45" x14ac:dyDescent="0.25">
      <c r="B39" s="16">
        <f t="shared" si="0"/>
        <v>8</v>
      </c>
      <c r="C39" s="3" t="s">
        <v>51</v>
      </c>
      <c r="D39" s="26">
        <v>1</v>
      </c>
      <c r="E39" s="6" t="e">
        <f t="shared" si="6"/>
        <v>#N/A</v>
      </c>
      <c r="F39" s="3" t="s">
        <v>51</v>
      </c>
      <c r="G39" s="27"/>
      <c r="H39" s="6"/>
      <c r="I39" s="3" t="s">
        <v>51</v>
      </c>
      <c r="J39" s="27"/>
      <c r="K39" s="6">
        <f t="shared" si="7"/>
        <v>32</v>
      </c>
      <c r="L39" s="3" t="s">
        <v>51</v>
      </c>
      <c r="M39" s="18">
        <v>0.58799999999999997</v>
      </c>
      <c r="N39" s="31"/>
      <c r="O39" s="3" t="s">
        <v>51</v>
      </c>
      <c r="P39" s="18"/>
      <c r="Q39" s="31"/>
      <c r="R39" s="3" t="s">
        <v>51</v>
      </c>
      <c r="S39" s="18"/>
      <c r="T39" s="6">
        <f t="shared" si="1"/>
        <v>8</v>
      </c>
      <c r="U39" s="3" t="s">
        <v>51</v>
      </c>
      <c r="V39" s="35">
        <v>0</v>
      </c>
      <c r="W39" s="6">
        <f t="shared" si="2"/>
        <v>14</v>
      </c>
      <c r="X39" s="3" t="s">
        <v>51</v>
      </c>
      <c r="Y39" s="4">
        <v>0.123</v>
      </c>
      <c r="Z39" s="6">
        <f t="shared" si="3"/>
        <v>21</v>
      </c>
      <c r="AA39" s="25" t="s">
        <v>51</v>
      </c>
      <c r="AB39" s="29">
        <v>0</v>
      </c>
      <c r="AD39" s="27">
        <f t="shared" si="8"/>
        <v>83</v>
      </c>
      <c r="AE39" s="6">
        <f>RANK(AD39,$AD$10:$AD$55,1)</f>
        <v>32</v>
      </c>
      <c r="AF39" s="3" t="s">
        <v>51</v>
      </c>
      <c r="AH39" s="2" t="e">
        <f t="shared" si="4"/>
        <v>#N/A</v>
      </c>
      <c r="AI39" s="6" t="e">
        <f t="shared" si="5"/>
        <v>#N/A</v>
      </c>
      <c r="AJ39" s="3" t="s">
        <v>51</v>
      </c>
      <c r="AM39" s="29">
        <f t="shared" si="9"/>
        <v>0.63913043478260867</v>
      </c>
      <c r="AN39" s="3" t="s">
        <v>51</v>
      </c>
      <c r="AQ39" s="35">
        <f t="shared" si="10"/>
        <v>83</v>
      </c>
      <c r="AR39" s="6">
        <f t="shared" si="11"/>
        <v>9</v>
      </c>
      <c r="AS39" s="3" t="s">
        <v>51</v>
      </c>
    </row>
    <row r="40" spans="2:45" x14ac:dyDescent="0.25">
      <c r="B40" s="16">
        <f t="shared" si="0"/>
        <v>8</v>
      </c>
      <c r="C40" s="3" t="s">
        <v>52</v>
      </c>
      <c r="D40" s="26">
        <v>1</v>
      </c>
      <c r="E40" s="6" t="e">
        <f t="shared" si="6"/>
        <v>#N/A</v>
      </c>
      <c r="F40" s="3" t="s">
        <v>52</v>
      </c>
      <c r="G40" s="27"/>
      <c r="H40" s="6"/>
      <c r="I40" s="3" t="s">
        <v>52</v>
      </c>
      <c r="J40" s="27"/>
      <c r="K40" s="6">
        <f t="shared" si="7"/>
        <v>32</v>
      </c>
      <c r="L40" s="3" t="s">
        <v>52</v>
      </c>
      <c r="M40" s="18">
        <v>0.58799999999999997</v>
      </c>
      <c r="N40" s="31"/>
      <c r="O40" s="3" t="s">
        <v>52</v>
      </c>
      <c r="P40" s="18"/>
      <c r="Q40" s="31"/>
      <c r="R40" s="3" t="s">
        <v>52</v>
      </c>
      <c r="S40" s="18"/>
      <c r="T40" s="6">
        <f t="shared" si="1"/>
        <v>8</v>
      </c>
      <c r="U40" s="3" t="s">
        <v>52</v>
      </c>
      <c r="V40" s="35">
        <v>0</v>
      </c>
      <c r="W40" s="6">
        <f t="shared" si="2"/>
        <v>14</v>
      </c>
      <c r="X40" s="3" t="s">
        <v>52</v>
      </c>
      <c r="Y40" s="4">
        <v>0.123</v>
      </c>
      <c r="Z40" s="6">
        <f t="shared" si="3"/>
        <v>21</v>
      </c>
      <c r="AA40" s="25" t="s">
        <v>52</v>
      </c>
      <c r="AB40" s="29">
        <v>0</v>
      </c>
      <c r="AD40" s="27">
        <f t="shared" si="8"/>
        <v>83</v>
      </c>
      <c r="AE40" s="6">
        <f>RANK(AD40,$AD$10:$AD$55,1)</f>
        <v>32</v>
      </c>
      <c r="AF40" s="3" t="s">
        <v>52</v>
      </c>
      <c r="AH40" s="2" t="e">
        <f t="shared" si="4"/>
        <v>#N/A</v>
      </c>
      <c r="AI40" s="6" t="e">
        <f t="shared" si="5"/>
        <v>#N/A</v>
      </c>
      <c r="AJ40" s="3" t="s">
        <v>52</v>
      </c>
      <c r="AM40" s="29">
        <f t="shared" si="9"/>
        <v>0.63913043478260867</v>
      </c>
      <c r="AN40" s="3" t="s">
        <v>52</v>
      </c>
      <c r="AQ40" s="35">
        <f t="shared" si="10"/>
        <v>83</v>
      </c>
      <c r="AR40" s="6">
        <f t="shared" si="11"/>
        <v>9</v>
      </c>
      <c r="AS40" s="3" t="s">
        <v>52</v>
      </c>
    </row>
    <row r="41" spans="2:45" x14ac:dyDescent="0.25">
      <c r="B41" s="16">
        <f t="shared" si="0"/>
        <v>8</v>
      </c>
      <c r="C41" s="3" t="s">
        <v>53</v>
      </c>
      <c r="D41" s="26">
        <v>1</v>
      </c>
      <c r="E41" s="6" t="e">
        <f t="shared" si="6"/>
        <v>#N/A</v>
      </c>
      <c r="F41" s="3" t="s">
        <v>53</v>
      </c>
      <c r="G41" s="27"/>
      <c r="H41" s="6"/>
      <c r="I41" s="3" t="s">
        <v>53</v>
      </c>
      <c r="J41" s="27"/>
      <c r="K41" s="6">
        <f t="shared" si="7"/>
        <v>32</v>
      </c>
      <c r="L41" s="3" t="s">
        <v>53</v>
      </c>
      <c r="M41" s="18">
        <v>0.58799999999999997</v>
      </c>
      <c r="N41" s="31"/>
      <c r="O41" s="3" t="s">
        <v>53</v>
      </c>
      <c r="P41" s="18"/>
      <c r="Q41" s="31"/>
      <c r="R41" s="3" t="s">
        <v>53</v>
      </c>
      <c r="S41" s="18"/>
      <c r="T41" s="6">
        <f t="shared" si="1"/>
        <v>8</v>
      </c>
      <c r="U41" s="3" t="s">
        <v>53</v>
      </c>
      <c r="V41" s="35">
        <v>0</v>
      </c>
      <c r="W41" s="6">
        <f t="shared" si="2"/>
        <v>14</v>
      </c>
      <c r="X41" s="3" t="s">
        <v>53</v>
      </c>
      <c r="Y41" s="4">
        <v>0.123</v>
      </c>
      <c r="Z41" s="6">
        <f t="shared" si="3"/>
        <v>21</v>
      </c>
      <c r="AA41" s="25" t="s">
        <v>53</v>
      </c>
      <c r="AB41" s="29">
        <v>0</v>
      </c>
      <c r="AD41" s="27">
        <f t="shared" si="8"/>
        <v>83</v>
      </c>
      <c r="AE41" s="6">
        <f>RANK(AD41,$AD$10:$AD$55,1)</f>
        <v>32</v>
      </c>
      <c r="AF41" s="3" t="s">
        <v>53</v>
      </c>
      <c r="AH41" s="2" t="e">
        <f t="shared" si="4"/>
        <v>#N/A</v>
      </c>
      <c r="AI41" s="6" t="e">
        <f t="shared" si="5"/>
        <v>#N/A</v>
      </c>
      <c r="AJ41" s="3" t="s">
        <v>53</v>
      </c>
      <c r="AM41" s="29">
        <f t="shared" si="9"/>
        <v>0.63913043478260867</v>
      </c>
      <c r="AN41" s="3" t="s">
        <v>53</v>
      </c>
      <c r="AQ41" s="35">
        <f t="shared" si="10"/>
        <v>83</v>
      </c>
      <c r="AR41" s="6">
        <f t="shared" si="11"/>
        <v>9</v>
      </c>
      <c r="AS41" s="3" t="s">
        <v>53</v>
      </c>
    </row>
    <row r="42" spans="2:45" x14ac:dyDescent="0.25">
      <c r="B42" s="16">
        <f t="shared" si="0"/>
        <v>8</v>
      </c>
      <c r="C42" s="3" t="s">
        <v>54</v>
      </c>
      <c r="D42" s="26">
        <v>1</v>
      </c>
      <c r="E42" s="6" t="e">
        <f t="shared" si="6"/>
        <v>#N/A</v>
      </c>
      <c r="F42" s="3" t="s">
        <v>54</v>
      </c>
      <c r="G42" s="27"/>
      <c r="H42" s="6"/>
      <c r="I42" s="3" t="s">
        <v>54</v>
      </c>
      <c r="J42" s="27"/>
      <c r="K42" s="6">
        <f t="shared" si="7"/>
        <v>32</v>
      </c>
      <c r="L42" s="3" t="s">
        <v>54</v>
      </c>
      <c r="M42" s="18">
        <v>0.58799999999999997</v>
      </c>
      <c r="N42" s="31"/>
      <c r="O42" s="3" t="s">
        <v>54</v>
      </c>
      <c r="P42" s="18"/>
      <c r="Q42" s="31"/>
      <c r="R42" s="3" t="s">
        <v>54</v>
      </c>
      <c r="S42" s="18"/>
      <c r="T42" s="6">
        <f t="shared" si="1"/>
        <v>8</v>
      </c>
      <c r="U42" s="3" t="s">
        <v>54</v>
      </c>
      <c r="V42" s="35">
        <v>0</v>
      </c>
      <c r="W42" s="6">
        <f t="shared" si="2"/>
        <v>14</v>
      </c>
      <c r="X42" s="3" t="s">
        <v>54</v>
      </c>
      <c r="Y42" s="4">
        <v>0.123</v>
      </c>
      <c r="Z42" s="6">
        <f t="shared" si="3"/>
        <v>21</v>
      </c>
      <c r="AA42" s="25" t="s">
        <v>54</v>
      </c>
      <c r="AB42" s="29">
        <v>0</v>
      </c>
      <c r="AD42" s="27">
        <f t="shared" si="8"/>
        <v>83</v>
      </c>
      <c r="AE42" s="6">
        <f>RANK(AD42,$AD$10:$AD$55,1)</f>
        <v>32</v>
      </c>
      <c r="AF42" s="3" t="s">
        <v>54</v>
      </c>
      <c r="AH42" s="2" t="e">
        <f t="shared" si="4"/>
        <v>#N/A</v>
      </c>
      <c r="AI42" s="6" t="e">
        <f t="shared" si="5"/>
        <v>#N/A</v>
      </c>
      <c r="AJ42" s="3" t="s">
        <v>54</v>
      </c>
      <c r="AM42" s="29">
        <f t="shared" si="9"/>
        <v>0.63913043478260867</v>
      </c>
      <c r="AN42" s="3" t="s">
        <v>54</v>
      </c>
      <c r="AQ42" s="35">
        <f t="shared" si="10"/>
        <v>83</v>
      </c>
      <c r="AR42" s="6">
        <f t="shared" si="11"/>
        <v>9</v>
      </c>
      <c r="AS42" s="3" t="s">
        <v>54</v>
      </c>
    </row>
    <row r="43" spans="2:45" x14ac:dyDescent="0.25">
      <c r="B43" s="16">
        <f t="shared" si="0"/>
        <v>8</v>
      </c>
      <c r="C43" s="3" t="s">
        <v>55</v>
      </c>
      <c r="D43" s="26">
        <v>1</v>
      </c>
      <c r="E43" s="6" t="e">
        <f t="shared" si="6"/>
        <v>#N/A</v>
      </c>
      <c r="F43" s="3" t="s">
        <v>55</v>
      </c>
      <c r="G43" s="27"/>
      <c r="H43" s="6"/>
      <c r="I43" s="3" t="s">
        <v>55</v>
      </c>
      <c r="J43" s="27"/>
      <c r="K43" s="6">
        <f t="shared" si="7"/>
        <v>32</v>
      </c>
      <c r="L43" s="3" t="s">
        <v>55</v>
      </c>
      <c r="M43" s="18">
        <v>0.58799999999999997</v>
      </c>
      <c r="N43" s="31"/>
      <c r="O43" s="3" t="s">
        <v>55</v>
      </c>
      <c r="P43" s="18"/>
      <c r="Q43" s="31"/>
      <c r="R43" s="3" t="s">
        <v>55</v>
      </c>
      <c r="S43" s="18"/>
      <c r="T43" s="6">
        <f t="shared" si="1"/>
        <v>8</v>
      </c>
      <c r="U43" s="3" t="s">
        <v>55</v>
      </c>
      <c r="V43" s="35">
        <v>0</v>
      </c>
      <c r="W43" s="6">
        <f t="shared" si="2"/>
        <v>14</v>
      </c>
      <c r="X43" s="3" t="s">
        <v>55</v>
      </c>
      <c r="Y43" s="4">
        <v>0.123</v>
      </c>
      <c r="Z43" s="6">
        <f t="shared" si="3"/>
        <v>21</v>
      </c>
      <c r="AA43" s="3" t="s">
        <v>55</v>
      </c>
      <c r="AB43" s="29">
        <v>0</v>
      </c>
      <c r="AD43" s="27">
        <f t="shared" si="8"/>
        <v>83</v>
      </c>
      <c r="AE43" s="6">
        <f>RANK(AD43,$AD$10:$AD$55,1)</f>
        <v>32</v>
      </c>
      <c r="AF43" s="3" t="s">
        <v>55</v>
      </c>
      <c r="AH43" s="2" t="e">
        <f t="shared" si="4"/>
        <v>#N/A</v>
      </c>
      <c r="AI43" s="6" t="e">
        <f t="shared" si="5"/>
        <v>#N/A</v>
      </c>
      <c r="AJ43" s="3" t="s">
        <v>55</v>
      </c>
      <c r="AM43" s="29">
        <f t="shared" si="9"/>
        <v>0.63913043478260867</v>
      </c>
      <c r="AN43" s="3" t="s">
        <v>55</v>
      </c>
      <c r="AQ43" s="35">
        <f t="shared" si="10"/>
        <v>83</v>
      </c>
      <c r="AR43" s="6">
        <f t="shared" si="11"/>
        <v>9</v>
      </c>
      <c r="AS43" s="3" t="s">
        <v>55</v>
      </c>
    </row>
    <row r="44" spans="2:45" x14ac:dyDescent="0.25">
      <c r="B44" s="16">
        <f t="shared" si="0"/>
        <v>8</v>
      </c>
      <c r="C44" s="3" t="s">
        <v>56</v>
      </c>
      <c r="D44" s="26">
        <v>1</v>
      </c>
      <c r="E44" s="6" t="e">
        <f t="shared" si="6"/>
        <v>#N/A</v>
      </c>
      <c r="F44" s="3" t="s">
        <v>56</v>
      </c>
      <c r="G44" s="27"/>
      <c r="H44" s="6"/>
      <c r="I44" s="3" t="s">
        <v>56</v>
      </c>
      <c r="J44" s="27"/>
      <c r="K44" s="6">
        <f t="shared" si="7"/>
        <v>32</v>
      </c>
      <c r="L44" s="3" t="s">
        <v>56</v>
      </c>
      <c r="M44" s="18">
        <v>0.58799999999999997</v>
      </c>
      <c r="N44" s="31"/>
      <c r="O44" s="3" t="s">
        <v>56</v>
      </c>
      <c r="P44" s="18"/>
      <c r="Q44" s="31"/>
      <c r="R44" s="3" t="s">
        <v>56</v>
      </c>
      <c r="S44" s="18"/>
      <c r="T44" s="6">
        <f t="shared" si="1"/>
        <v>8</v>
      </c>
      <c r="U44" s="3" t="s">
        <v>56</v>
      </c>
      <c r="V44" s="35">
        <v>0</v>
      </c>
      <c r="W44" s="6">
        <f t="shared" si="2"/>
        <v>14</v>
      </c>
      <c r="X44" s="3" t="s">
        <v>56</v>
      </c>
      <c r="Y44" s="4">
        <v>0.123</v>
      </c>
      <c r="Z44" s="6">
        <f t="shared" si="3"/>
        <v>21</v>
      </c>
      <c r="AA44" s="3" t="s">
        <v>56</v>
      </c>
      <c r="AB44" s="29">
        <v>0</v>
      </c>
      <c r="AD44" s="27">
        <f t="shared" si="8"/>
        <v>83</v>
      </c>
      <c r="AE44" s="6">
        <f>RANK(AD44,$AD$10:$AD$55,1)</f>
        <v>32</v>
      </c>
      <c r="AF44" s="3" t="s">
        <v>56</v>
      </c>
      <c r="AH44" s="2" t="e">
        <f t="shared" si="4"/>
        <v>#N/A</v>
      </c>
      <c r="AI44" s="6" t="e">
        <f t="shared" si="5"/>
        <v>#N/A</v>
      </c>
      <c r="AJ44" s="3" t="s">
        <v>56</v>
      </c>
      <c r="AM44" s="29">
        <f t="shared" si="9"/>
        <v>0.63913043478260867</v>
      </c>
      <c r="AN44" s="3" t="s">
        <v>56</v>
      </c>
      <c r="AQ44" s="35">
        <f t="shared" si="10"/>
        <v>83</v>
      </c>
      <c r="AR44" s="6">
        <f t="shared" si="11"/>
        <v>9</v>
      </c>
      <c r="AS44" s="3" t="s">
        <v>56</v>
      </c>
    </row>
    <row r="45" spans="2:45" x14ac:dyDescent="0.25">
      <c r="B45" s="16">
        <f t="shared" si="0"/>
        <v>8</v>
      </c>
      <c r="C45" s="3" t="s">
        <v>57</v>
      </c>
      <c r="D45" s="26">
        <v>1</v>
      </c>
      <c r="E45" s="6" t="e">
        <f t="shared" si="6"/>
        <v>#N/A</v>
      </c>
      <c r="F45" s="3" t="s">
        <v>57</v>
      </c>
      <c r="G45" s="27"/>
      <c r="H45" s="6"/>
      <c r="I45" s="3" t="s">
        <v>57</v>
      </c>
      <c r="J45" s="27"/>
      <c r="K45" s="6">
        <f t="shared" si="7"/>
        <v>32</v>
      </c>
      <c r="L45" s="3" t="s">
        <v>57</v>
      </c>
      <c r="M45" s="18">
        <v>0.58799999999999997</v>
      </c>
      <c r="N45" s="31"/>
      <c r="O45" s="3" t="s">
        <v>57</v>
      </c>
      <c r="P45" s="18"/>
      <c r="Q45" s="31"/>
      <c r="R45" s="3" t="s">
        <v>57</v>
      </c>
      <c r="S45" s="18"/>
      <c r="T45" s="6">
        <f t="shared" si="1"/>
        <v>8</v>
      </c>
      <c r="U45" s="3" t="s">
        <v>57</v>
      </c>
      <c r="V45" s="35">
        <v>0</v>
      </c>
      <c r="W45" s="6">
        <f t="shared" si="2"/>
        <v>14</v>
      </c>
      <c r="X45" s="3" t="s">
        <v>57</v>
      </c>
      <c r="Y45" s="4">
        <v>0.123</v>
      </c>
      <c r="Z45" s="6">
        <f t="shared" si="3"/>
        <v>21</v>
      </c>
      <c r="AA45" s="3" t="s">
        <v>57</v>
      </c>
      <c r="AB45" s="29">
        <v>0</v>
      </c>
      <c r="AD45" s="27">
        <f t="shared" si="8"/>
        <v>83</v>
      </c>
      <c r="AE45" s="6">
        <f>RANK(AD45,$AD$10:$AD$55,1)</f>
        <v>32</v>
      </c>
      <c r="AF45" s="3" t="s">
        <v>57</v>
      </c>
      <c r="AH45" s="2" t="e">
        <f t="shared" si="4"/>
        <v>#N/A</v>
      </c>
      <c r="AI45" s="6" t="e">
        <f t="shared" si="5"/>
        <v>#N/A</v>
      </c>
      <c r="AJ45" s="3" t="s">
        <v>57</v>
      </c>
      <c r="AM45" s="29">
        <f t="shared" si="9"/>
        <v>0.63913043478260867</v>
      </c>
      <c r="AN45" s="3" t="s">
        <v>57</v>
      </c>
      <c r="AQ45" s="35">
        <f t="shared" si="10"/>
        <v>83</v>
      </c>
      <c r="AR45" s="6">
        <f t="shared" si="11"/>
        <v>9</v>
      </c>
      <c r="AS45" s="3" t="s">
        <v>57</v>
      </c>
    </row>
    <row r="46" spans="2:45" x14ac:dyDescent="0.25">
      <c r="B46" s="16">
        <f t="shared" si="0"/>
        <v>8</v>
      </c>
      <c r="C46" s="3" t="s">
        <v>58</v>
      </c>
      <c r="D46" s="26">
        <v>1</v>
      </c>
      <c r="E46" s="6" t="e">
        <f t="shared" si="6"/>
        <v>#N/A</v>
      </c>
      <c r="F46" s="3" t="s">
        <v>58</v>
      </c>
      <c r="G46" s="27"/>
      <c r="H46" s="6"/>
      <c r="I46" s="3" t="s">
        <v>58</v>
      </c>
      <c r="J46" s="27"/>
      <c r="K46" s="6">
        <f t="shared" si="7"/>
        <v>39</v>
      </c>
      <c r="L46" s="3" t="s">
        <v>58</v>
      </c>
      <c r="M46" s="18">
        <v>0.58099999999999996</v>
      </c>
      <c r="N46" s="31"/>
      <c r="O46" s="3" t="s">
        <v>58</v>
      </c>
      <c r="P46" s="18"/>
      <c r="Q46" s="31"/>
      <c r="R46" s="3" t="s">
        <v>58</v>
      </c>
      <c r="S46" s="18"/>
      <c r="T46" s="6">
        <f t="shared" si="1"/>
        <v>8</v>
      </c>
      <c r="U46" s="3" t="s">
        <v>58</v>
      </c>
      <c r="V46" s="35">
        <v>0</v>
      </c>
      <c r="W46" s="6">
        <f t="shared" si="2"/>
        <v>21</v>
      </c>
      <c r="X46" s="3" t="s">
        <v>58</v>
      </c>
      <c r="Y46" s="20">
        <v>0</v>
      </c>
      <c r="Z46" s="6">
        <f t="shared" si="3"/>
        <v>21</v>
      </c>
      <c r="AA46" s="3" t="s">
        <v>58</v>
      </c>
      <c r="AB46" s="29">
        <v>0</v>
      </c>
      <c r="AD46" s="27">
        <f t="shared" si="8"/>
        <v>97</v>
      </c>
      <c r="AE46" s="6">
        <f>RANK(AD46,$AD$10:$AD$55,1)</f>
        <v>39</v>
      </c>
      <c r="AF46" s="3" t="s">
        <v>58</v>
      </c>
      <c r="AH46" s="2" t="e">
        <f t="shared" si="4"/>
        <v>#N/A</v>
      </c>
      <c r="AI46" s="6" t="e">
        <f t="shared" si="5"/>
        <v>#N/A</v>
      </c>
      <c r="AJ46" s="3" t="s">
        <v>58</v>
      </c>
      <c r="AM46" s="29">
        <f t="shared" si="9"/>
        <v>0.57826086956521738</v>
      </c>
      <c r="AN46" s="3" t="s">
        <v>58</v>
      </c>
      <c r="AQ46" s="35">
        <f t="shared" si="10"/>
        <v>97</v>
      </c>
      <c r="AR46" s="6">
        <f t="shared" si="11"/>
        <v>3</v>
      </c>
      <c r="AS46" s="3" t="s">
        <v>58</v>
      </c>
    </row>
    <row r="47" spans="2:45" x14ac:dyDescent="0.25">
      <c r="B47" s="16">
        <f t="shared" si="0"/>
        <v>8</v>
      </c>
      <c r="C47" s="3" t="s">
        <v>59</v>
      </c>
      <c r="D47" s="26">
        <v>1</v>
      </c>
      <c r="E47" s="6" t="e">
        <f t="shared" si="6"/>
        <v>#N/A</v>
      </c>
      <c r="F47" s="3" t="s">
        <v>59</v>
      </c>
      <c r="G47" s="27"/>
      <c r="H47" s="6"/>
      <c r="I47" s="3" t="s">
        <v>59</v>
      </c>
      <c r="J47" s="27"/>
      <c r="K47" s="6">
        <f t="shared" si="7"/>
        <v>39</v>
      </c>
      <c r="L47" s="3" t="s">
        <v>59</v>
      </c>
      <c r="M47" s="18">
        <v>0.58099999999999996</v>
      </c>
      <c r="N47" s="31"/>
      <c r="O47" s="3" t="s">
        <v>59</v>
      </c>
      <c r="P47" s="18"/>
      <c r="Q47" s="31"/>
      <c r="R47" s="3" t="s">
        <v>59</v>
      </c>
      <c r="S47" s="18"/>
      <c r="T47" s="6">
        <f t="shared" si="1"/>
        <v>8</v>
      </c>
      <c r="U47" s="3" t="s">
        <v>59</v>
      </c>
      <c r="V47" s="35">
        <v>0</v>
      </c>
      <c r="W47" s="6">
        <f t="shared" si="2"/>
        <v>21</v>
      </c>
      <c r="X47" s="3" t="s">
        <v>59</v>
      </c>
      <c r="Y47" s="20">
        <v>0</v>
      </c>
      <c r="Z47" s="6">
        <f t="shared" si="3"/>
        <v>21</v>
      </c>
      <c r="AA47" s="3" t="s">
        <v>59</v>
      </c>
      <c r="AB47" s="29">
        <v>0</v>
      </c>
      <c r="AD47" s="27">
        <f t="shared" si="8"/>
        <v>97</v>
      </c>
      <c r="AE47" s="6">
        <f>RANK(AD47,$AD$10:$AD$55,1)</f>
        <v>39</v>
      </c>
      <c r="AF47" s="3" t="s">
        <v>59</v>
      </c>
      <c r="AH47" s="2" t="e">
        <f t="shared" si="4"/>
        <v>#N/A</v>
      </c>
      <c r="AI47" s="6" t="e">
        <f t="shared" si="5"/>
        <v>#N/A</v>
      </c>
      <c r="AJ47" s="3" t="s">
        <v>59</v>
      </c>
      <c r="AM47" s="29">
        <f t="shared" si="9"/>
        <v>0.57826086956521738</v>
      </c>
      <c r="AN47" s="3" t="s">
        <v>59</v>
      </c>
      <c r="AQ47" s="35">
        <f t="shared" si="10"/>
        <v>97</v>
      </c>
      <c r="AR47" s="6">
        <f t="shared" si="11"/>
        <v>3</v>
      </c>
      <c r="AS47" s="3" t="s">
        <v>59</v>
      </c>
    </row>
    <row r="48" spans="2:45" x14ac:dyDescent="0.25">
      <c r="B48" s="16">
        <f t="shared" si="0"/>
        <v>8</v>
      </c>
      <c r="C48" s="3" t="s">
        <v>60</v>
      </c>
      <c r="D48" s="26">
        <v>1</v>
      </c>
      <c r="E48" s="6" t="e">
        <f t="shared" si="6"/>
        <v>#N/A</v>
      </c>
      <c r="F48" s="3" t="s">
        <v>60</v>
      </c>
      <c r="G48" s="27"/>
      <c r="H48" s="6"/>
      <c r="I48" s="3" t="s">
        <v>60</v>
      </c>
      <c r="J48" s="27"/>
      <c r="K48" s="6">
        <f t="shared" si="7"/>
        <v>39</v>
      </c>
      <c r="L48" s="3" t="s">
        <v>60</v>
      </c>
      <c r="M48" s="18">
        <v>0.58099999999999996</v>
      </c>
      <c r="N48" s="31"/>
      <c r="O48" s="3" t="s">
        <v>60</v>
      </c>
      <c r="P48" s="18"/>
      <c r="Q48" s="31"/>
      <c r="R48" s="3" t="s">
        <v>60</v>
      </c>
      <c r="S48" s="18"/>
      <c r="T48" s="6">
        <f t="shared" si="1"/>
        <v>8</v>
      </c>
      <c r="U48" s="3" t="s">
        <v>60</v>
      </c>
      <c r="V48" s="35">
        <v>0</v>
      </c>
      <c r="W48" s="6">
        <f t="shared" si="2"/>
        <v>21</v>
      </c>
      <c r="X48" s="3" t="s">
        <v>60</v>
      </c>
      <c r="Y48" s="20">
        <v>0</v>
      </c>
      <c r="Z48" s="6">
        <f t="shared" si="3"/>
        <v>21</v>
      </c>
      <c r="AA48" s="3" t="s">
        <v>60</v>
      </c>
      <c r="AB48" s="29">
        <v>0</v>
      </c>
      <c r="AD48" s="27">
        <f t="shared" si="8"/>
        <v>97</v>
      </c>
      <c r="AE48" s="6">
        <f>RANK(AD48,$AD$10:$AD$55,1)</f>
        <v>39</v>
      </c>
      <c r="AF48" s="3" t="s">
        <v>60</v>
      </c>
      <c r="AH48" s="2" t="e">
        <f t="shared" si="4"/>
        <v>#N/A</v>
      </c>
      <c r="AI48" s="6" t="e">
        <f t="shared" si="5"/>
        <v>#N/A</v>
      </c>
      <c r="AJ48" s="3" t="s">
        <v>60</v>
      </c>
      <c r="AM48" s="29">
        <f t="shared" si="9"/>
        <v>0.57826086956521738</v>
      </c>
      <c r="AN48" s="3" t="s">
        <v>60</v>
      </c>
      <c r="AQ48" s="35">
        <f t="shared" si="10"/>
        <v>97</v>
      </c>
      <c r="AR48" s="6">
        <f t="shared" si="11"/>
        <v>3</v>
      </c>
      <c r="AS48" s="3" t="s">
        <v>60</v>
      </c>
    </row>
    <row r="49" spans="2:45" x14ac:dyDescent="0.25">
      <c r="B49" s="16">
        <f t="shared" si="0"/>
        <v>8</v>
      </c>
      <c r="C49" s="3" t="s">
        <v>61</v>
      </c>
      <c r="D49" s="26">
        <v>1</v>
      </c>
      <c r="E49" s="6" t="e">
        <f t="shared" si="6"/>
        <v>#N/A</v>
      </c>
      <c r="F49" s="3" t="s">
        <v>61</v>
      </c>
      <c r="G49" s="27"/>
      <c r="H49" s="6"/>
      <c r="I49" s="3" t="s">
        <v>61</v>
      </c>
      <c r="J49" s="27"/>
      <c r="K49" s="6">
        <f t="shared" si="7"/>
        <v>39</v>
      </c>
      <c r="L49" s="3" t="s">
        <v>61</v>
      </c>
      <c r="M49" s="18">
        <v>0.58099999999999996</v>
      </c>
      <c r="N49" s="31"/>
      <c r="O49" s="3" t="s">
        <v>61</v>
      </c>
      <c r="P49" s="18"/>
      <c r="Q49" s="31"/>
      <c r="R49" s="3" t="s">
        <v>61</v>
      </c>
      <c r="S49" s="18"/>
      <c r="T49" s="6">
        <f t="shared" si="1"/>
        <v>8</v>
      </c>
      <c r="U49" s="3" t="s">
        <v>61</v>
      </c>
      <c r="V49" s="35">
        <v>0</v>
      </c>
      <c r="W49" s="6">
        <f t="shared" si="2"/>
        <v>21</v>
      </c>
      <c r="X49" s="3" t="s">
        <v>61</v>
      </c>
      <c r="Y49" s="20">
        <v>0</v>
      </c>
      <c r="Z49" s="6">
        <f t="shared" si="3"/>
        <v>21</v>
      </c>
      <c r="AA49" s="3" t="s">
        <v>61</v>
      </c>
      <c r="AB49" s="29">
        <v>0</v>
      </c>
      <c r="AD49" s="27">
        <f t="shared" si="8"/>
        <v>97</v>
      </c>
      <c r="AE49" s="6">
        <f>RANK(AD49,$AD$10:$AD$55,1)</f>
        <v>39</v>
      </c>
      <c r="AF49" s="3" t="s">
        <v>61</v>
      </c>
      <c r="AH49" s="2" t="e">
        <f t="shared" si="4"/>
        <v>#N/A</v>
      </c>
      <c r="AI49" s="6" t="e">
        <f t="shared" si="5"/>
        <v>#N/A</v>
      </c>
      <c r="AJ49" s="3" t="s">
        <v>61</v>
      </c>
      <c r="AM49" s="29">
        <f t="shared" si="9"/>
        <v>0.57826086956521738</v>
      </c>
      <c r="AN49" s="3" t="s">
        <v>61</v>
      </c>
      <c r="AQ49" s="35">
        <f t="shared" si="10"/>
        <v>97</v>
      </c>
      <c r="AR49" s="6">
        <f t="shared" si="11"/>
        <v>3</v>
      </c>
      <c r="AS49" s="3" t="s">
        <v>61</v>
      </c>
    </row>
    <row r="50" spans="2:45" x14ac:dyDescent="0.25">
      <c r="B50" s="16">
        <f t="shared" si="0"/>
        <v>8</v>
      </c>
      <c r="C50" s="3" t="s">
        <v>62</v>
      </c>
      <c r="D50" s="26">
        <v>1</v>
      </c>
      <c r="E50" s="6" t="e">
        <f t="shared" si="6"/>
        <v>#N/A</v>
      </c>
      <c r="F50" s="3" t="s">
        <v>62</v>
      </c>
      <c r="G50" s="27"/>
      <c r="H50" s="6"/>
      <c r="I50" s="3" t="s">
        <v>62</v>
      </c>
      <c r="J50" s="27"/>
      <c r="K50" s="6">
        <f t="shared" si="7"/>
        <v>39</v>
      </c>
      <c r="L50" s="3" t="s">
        <v>62</v>
      </c>
      <c r="M50" s="18">
        <v>0.58099999999999996</v>
      </c>
      <c r="N50" s="5"/>
      <c r="O50" s="3" t="s">
        <v>62</v>
      </c>
      <c r="P50" s="14"/>
      <c r="Q50" s="5"/>
      <c r="R50" s="3" t="s">
        <v>62</v>
      </c>
      <c r="S50" s="14"/>
      <c r="T50" s="6">
        <f t="shared" si="1"/>
        <v>8</v>
      </c>
      <c r="U50" s="3" t="s">
        <v>62</v>
      </c>
      <c r="V50" s="35">
        <v>0</v>
      </c>
      <c r="W50" s="6">
        <f t="shared" si="2"/>
        <v>21</v>
      </c>
      <c r="X50" s="3" t="s">
        <v>62</v>
      </c>
      <c r="Y50" s="20">
        <v>0</v>
      </c>
      <c r="Z50" s="6">
        <f t="shared" si="3"/>
        <v>21</v>
      </c>
      <c r="AA50" s="3" t="s">
        <v>62</v>
      </c>
      <c r="AB50" s="29">
        <v>0</v>
      </c>
      <c r="AD50" s="27">
        <f t="shared" si="8"/>
        <v>97</v>
      </c>
      <c r="AE50" s="6">
        <f>RANK(AD50,$AD$10:$AD$55,1)</f>
        <v>39</v>
      </c>
      <c r="AF50" s="3" t="s">
        <v>62</v>
      </c>
      <c r="AH50" s="2" t="e">
        <f t="shared" si="4"/>
        <v>#N/A</v>
      </c>
      <c r="AI50" s="6" t="e">
        <f t="shared" si="5"/>
        <v>#N/A</v>
      </c>
      <c r="AJ50" s="3" t="s">
        <v>62</v>
      </c>
      <c r="AM50" s="29">
        <f t="shared" si="9"/>
        <v>0.57826086956521738</v>
      </c>
      <c r="AN50" s="3" t="s">
        <v>62</v>
      </c>
      <c r="AQ50" s="35">
        <f t="shared" si="10"/>
        <v>97</v>
      </c>
      <c r="AR50" s="6">
        <f t="shared" si="11"/>
        <v>3</v>
      </c>
      <c r="AS50" s="3" t="s">
        <v>62</v>
      </c>
    </row>
    <row r="51" spans="2:45" x14ac:dyDescent="0.25">
      <c r="B51" s="16">
        <f t="shared" si="0"/>
        <v>8</v>
      </c>
      <c r="C51" s="3" t="s">
        <v>63</v>
      </c>
      <c r="D51" s="26">
        <v>1</v>
      </c>
      <c r="E51" s="6" t="e">
        <f t="shared" si="6"/>
        <v>#N/A</v>
      </c>
      <c r="F51" s="3" t="s">
        <v>63</v>
      </c>
      <c r="G51" s="27"/>
      <c r="H51" s="6"/>
      <c r="I51" s="3" t="s">
        <v>63</v>
      </c>
      <c r="J51" s="27"/>
      <c r="K51" s="6">
        <f t="shared" si="7"/>
        <v>39</v>
      </c>
      <c r="L51" s="3" t="s">
        <v>63</v>
      </c>
      <c r="M51" s="18">
        <v>0.58099999999999996</v>
      </c>
      <c r="N51" s="5"/>
      <c r="O51" s="3" t="s">
        <v>63</v>
      </c>
      <c r="P51" s="14"/>
      <c r="Q51" s="5"/>
      <c r="R51" s="3" t="s">
        <v>63</v>
      </c>
      <c r="S51" s="14"/>
      <c r="T51" s="6">
        <f t="shared" si="1"/>
        <v>8</v>
      </c>
      <c r="U51" s="3" t="s">
        <v>63</v>
      </c>
      <c r="V51" s="35">
        <v>0</v>
      </c>
      <c r="W51" s="6">
        <f t="shared" si="2"/>
        <v>21</v>
      </c>
      <c r="X51" s="3" t="s">
        <v>63</v>
      </c>
      <c r="Y51" s="20">
        <v>0</v>
      </c>
      <c r="Z51" s="6">
        <f t="shared" si="3"/>
        <v>21</v>
      </c>
      <c r="AA51" s="3" t="s">
        <v>63</v>
      </c>
      <c r="AB51" s="29">
        <v>0</v>
      </c>
      <c r="AD51" s="27">
        <f t="shared" si="8"/>
        <v>97</v>
      </c>
      <c r="AE51" s="6">
        <f>RANK(AD51,$AD$10:$AD$55,1)</f>
        <v>39</v>
      </c>
      <c r="AF51" s="3" t="s">
        <v>63</v>
      </c>
      <c r="AH51" s="2" t="e">
        <f t="shared" si="4"/>
        <v>#N/A</v>
      </c>
      <c r="AI51" s="6" t="e">
        <f t="shared" si="5"/>
        <v>#N/A</v>
      </c>
      <c r="AJ51" s="3" t="s">
        <v>63</v>
      </c>
      <c r="AM51" s="29">
        <f t="shared" si="9"/>
        <v>0.57826086956521738</v>
      </c>
      <c r="AN51" s="3" t="s">
        <v>63</v>
      </c>
      <c r="AQ51" s="35">
        <f t="shared" si="10"/>
        <v>97</v>
      </c>
      <c r="AR51" s="6">
        <f t="shared" si="11"/>
        <v>3</v>
      </c>
      <c r="AS51" s="3" t="s">
        <v>63</v>
      </c>
    </row>
    <row r="52" spans="2:45" x14ac:dyDescent="0.25">
      <c r="B52" s="16">
        <f t="shared" si="0"/>
        <v>8</v>
      </c>
      <c r="C52" s="3" t="s">
        <v>64</v>
      </c>
      <c r="D52" s="26">
        <v>1</v>
      </c>
      <c r="E52" s="6" t="e">
        <f t="shared" si="6"/>
        <v>#N/A</v>
      </c>
      <c r="F52" s="3" t="s">
        <v>64</v>
      </c>
      <c r="G52" s="27"/>
      <c r="H52" s="6"/>
      <c r="I52" s="3" t="s">
        <v>64</v>
      </c>
      <c r="J52" s="27"/>
      <c r="K52" s="6">
        <f t="shared" si="7"/>
        <v>8</v>
      </c>
      <c r="L52" s="3" t="s">
        <v>64</v>
      </c>
      <c r="M52" s="18">
        <v>0.746</v>
      </c>
      <c r="N52" s="5"/>
      <c r="O52" s="3" t="s">
        <v>64</v>
      </c>
      <c r="P52" s="14"/>
      <c r="Q52" s="5"/>
      <c r="R52" s="3" t="s">
        <v>64</v>
      </c>
      <c r="S52" s="14"/>
      <c r="T52" s="6">
        <f t="shared" si="1"/>
        <v>8</v>
      </c>
      <c r="U52" s="3" t="s">
        <v>64</v>
      </c>
      <c r="V52" s="35">
        <v>0</v>
      </c>
      <c r="W52" s="6">
        <f t="shared" si="2"/>
        <v>5</v>
      </c>
      <c r="X52" s="3" t="s">
        <v>64</v>
      </c>
      <c r="Y52" s="4">
        <v>0.54700000000000004</v>
      </c>
      <c r="Z52" s="6">
        <f t="shared" si="3"/>
        <v>21</v>
      </c>
      <c r="AA52" s="3" t="s">
        <v>64</v>
      </c>
      <c r="AB52" s="29">
        <v>0</v>
      </c>
      <c r="AD52" s="27">
        <f t="shared" si="8"/>
        <v>50</v>
      </c>
      <c r="AE52" s="6">
        <f>RANK(AD52,$AD$10:$AD$55,1)</f>
        <v>8</v>
      </c>
      <c r="AF52" s="3" t="s">
        <v>64</v>
      </c>
      <c r="AH52" s="2" t="e">
        <f t="shared" si="4"/>
        <v>#N/A</v>
      </c>
      <c r="AI52" s="6" t="e">
        <f t="shared" si="5"/>
        <v>#N/A</v>
      </c>
      <c r="AJ52" s="3" t="s">
        <v>64</v>
      </c>
      <c r="AM52" s="29">
        <f t="shared" si="9"/>
        <v>0.78260869565217395</v>
      </c>
      <c r="AN52" s="3" t="s">
        <v>64</v>
      </c>
      <c r="AQ52" s="35">
        <f t="shared" si="10"/>
        <v>50</v>
      </c>
      <c r="AR52" s="6">
        <f t="shared" si="11"/>
        <v>31</v>
      </c>
      <c r="AS52" s="3" t="s">
        <v>64</v>
      </c>
    </row>
    <row r="53" spans="2:45" x14ac:dyDescent="0.25">
      <c r="B53" s="16">
        <f t="shared" si="0"/>
        <v>8</v>
      </c>
      <c r="C53" s="3" t="s">
        <v>65</v>
      </c>
      <c r="D53" s="26">
        <v>1</v>
      </c>
      <c r="E53" s="6" t="e">
        <f t="shared" si="6"/>
        <v>#N/A</v>
      </c>
      <c r="F53" s="3" t="s">
        <v>65</v>
      </c>
      <c r="G53" s="27"/>
      <c r="H53" s="6"/>
      <c r="I53" s="3" t="s">
        <v>65</v>
      </c>
      <c r="J53" s="27"/>
      <c r="K53" s="6">
        <f t="shared" si="7"/>
        <v>8</v>
      </c>
      <c r="L53" s="3" t="s">
        <v>65</v>
      </c>
      <c r="M53" s="18">
        <v>0.746</v>
      </c>
      <c r="N53" s="5"/>
      <c r="O53" s="3" t="s">
        <v>65</v>
      </c>
      <c r="P53" s="14"/>
      <c r="Q53" s="5"/>
      <c r="R53" s="3" t="s">
        <v>65</v>
      </c>
      <c r="S53" s="14"/>
      <c r="T53" s="6">
        <f t="shared" si="1"/>
        <v>8</v>
      </c>
      <c r="U53" s="3" t="s">
        <v>65</v>
      </c>
      <c r="V53" s="35">
        <v>0</v>
      </c>
      <c r="W53" s="6">
        <f t="shared" si="2"/>
        <v>5</v>
      </c>
      <c r="X53" s="3" t="s">
        <v>65</v>
      </c>
      <c r="Y53" s="4">
        <v>0.54700000000000004</v>
      </c>
      <c r="Z53" s="6">
        <f t="shared" si="3"/>
        <v>21</v>
      </c>
      <c r="AA53" s="3" t="s">
        <v>65</v>
      </c>
      <c r="AB53" s="29">
        <v>0</v>
      </c>
      <c r="AD53" s="27">
        <f t="shared" si="8"/>
        <v>50</v>
      </c>
      <c r="AE53" s="6">
        <f>RANK(AD53,$AD$10:$AD$55,1)</f>
        <v>8</v>
      </c>
      <c r="AF53" s="3" t="s">
        <v>65</v>
      </c>
      <c r="AH53" s="2" t="e">
        <f t="shared" si="4"/>
        <v>#N/A</v>
      </c>
      <c r="AI53" s="6" t="e">
        <f t="shared" si="5"/>
        <v>#N/A</v>
      </c>
      <c r="AJ53" s="3" t="s">
        <v>65</v>
      </c>
      <c r="AM53" s="29">
        <f t="shared" si="9"/>
        <v>0.78260869565217395</v>
      </c>
      <c r="AN53" s="3" t="s">
        <v>65</v>
      </c>
      <c r="AQ53" s="35">
        <f t="shared" si="10"/>
        <v>50</v>
      </c>
      <c r="AR53" s="6">
        <f t="shared" si="11"/>
        <v>31</v>
      </c>
      <c r="AS53" s="3" t="s">
        <v>65</v>
      </c>
    </row>
    <row r="54" spans="2:45" x14ac:dyDescent="0.25">
      <c r="B54" s="16">
        <f t="shared" si="0"/>
        <v>8</v>
      </c>
      <c r="C54" s="3" t="s">
        <v>66</v>
      </c>
      <c r="D54" s="26">
        <v>1</v>
      </c>
      <c r="E54" s="6" t="e">
        <f t="shared" si="6"/>
        <v>#N/A</v>
      </c>
      <c r="F54" s="3" t="s">
        <v>66</v>
      </c>
      <c r="G54" s="27"/>
      <c r="H54" s="6"/>
      <c r="I54" s="3" t="s">
        <v>66</v>
      </c>
      <c r="J54" s="27"/>
      <c r="K54" s="6">
        <f t="shared" si="7"/>
        <v>8</v>
      </c>
      <c r="L54" s="3" t="s">
        <v>66</v>
      </c>
      <c r="M54" s="18">
        <v>0.746</v>
      </c>
      <c r="N54" s="5"/>
      <c r="O54" s="3" t="s">
        <v>66</v>
      </c>
      <c r="P54" s="14"/>
      <c r="Q54" s="5"/>
      <c r="R54" s="3" t="s">
        <v>66</v>
      </c>
      <c r="S54" s="14"/>
      <c r="T54" s="6">
        <f t="shared" si="1"/>
        <v>8</v>
      </c>
      <c r="U54" s="3" t="s">
        <v>66</v>
      </c>
      <c r="V54" s="35">
        <v>0</v>
      </c>
      <c r="W54" s="6">
        <f t="shared" si="2"/>
        <v>5</v>
      </c>
      <c r="X54" s="3" t="s">
        <v>66</v>
      </c>
      <c r="Y54" s="4">
        <v>0.54700000000000004</v>
      </c>
      <c r="Z54" s="6">
        <f t="shared" si="3"/>
        <v>21</v>
      </c>
      <c r="AA54" s="3" t="s">
        <v>66</v>
      </c>
      <c r="AB54" s="29">
        <v>0</v>
      </c>
      <c r="AD54" s="27">
        <f t="shared" si="8"/>
        <v>50</v>
      </c>
      <c r="AE54" s="6">
        <f>RANK(AD54,$AD$10:$AD$55,1)</f>
        <v>8</v>
      </c>
      <c r="AF54" s="3" t="s">
        <v>66</v>
      </c>
      <c r="AH54" s="2" t="e">
        <f t="shared" si="4"/>
        <v>#N/A</v>
      </c>
      <c r="AI54" s="6" t="e">
        <f t="shared" si="5"/>
        <v>#N/A</v>
      </c>
      <c r="AJ54" s="3" t="s">
        <v>66</v>
      </c>
      <c r="AM54" s="29">
        <f t="shared" si="9"/>
        <v>0.78260869565217395</v>
      </c>
      <c r="AN54" s="3" t="s">
        <v>66</v>
      </c>
      <c r="AQ54" s="35">
        <f t="shared" si="10"/>
        <v>50</v>
      </c>
      <c r="AR54" s="6">
        <f t="shared" si="11"/>
        <v>31</v>
      </c>
      <c r="AS54" s="3" t="s">
        <v>66</v>
      </c>
    </row>
    <row r="55" spans="2:45" x14ac:dyDescent="0.25">
      <c r="B55" s="16">
        <f t="shared" si="0"/>
        <v>8</v>
      </c>
      <c r="C55" s="3" t="s">
        <v>67</v>
      </c>
      <c r="D55" s="26">
        <v>1</v>
      </c>
      <c r="E55" s="6" t="e">
        <f t="shared" si="6"/>
        <v>#N/A</v>
      </c>
      <c r="F55" s="3" t="s">
        <v>67</v>
      </c>
      <c r="G55" s="27"/>
      <c r="H55" s="6"/>
      <c r="I55" s="3" t="s">
        <v>67</v>
      </c>
      <c r="J55" s="27"/>
      <c r="K55" s="6">
        <f t="shared" si="7"/>
        <v>8</v>
      </c>
      <c r="L55" s="3" t="s">
        <v>67</v>
      </c>
      <c r="M55" s="18">
        <v>0.746</v>
      </c>
      <c r="N55" s="5"/>
      <c r="O55" s="3" t="s">
        <v>67</v>
      </c>
      <c r="P55" s="14"/>
      <c r="Q55" s="5"/>
      <c r="R55" s="3" t="s">
        <v>67</v>
      </c>
      <c r="S55" s="14"/>
      <c r="T55" s="6">
        <f t="shared" si="1"/>
        <v>8</v>
      </c>
      <c r="U55" s="3" t="s">
        <v>67</v>
      </c>
      <c r="V55" s="35">
        <v>0</v>
      </c>
      <c r="W55" s="6">
        <f t="shared" si="2"/>
        <v>5</v>
      </c>
      <c r="X55" s="3" t="s">
        <v>67</v>
      </c>
      <c r="Y55" s="4">
        <v>0.54700000000000004</v>
      </c>
      <c r="Z55" s="6">
        <f t="shared" si="3"/>
        <v>21</v>
      </c>
      <c r="AA55" s="3" t="s">
        <v>67</v>
      </c>
      <c r="AB55" s="29">
        <v>0</v>
      </c>
      <c r="AD55" s="27">
        <f>SUM(B55+K55+T55+W55+Z55)</f>
        <v>50</v>
      </c>
      <c r="AE55" s="6">
        <f>RANK(AD55,$AD$10:$AD$55,1)</f>
        <v>8</v>
      </c>
      <c r="AF55" s="3" t="s">
        <v>67</v>
      </c>
      <c r="AH55" s="2" t="e">
        <f t="shared" si="4"/>
        <v>#N/A</v>
      </c>
      <c r="AI55" s="6" t="e">
        <f t="shared" si="5"/>
        <v>#N/A</v>
      </c>
      <c r="AJ55" s="3" t="s">
        <v>67</v>
      </c>
      <c r="AM55" s="29">
        <f t="shared" si="9"/>
        <v>0.78260869565217395</v>
      </c>
      <c r="AN55" s="3" t="s">
        <v>67</v>
      </c>
      <c r="AQ55" s="35">
        <f t="shared" si="10"/>
        <v>50</v>
      </c>
      <c r="AR55" s="6">
        <f t="shared" si="11"/>
        <v>31</v>
      </c>
      <c r="AS55" s="3" t="s">
        <v>67</v>
      </c>
    </row>
  </sheetData>
  <mergeCells count="8">
    <mergeCell ref="B7:D7"/>
    <mergeCell ref="AH8:AJ8"/>
    <mergeCell ref="B2:D2"/>
    <mergeCell ref="B3:D3"/>
    <mergeCell ref="B4:D4"/>
    <mergeCell ref="B5:D5"/>
    <mergeCell ref="B6:D6"/>
    <mergeCell ref="AD7:AF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5"/>
  <sheetViews>
    <sheetView topLeftCell="A11" workbookViewId="0">
      <selection activeCell="B25" sqref="B25:AB25"/>
    </sheetView>
  </sheetViews>
  <sheetFormatPr defaultColWidth="9.140625" defaultRowHeight="15" x14ac:dyDescent="0.25"/>
  <cols>
    <col min="1" max="1" width="7.7109375" style="1" customWidth="1"/>
    <col min="2" max="2" width="5" style="1" customWidth="1"/>
    <col min="3" max="3" width="5.42578125" style="1" customWidth="1"/>
    <col min="4" max="4" width="14.5703125" style="1" customWidth="1"/>
    <col min="5" max="6" width="5.42578125" style="1" hidden="1" customWidth="1"/>
    <col min="7" max="7" width="16.42578125" style="1" hidden="1" customWidth="1"/>
    <col min="8" max="9" width="5.42578125" style="1" hidden="1" customWidth="1"/>
    <col min="10" max="10" width="16.140625" style="1" hidden="1" customWidth="1"/>
    <col min="11" max="11" width="5.42578125" style="1" customWidth="1"/>
    <col min="12" max="12" width="5.140625" style="1" customWidth="1"/>
    <col min="13" max="13" width="14.42578125" style="1" customWidth="1"/>
    <col min="14" max="14" width="6.42578125" style="1" hidden="1" customWidth="1"/>
    <col min="15" max="15" width="6.28515625" style="1" hidden="1" customWidth="1"/>
    <col min="16" max="16" width="14.42578125" style="1" hidden="1" customWidth="1"/>
    <col min="17" max="17" width="6.28515625" style="1" hidden="1" customWidth="1"/>
    <col min="18" max="18" width="6.140625" style="1" hidden="1" customWidth="1"/>
    <col min="19" max="19" width="14.42578125" style="1" hidden="1" customWidth="1"/>
    <col min="20" max="21" width="5.28515625" style="1" customWidth="1"/>
    <col min="22" max="22" width="16.85546875" style="1" customWidth="1"/>
    <col min="23" max="24" width="5.28515625" style="1" customWidth="1"/>
    <col min="25" max="25" width="17.42578125" style="1" customWidth="1"/>
    <col min="26" max="26" width="5.7109375" style="1" customWidth="1"/>
    <col min="27" max="27" width="5.28515625" style="1" customWidth="1"/>
    <col min="28" max="28" width="18" style="1" customWidth="1"/>
    <col min="29" max="30" width="9.140625" style="1"/>
    <col min="31" max="31" width="9.140625" style="1" hidden="1" customWidth="1"/>
    <col min="32" max="33" width="0" style="1" hidden="1" customWidth="1"/>
    <col min="34" max="16384" width="9.140625" style="1"/>
  </cols>
  <sheetData>
    <row r="1" spans="1:33" ht="15.75" thickBot="1" x14ac:dyDescent="0.3"/>
    <row r="2" spans="1:33" ht="42.75" x14ac:dyDescent="0.25">
      <c r="A2" s="32" t="s">
        <v>24</v>
      </c>
      <c r="B2" s="47" t="s">
        <v>36</v>
      </c>
      <c r="C2" s="47"/>
      <c r="D2" s="48"/>
      <c r="E2" s="33" t="s">
        <v>29</v>
      </c>
      <c r="F2" s="30"/>
      <c r="G2" s="30"/>
      <c r="H2" s="30"/>
      <c r="I2" s="30"/>
      <c r="J2" s="30"/>
      <c r="K2" s="30"/>
    </row>
    <row r="3" spans="1:33" x14ac:dyDescent="0.25">
      <c r="A3" s="11" t="s">
        <v>2</v>
      </c>
      <c r="B3" s="49" t="s">
        <v>25</v>
      </c>
      <c r="C3" s="49"/>
      <c r="D3" s="49"/>
      <c r="E3" s="9">
        <v>2</v>
      </c>
      <c r="F3" s="8"/>
      <c r="G3" s="8"/>
      <c r="H3" s="8"/>
      <c r="I3" s="8"/>
      <c r="J3" s="8"/>
      <c r="K3" s="8"/>
    </row>
    <row r="4" spans="1:33" x14ac:dyDescent="0.25">
      <c r="A4" s="11" t="s">
        <v>69</v>
      </c>
      <c r="B4" s="49" t="s">
        <v>68</v>
      </c>
      <c r="C4" s="49"/>
      <c r="D4" s="49"/>
      <c r="E4" s="9">
        <v>3</v>
      </c>
      <c r="F4" s="8"/>
      <c r="G4" s="8">
        <v>7.462687E-3</v>
      </c>
      <c r="H4" s="8"/>
      <c r="I4" s="8"/>
      <c r="J4" s="34">
        <f>G4*100</f>
        <v>0.74626870000000001</v>
      </c>
      <c r="K4" s="8"/>
      <c r="V4" s="19"/>
      <c r="Y4" s="17"/>
    </row>
    <row r="5" spans="1:33" x14ac:dyDescent="0.25">
      <c r="A5" s="11" t="s">
        <v>3</v>
      </c>
      <c r="B5" s="49" t="s">
        <v>26</v>
      </c>
      <c r="C5" s="49"/>
      <c r="D5" s="49"/>
      <c r="E5" s="9">
        <v>1</v>
      </c>
      <c r="F5" s="8"/>
      <c r="G5" s="8"/>
      <c r="H5" s="8"/>
      <c r="I5" s="8"/>
      <c r="J5" s="8"/>
      <c r="K5" s="8"/>
    </row>
    <row r="6" spans="1:33" x14ac:dyDescent="0.25">
      <c r="A6" s="11" t="s">
        <v>4</v>
      </c>
      <c r="B6" s="49" t="s">
        <v>27</v>
      </c>
      <c r="C6" s="49"/>
      <c r="D6" s="49"/>
      <c r="E6" s="9">
        <v>5</v>
      </c>
      <c r="F6" s="8"/>
      <c r="G6" s="8"/>
      <c r="H6" s="8"/>
      <c r="I6" s="8"/>
      <c r="J6" s="8"/>
      <c r="K6" s="8"/>
      <c r="M6" s="8"/>
      <c r="N6" s="8"/>
      <c r="O6" s="8"/>
      <c r="P6" s="8"/>
      <c r="Q6" s="8"/>
      <c r="R6" s="8"/>
      <c r="S6" s="8"/>
      <c r="T6" s="21"/>
      <c r="U6" s="21"/>
      <c r="V6" s="21"/>
      <c r="W6" s="8"/>
    </row>
    <row r="7" spans="1:33" ht="15.75" customHeight="1" thickBot="1" x14ac:dyDescent="0.3">
      <c r="A7" s="12" t="s">
        <v>5</v>
      </c>
      <c r="B7" s="45" t="s">
        <v>28</v>
      </c>
      <c r="C7" s="45"/>
      <c r="D7" s="45"/>
      <c r="E7" s="10">
        <v>4</v>
      </c>
      <c r="F7" s="8"/>
      <c r="G7" s="8"/>
      <c r="H7" s="8"/>
      <c r="I7" s="8"/>
      <c r="J7" s="8"/>
      <c r="K7" s="8"/>
    </row>
    <row r="8" spans="1:33" s="7" customFormat="1" x14ac:dyDescent="0.25">
      <c r="AE8" s="46" t="s">
        <v>30</v>
      </c>
      <c r="AF8" s="46"/>
      <c r="AG8" s="46"/>
    </row>
    <row r="9" spans="1:33" ht="61.5" customHeight="1" x14ac:dyDescent="0.25">
      <c r="B9" s="5" t="s">
        <v>0</v>
      </c>
      <c r="C9" s="15" t="s">
        <v>31</v>
      </c>
      <c r="D9" s="15" t="s">
        <v>33</v>
      </c>
      <c r="E9" s="5" t="s">
        <v>0</v>
      </c>
      <c r="F9" s="15" t="s">
        <v>31</v>
      </c>
      <c r="G9" s="15" t="s">
        <v>81</v>
      </c>
      <c r="H9" s="5" t="s">
        <v>0</v>
      </c>
      <c r="I9" s="15" t="s">
        <v>31</v>
      </c>
      <c r="J9" s="15" t="s">
        <v>82</v>
      </c>
      <c r="K9" s="5" t="s">
        <v>0</v>
      </c>
      <c r="L9" s="15" t="s">
        <v>31</v>
      </c>
      <c r="M9" s="15" t="s">
        <v>34</v>
      </c>
      <c r="N9" s="5" t="s">
        <v>0</v>
      </c>
      <c r="O9" s="15" t="s">
        <v>31</v>
      </c>
      <c r="P9" s="15" t="s">
        <v>83</v>
      </c>
      <c r="Q9" s="5" t="s">
        <v>0</v>
      </c>
      <c r="R9" s="15" t="s">
        <v>31</v>
      </c>
      <c r="S9" s="15" t="s">
        <v>84</v>
      </c>
      <c r="T9" s="5" t="s">
        <v>0</v>
      </c>
      <c r="U9" s="15" t="s">
        <v>31</v>
      </c>
      <c r="V9" s="15" t="s">
        <v>32</v>
      </c>
      <c r="W9" s="5" t="s">
        <v>0</v>
      </c>
      <c r="X9" s="15" t="s">
        <v>31</v>
      </c>
      <c r="Y9" s="15" t="s">
        <v>35</v>
      </c>
      <c r="Z9" s="5" t="s">
        <v>0</v>
      </c>
      <c r="AA9" s="15" t="s">
        <v>31</v>
      </c>
      <c r="AB9" s="15" t="s">
        <v>37</v>
      </c>
      <c r="AE9" s="2" t="s">
        <v>7</v>
      </c>
      <c r="AF9" s="6" t="s">
        <v>6</v>
      </c>
      <c r="AG9" s="14" t="s">
        <v>1</v>
      </c>
    </row>
    <row r="10" spans="1:33" s="24" customFormat="1" x14ac:dyDescent="0.25">
      <c r="B10" s="16">
        <f>RANK(D10,$D$10:$D$55,0)</f>
        <v>1</v>
      </c>
      <c r="C10" s="25" t="s">
        <v>19</v>
      </c>
      <c r="D10" s="26">
        <v>13</v>
      </c>
      <c r="E10" s="6" t="e">
        <f>RANK(G10,$M$10:$M$55,0)</f>
        <v>#N/A</v>
      </c>
      <c r="F10" s="25" t="s">
        <v>19</v>
      </c>
      <c r="G10" s="52"/>
      <c r="H10" s="6"/>
      <c r="I10" s="25" t="s">
        <v>19</v>
      </c>
      <c r="J10" s="27"/>
      <c r="K10" s="6">
        <f>RANK(M10,$M$10:$M$55,0)</f>
        <v>1</v>
      </c>
      <c r="L10" s="25" t="s">
        <v>19</v>
      </c>
      <c r="M10" s="28">
        <v>1.111</v>
      </c>
      <c r="N10" s="31"/>
      <c r="O10" s="25" t="s">
        <v>19</v>
      </c>
      <c r="P10" s="28"/>
      <c r="Q10" s="31"/>
      <c r="R10" s="25" t="s">
        <v>19</v>
      </c>
      <c r="S10" s="28"/>
      <c r="T10" s="6">
        <f>RANK(V10,$V$10:$V$55,0)</f>
        <v>1</v>
      </c>
      <c r="U10" s="25" t="s">
        <v>19</v>
      </c>
      <c r="V10" s="35">
        <v>761</v>
      </c>
      <c r="W10" s="6">
        <f>RANK(Y10,$Y$10:$Y$55,0)</f>
        <v>1</v>
      </c>
      <c r="X10" s="25" t="s">
        <v>8</v>
      </c>
      <c r="Y10" s="29">
        <v>1</v>
      </c>
      <c r="Z10" s="6">
        <f>RANK(AB10,$AB$10:$AB$55,0)</f>
        <v>1</v>
      </c>
      <c r="AA10" s="25" t="s">
        <v>19</v>
      </c>
      <c r="AB10" s="37">
        <v>1</v>
      </c>
      <c r="AE10" s="27" t="e">
        <f>Z10*$E$7+W10*$E$6+T10*$E$5+E10*$E$4+B10*$E$3</f>
        <v>#N/A</v>
      </c>
      <c r="AF10" s="27" t="e">
        <f t="shared" ref="AF10:AF55" si="0">RANK(AE10,$AE$10:$AE$55,1)</f>
        <v>#N/A</v>
      </c>
      <c r="AG10" s="25" t="s">
        <v>8</v>
      </c>
    </row>
    <row r="11" spans="1:33" s="24" customFormat="1" x14ac:dyDescent="0.25">
      <c r="B11" s="16">
        <f>RANK(D11,$D$10:$D$55,0)</f>
        <v>2</v>
      </c>
      <c r="C11" s="25" t="s">
        <v>17</v>
      </c>
      <c r="D11" s="26">
        <v>8</v>
      </c>
      <c r="E11" s="6" t="e">
        <f>RANK(G11,$M$10:$M$55,0)</f>
        <v>#N/A</v>
      </c>
      <c r="F11" s="25" t="s">
        <v>17</v>
      </c>
      <c r="G11" s="27"/>
      <c r="H11" s="6"/>
      <c r="I11" s="25" t="s">
        <v>17</v>
      </c>
      <c r="J11" s="27"/>
      <c r="K11" s="6">
        <f>RANK(M11,$M$10:$M$55,0)</f>
        <v>2</v>
      </c>
      <c r="L11" s="25" t="s">
        <v>8</v>
      </c>
      <c r="M11" s="28">
        <v>1.042</v>
      </c>
      <c r="N11" s="31"/>
      <c r="O11" s="25" t="s">
        <v>8</v>
      </c>
      <c r="P11" s="28"/>
      <c r="Q11" s="31"/>
      <c r="R11" s="25" t="s">
        <v>8</v>
      </c>
      <c r="S11" s="28"/>
      <c r="T11" s="6">
        <f>RANK(V11,$V$10:$V$55,0)</f>
        <v>2</v>
      </c>
      <c r="U11" s="25" t="s">
        <v>8</v>
      </c>
      <c r="V11" s="35">
        <v>616</v>
      </c>
      <c r="W11" s="6">
        <f>RANK(Y11,$Y$10:$Y$55,0)</f>
        <v>2</v>
      </c>
      <c r="X11" s="25" t="s">
        <v>16</v>
      </c>
      <c r="Y11" s="53">
        <v>0.90600000000000003</v>
      </c>
      <c r="Z11" s="6">
        <f>RANK(AB11,$AB$10:$AB$55,0)</f>
        <v>2</v>
      </c>
      <c r="AA11" s="25" t="s">
        <v>17</v>
      </c>
      <c r="AB11" s="37">
        <v>0.22500000000000001</v>
      </c>
      <c r="AE11" s="27" t="e">
        <f>Z11*$E$7+W11*$E$6+T11*$E$5+E11*$E$4+B11*$E$3</f>
        <v>#N/A</v>
      </c>
      <c r="AF11" s="27" t="e">
        <f t="shared" si="0"/>
        <v>#N/A</v>
      </c>
      <c r="AG11" s="25" t="s">
        <v>9</v>
      </c>
    </row>
    <row r="12" spans="1:33" s="24" customFormat="1" x14ac:dyDescent="0.25">
      <c r="B12" s="16">
        <f>RANK(D12,$D$10:$D$55,0)</f>
        <v>3</v>
      </c>
      <c r="C12" s="25" t="s">
        <v>8</v>
      </c>
      <c r="D12" s="26">
        <v>7</v>
      </c>
      <c r="E12" s="6" t="e">
        <f>RANK(G12,$M$10:$M$55,0)</f>
        <v>#N/A</v>
      </c>
      <c r="F12" s="25" t="s">
        <v>8</v>
      </c>
      <c r="G12" s="18"/>
      <c r="H12" s="6"/>
      <c r="I12" s="25" t="s">
        <v>8</v>
      </c>
      <c r="J12" s="27"/>
      <c r="K12" s="6">
        <f>RANK(M12,$M$10:$M$55,0)</f>
        <v>3</v>
      </c>
      <c r="L12" s="25" t="s">
        <v>16</v>
      </c>
      <c r="M12" s="28">
        <v>0.82</v>
      </c>
      <c r="N12" s="31"/>
      <c r="O12" s="25" t="s">
        <v>16</v>
      </c>
      <c r="P12" s="28"/>
      <c r="Q12" s="31"/>
      <c r="R12" s="25" t="s">
        <v>16</v>
      </c>
      <c r="S12" s="28"/>
      <c r="T12" s="6">
        <f>RANK(V12,$V$10:$V$55,0)</f>
        <v>3</v>
      </c>
      <c r="U12" s="25" t="s">
        <v>17</v>
      </c>
      <c r="V12" s="35">
        <v>287</v>
      </c>
      <c r="W12" s="6">
        <f>RANK(Y12,$Y$10:$Y$55,0)</f>
        <v>3</v>
      </c>
      <c r="X12" s="25" t="s">
        <v>15</v>
      </c>
      <c r="Y12" s="37">
        <v>0.81599999999999995</v>
      </c>
      <c r="Z12" s="6">
        <f>RANK(AB12,$AB$10:$AB$55,0)</f>
        <v>3</v>
      </c>
      <c r="AA12" s="25" t="s">
        <v>18</v>
      </c>
      <c r="AB12" s="29">
        <v>0.121</v>
      </c>
      <c r="AE12" s="27" t="e">
        <f>Z12*$E$7+W12*$E$6+T12*$E$5+E12*$E$4+B12*$E$3</f>
        <v>#N/A</v>
      </c>
      <c r="AF12" s="27" t="e">
        <f t="shared" si="0"/>
        <v>#N/A</v>
      </c>
      <c r="AG12" s="25" t="s">
        <v>10</v>
      </c>
    </row>
    <row r="13" spans="1:33" s="24" customFormat="1" x14ac:dyDescent="0.25">
      <c r="B13" s="16">
        <f>RANK(D13,$D$10:$D$55,0)</f>
        <v>3</v>
      </c>
      <c r="C13" s="25" t="s">
        <v>16</v>
      </c>
      <c r="D13" s="26">
        <v>7</v>
      </c>
      <c r="E13" s="6" t="e">
        <f>RANK(G13,$M$10:$M$55,0)</f>
        <v>#N/A</v>
      </c>
      <c r="F13" s="25" t="s">
        <v>16</v>
      </c>
      <c r="G13" s="27"/>
      <c r="H13" s="6"/>
      <c r="I13" s="25" t="s">
        <v>16</v>
      </c>
      <c r="J13" s="27"/>
      <c r="K13" s="6">
        <f>RANK(M13,$M$10:$M$55,0)</f>
        <v>4</v>
      </c>
      <c r="L13" s="25" t="s">
        <v>15</v>
      </c>
      <c r="M13" s="28">
        <v>0.80600000000000005</v>
      </c>
      <c r="N13" s="31"/>
      <c r="O13" s="25" t="s">
        <v>15</v>
      </c>
      <c r="P13" s="28"/>
      <c r="Q13" s="31"/>
      <c r="R13" s="25" t="s">
        <v>15</v>
      </c>
      <c r="S13" s="28"/>
      <c r="T13" s="6">
        <f>RANK(V13,$V$10:$V$55,0)</f>
        <v>4</v>
      </c>
      <c r="U13" s="25" t="s">
        <v>16</v>
      </c>
      <c r="V13" s="35">
        <v>249</v>
      </c>
      <c r="W13" s="6">
        <f>RANK(Y13,$Y$10:$Y$55,0)</f>
        <v>4</v>
      </c>
      <c r="X13" s="25" t="s">
        <v>9</v>
      </c>
      <c r="Y13" s="37">
        <v>0.63</v>
      </c>
      <c r="Z13" s="6">
        <f>RANK(AB13,$AB$10:$AB$55,0)</f>
        <v>3</v>
      </c>
      <c r="AA13" s="25" t="s">
        <v>20</v>
      </c>
      <c r="AB13" s="37">
        <v>0.121</v>
      </c>
      <c r="AE13" s="27" t="e">
        <f>Z13*$E$7+W13*$E$6+T13*$E$5+E13*$E$4+B13*$E$3</f>
        <v>#N/A</v>
      </c>
      <c r="AF13" s="27" t="e">
        <f t="shared" si="0"/>
        <v>#N/A</v>
      </c>
      <c r="AG13" s="25" t="s">
        <v>11</v>
      </c>
    </row>
    <row r="14" spans="1:33" s="24" customFormat="1" x14ac:dyDescent="0.25">
      <c r="B14" s="16">
        <f>RANK(D14,$D$10:$D$55,0)</f>
        <v>3</v>
      </c>
      <c r="C14" s="25" t="s">
        <v>18</v>
      </c>
      <c r="D14" s="26">
        <v>7</v>
      </c>
      <c r="E14" s="6" t="e">
        <f>RANK(G14,$M$10:$M$55,0)</f>
        <v>#N/A</v>
      </c>
      <c r="F14" s="25" t="s">
        <v>18</v>
      </c>
      <c r="G14" s="27"/>
      <c r="H14" s="6"/>
      <c r="I14" s="25" t="s">
        <v>18</v>
      </c>
      <c r="J14" s="27"/>
      <c r="K14" s="6">
        <f>RANK(M14,$M$10:$M$55,0)</f>
        <v>5</v>
      </c>
      <c r="L14" s="25" t="s">
        <v>17</v>
      </c>
      <c r="M14" s="28">
        <v>0.79400000000000004</v>
      </c>
      <c r="N14" s="31"/>
      <c r="O14" s="25" t="s">
        <v>17</v>
      </c>
      <c r="P14" s="28"/>
      <c r="Q14" s="31"/>
      <c r="R14" s="25" t="s">
        <v>17</v>
      </c>
      <c r="S14" s="28"/>
      <c r="T14" s="6">
        <f>RANK(V14,$V$10:$V$55,0)</f>
        <v>4</v>
      </c>
      <c r="U14" s="25" t="s">
        <v>18</v>
      </c>
      <c r="V14" s="35">
        <v>249</v>
      </c>
      <c r="W14" s="6">
        <f>RANK(Y14,$Y$10:$Y$55,0)</f>
        <v>5</v>
      </c>
      <c r="X14" s="25" t="s">
        <v>10</v>
      </c>
      <c r="Y14" s="29">
        <v>0.54700000000000004</v>
      </c>
      <c r="Z14" s="6">
        <f>RANK(AB14,$AB$10:$AB$55,0)</f>
        <v>3</v>
      </c>
      <c r="AA14" s="25" t="s">
        <v>21</v>
      </c>
      <c r="AB14" s="37">
        <v>0.121</v>
      </c>
      <c r="AE14" s="27" t="e">
        <f>Z14*$E$7+W14*$E$6+T14*$E$5+E14*$E$4+B14*$E$3</f>
        <v>#N/A</v>
      </c>
      <c r="AF14" s="27" t="e">
        <f t="shared" si="0"/>
        <v>#N/A</v>
      </c>
      <c r="AG14" s="25" t="s">
        <v>12</v>
      </c>
    </row>
    <row r="15" spans="1:33" s="24" customFormat="1" x14ac:dyDescent="0.25">
      <c r="B15" s="16">
        <f>RANK(D15,$D$10:$D$55,0)</f>
        <v>6</v>
      </c>
      <c r="C15" s="25" t="s">
        <v>15</v>
      </c>
      <c r="D15" s="26">
        <v>6</v>
      </c>
      <c r="E15" s="6" t="e">
        <f>RANK(G15,$M$10:$M$55,0)</f>
        <v>#N/A</v>
      </c>
      <c r="F15" s="25" t="s">
        <v>15</v>
      </c>
      <c r="G15" s="27"/>
      <c r="H15" s="6"/>
      <c r="I15" s="25" t="s">
        <v>15</v>
      </c>
      <c r="J15" s="27"/>
      <c r="K15" s="6">
        <f>RANK(M15,$M$10:$M$55,0)</f>
        <v>6</v>
      </c>
      <c r="L15" s="25" t="s">
        <v>18</v>
      </c>
      <c r="M15" s="28">
        <v>0.78100000000000003</v>
      </c>
      <c r="N15" s="31"/>
      <c r="O15" s="25" t="s">
        <v>18</v>
      </c>
      <c r="P15" s="28"/>
      <c r="Q15" s="31"/>
      <c r="R15" s="25" t="s">
        <v>18</v>
      </c>
      <c r="S15" s="28"/>
      <c r="T15" s="6">
        <f>RANK(V15,$V$10:$V$55,0)</f>
        <v>6</v>
      </c>
      <c r="U15" s="25" t="s">
        <v>15</v>
      </c>
      <c r="V15" s="35">
        <v>210</v>
      </c>
      <c r="W15" s="6">
        <f>RANK(Y15,$Y$10:$Y$55,0)</f>
        <v>5</v>
      </c>
      <c r="X15" s="25" t="s">
        <v>11</v>
      </c>
      <c r="Y15" s="29">
        <v>0.54700000000000004</v>
      </c>
      <c r="Z15" s="6">
        <f>RANK(AB15,$AB$10:$AB$55,0)</f>
        <v>3</v>
      </c>
      <c r="AA15" s="3" t="s">
        <v>22</v>
      </c>
      <c r="AB15" s="37">
        <v>0.121</v>
      </c>
      <c r="AE15" s="27" t="e">
        <f>Z15*$E$7+W15*$E$6+T15*$E$5+E15*$E$4+B15*$E$3</f>
        <v>#N/A</v>
      </c>
      <c r="AF15" s="27" t="e">
        <f t="shared" si="0"/>
        <v>#N/A</v>
      </c>
      <c r="AG15" s="25" t="s">
        <v>13</v>
      </c>
    </row>
    <row r="16" spans="1:33" s="24" customFormat="1" x14ac:dyDescent="0.25">
      <c r="B16" s="16">
        <f>RANK(D16,$D$10:$D$55,0)</f>
        <v>7</v>
      </c>
      <c r="C16" s="25" t="s">
        <v>9</v>
      </c>
      <c r="D16" s="26">
        <v>3</v>
      </c>
      <c r="E16" s="6" t="e">
        <f>RANK(G16,$M$10:$M$55,0)</f>
        <v>#N/A</v>
      </c>
      <c r="F16" s="25" t="s">
        <v>9</v>
      </c>
      <c r="G16" s="27"/>
      <c r="H16" s="6"/>
      <c r="I16" s="25" t="s">
        <v>9</v>
      </c>
      <c r="J16" s="27"/>
      <c r="K16" s="6">
        <f>RANK(M16,$M$10:$M$55,0)</f>
        <v>7</v>
      </c>
      <c r="L16" s="25" t="s">
        <v>9</v>
      </c>
      <c r="M16" s="28">
        <v>0.76900000000000002</v>
      </c>
      <c r="N16" s="31"/>
      <c r="O16" s="25" t="s">
        <v>9</v>
      </c>
      <c r="P16" s="28"/>
      <c r="Q16" s="31"/>
      <c r="R16" s="25" t="s">
        <v>9</v>
      </c>
      <c r="S16" s="28"/>
      <c r="T16" s="6">
        <f>RANK(V16,$V$10:$V$55,0)</f>
        <v>7</v>
      </c>
      <c r="U16" s="25" t="s">
        <v>9</v>
      </c>
      <c r="V16" s="35">
        <v>87</v>
      </c>
      <c r="W16" s="6">
        <f>RANK(Y16,$Y$10:$Y$55,0)</f>
        <v>5</v>
      </c>
      <c r="X16" s="25" t="s">
        <v>12</v>
      </c>
      <c r="Y16" s="29">
        <v>0.54700000000000004</v>
      </c>
      <c r="Z16" s="6">
        <f>RANK(AB16,$AB$10:$AB$55,0)</f>
        <v>3</v>
      </c>
      <c r="AA16" s="3" t="s">
        <v>23</v>
      </c>
      <c r="AB16" s="37">
        <v>0.121</v>
      </c>
      <c r="AE16" s="27" t="e">
        <f>Z16*$E$7+W16*$E$6+T16*$E$5+E16*$E$4+B16*$E$3</f>
        <v>#N/A</v>
      </c>
      <c r="AF16" s="27" t="e">
        <f t="shared" si="0"/>
        <v>#N/A</v>
      </c>
      <c r="AG16" s="25" t="s">
        <v>14</v>
      </c>
    </row>
    <row r="17" spans="2:33" s="24" customFormat="1" x14ac:dyDescent="0.25">
      <c r="B17" s="16">
        <f>RANK(D17,$D$10:$D$55,0)</f>
        <v>8</v>
      </c>
      <c r="C17" s="25" t="s">
        <v>10</v>
      </c>
      <c r="D17" s="26">
        <v>1</v>
      </c>
      <c r="E17" s="6" t="e">
        <f>RANK(G17,$M$10:$M$55,0)</f>
        <v>#N/A</v>
      </c>
      <c r="F17" s="25" t="s">
        <v>10</v>
      </c>
      <c r="G17" s="27"/>
      <c r="H17" s="6"/>
      <c r="I17" s="25" t="s">
        <v>10</v>
      </c>
      <c r="J17" s="27"/>
      <c r="K17" s="6">
        <f>RANK(M17,$M$10:$M$55,0)</f>
        <v>8</v>
      </c>
      <c r="L17" s="25" t="s">
        <v>10</v>
      </c>
      <c r="M17" s="28">
        <v>0.746</v>
      </c>
      <c r="N17" s="31"/>
      <c r="O17" s="25" t="s">
        <v>10</v>
      </c>
      <c r="P17" s="28"/>
      <c r="Q17" s="31"/>
      <c r="R17" s="25" t="s">
        <v>10</v>
      </c>
      <c r="S17" s="28"/>
      <c r="T17" s="6">
        <f>RANK(V17,$V$10:$V$55,0)</f>
        <v>8</v>
      </c>
      <c r="U17" s="25" t="s">
        <v>10</v>
      </c>
      <c r="V17" s="35">
        <v>0</v>
      </c>
      <c r="W17" s="6">
        <f>RANK(Y17,$Y$10:$Y$55,0)</f>
        <v>5</v>
      </c>
      <c r="X17" s="25" t="s">
        <v>13</v>
      </c>
      <c r="Y17" s="29">
        <v>0.54700000000000004</v>
      </c>
      <c r="Z17" s="6">
        <f>RANK(AB17,$AB$10:$AB$55,0)</f>
        <v>8</v>
      </c>
      <c r="AA17" s="25" t="s">
        <v>45</v>
      </c>
      <c r="AB17" s="29">
        <v>0.11</v>
      </c>
      <c r="AE17" s="27" t="e">
        <f>Z17*$E$7+W17*$E$6+T17*$E$5+E17*$E$4+B17*$E$3</f>
        <v>#N/A</v>
      </c>
      <c r="AF17" s="27" t="e">
        <f t="shared" si="0"/>
        <v>#N/A</v>
      </c>
      <c r="AG17" s="25" t="s">
        <v>15</v>
      </c>
    </row>
    <row r="18" spans="2:33" s="24" customFormat="1" x14ac:dyDescent="0.25">
      <c r="B18" s="16">
        <f>RANK(D18,$D$10:$D$55,0)</f>
        <v>8</v>
      </c>
      <c r="C18" s="25" t="s">
        <v>11</v>
      </c>
      <c r="D18" s="26">
        <v>1</v>
      </c>
      <c r="E18" s="6" t="e">
        <f>RANK(G18,$M$10:$M$55,0)</f>
        <v>#N/A</v>
      </c>
      <c r="F18" s="25" t="s">
        <v>11</v>
      </c>
      <c r="G18" s="27"/>
      <c r="H18" s="6"/>
      <c r="I18" s="25" t="s">
        <v>11</v>
      </c>
      <c r="J18" s="27"/>
      <c r="K18" s="6">
        <f>RANK(M18,$M$10:$M$55,0)</f>
        <v>8</v>
      </c>
      <c r="L18" s="25" t="s">
        <v>11</v>
      </c>
      <c r="M18" s="28">
        <v>0.746</v>
      </c>
      <c r="N18" s="31"/>
      <c r="O18" s="25" t="s">
        <v>11</v>
      </c>
      <c r="P18" s="28"/>
      <c r="Q18" s="31"/>
      <c r="R18" s="25" t="s">
        <v>11</v>
      </c>
      <c r="S18" s="28"/>
      <c r="T18" s="6">
        <f>RANK(V18,$V$10:$V$55,0)</f>
        <v>8</v>
      </c>
      <c r="U18" s="25" t="s">
        <v>11</v>
      </c>
      <c r="V18" s="35">
        <v>0</v>
      </c>
      <c r="W18" s="6">
        <f>RANK(Y18,$Y$10:$Y$55,0)</f>
        <v>5</v>
      </c>
      <c r="X18" s="25" t="s">
        <v>14</v>
      </c>
      <c r="Y18" s="29">
        <v>0.54700000000000004</v>
      </c>
      <c r="Z18" s="6">
        <f>RANK(AB18,$AB$10:$AB$55,0)</f>
        <v>8</v>
      </c>
      <c r="AA18" s="25" t="s">
        <v>46</v>
      </c>
      <c r="AB18" s="29">
        <v>0.11</v>
      </c>
      <c r="AE18" s="27" t="e">
        <f>Z18*$E$7+W18*$E$6+T18*$E$5+E18*$E$4+B18*$E$3</f>
        <v>#N/A</v>
      </c>
      <c r="AF18" s="27" t="e">
        <f t="shared" si="0"/>
        <v>#N/A</v>
      </c>
      <c r="AG18" s="25" t="s">
        <v>16</v>
      </c>
    </row>
    <row r="19" spans="2:33" s="24" customFormat="1" x14ac:dyDescent="0.25">
      <c r="B19" s="16">
        <f>RANK(D19,$D$10:$D$55,0)</f>
        <v>8</v>
      </c>
      <c r="C19" s="25" t="s">
        <v>12</v>
      </c>
      <c r="D19" s="26">
        <v>1</v>
      </c>
      <c r="E19" s="6" t="e">
        <f>RANK(G19,$M$10:$M$55,0)</f>
        <v>#N/A</v>
      </c>
      <c r="F19" s="25" t="s">
        <v>12</v>
      </c>
      <c r="G19" s="27"/>
      <c r="H19" s="6"/>
      <c r="I19" s="25" t="s">
        <v>12</v>
      </c>
      <c r="J19" s="27"/>
      <c r="K19" s="6">
        <f>RANK(M19,$M$10:$M$55,0)</f>
        <v>8</v>
      </c>
      <c r="L19" s="25" t="s">
        <v>12</v>
      </c>
      <c r="M19" s="28">
        <v>0.746</v>
      </c>
      <c r="N19" s="31"/>
      <c r="O19" s="25" t="s">
        <v>12</v>
      </c>
      <c r="P19" s="28"/>
      <c r="Q19" s="31"/>
      <c r="R19" s="25" t="s">
        <v>12</v>
      </c>
      <c r="S19" s="28"/>
      <c r="T19" s="6">
        <f>RANK(V19,$V$10:$V$55,0)</f>
        <v>8</v>
      </c>
      <c r="U19" s="25" t="s">
        <v>12</v>
      </c>
      <c r="V19" s="35">
        <v>0</v>
      </c>
      <c r="W19" s="6">
        <f>RANK(Y19,$Y$10:$Y$55,0)</f>
        <v>5</v>
      </c>
      <c r="X19" s="3" t="s">
        <v>64</v>
      </c>
      <c r="Y19" s="4">
        <v>0.54700000000000004</v>
      </c>
      <c r="Z19" s="6">
        <f>RANK(AB19,$AB$10:$AB$55,0)</f>
        <v>8</v>
      </c>
      <c r="AA19" s="25" t="s">
        <v>47</v>
      </c>
      <c r="AB19" s="29">
        <v>0.11</v>
      </c>
      <c r="AE19" s="27" t="e">
        <f>Z19*$E$7+W19*$E$6+T19*$E$5+E19*$E$4+B19*$E$3</f>
        <v>#N/A</v>
      </c>
      <c r="AF19" s="27" t="e">
        <f t="shared" si="0"/>
        <v>#N/A</v>
      </c>
      <c r="AG19" s="25" t="s">
        <v>17</v>
      </c>
    </row>
    <row r="20" spans="2:33" s="24" customFormat="1" x14ac:dyDescent="0.25">
      <c r="B20" s="16">
        <f>RANK(D20,$D$10:$D$55,0)</f>
        <v>8</v>
      </c>
      <c r="C20" s="25" t="s">
        <v>13</v>
      </c>
      <c r="D20" s="26">
        <v>1</v>
      </c>
      <c r="E20" s="6" t="e">
        <f>RANK(G20,$M$10:$M$55,0)</f>
        <v>#N/A</v>
      </c>
      <c r="F20" s="25" t="s">
        <v>13</v>
      </c>
      <c r="G20" s="27"/>
      <c r="H20" s="6"/>
      <c r="I20" s="25" t="s">
        <v>13</v>
      </c>
      <c r="J20" s="27"/>
      <c r="K20" s="6">
        <f>RANK(M20,$M$10:$M$55,0)</f>
        <v>8</v>
      </c>
      <c r="L20" s="25" t="s">
        <v>13</v>
      </c>
      <c r="M20" s="28">
        <v>0.746</v>
      </c>
      <c r="N20" s="31"/>
      <c r="O20" s="25" t="s">
        <v>13</v>
      </c>
      <c r="P20" s="28"/>
      <c r="Q20" s="31"/>
      <c r="R20" s="25" t="s">
        <v>13</v>
      </c>
      <c r="S20" s="28"/>
      <c r="T20" s="6">
        <f>RANK(V20,$V$10:$V$55,0)</f>
        <v>8</v>
      </c>
      <c r="U20" s="25" t="s">
        <v>13</v>
      </c>
      <c r="V20" s="35">
        <v>0</v>
      </c>
      <c r="W20" s="6">
        <f>RANK(Y20,$Y$10:$Y$55,0)</f>
        <v>5</v>
      </c>
      <c r="X20" s="3" t="s">
        <v>65</v>
      </c>
      <c r="Y20" s="4">
        <v>0.54700000000000004</v>
      </c>
      <c r="Z20" s="6">
        <f>RANK(AB20,$AB$10:$AB$55,0)</f>
        <v>8</v>
      </c>
      <c r="AA20" s="25" t="s">
        <v>48</v>
      </c>
      <c r="AB20" s="29">
        <v>0.11</v>
      </c>
      <c r="AE20" s="27" t="e">
        <f>Z20*$E$7+W20*$E$6+T20*$E$5+E20*$E$4+B20*$E$3</f>
        <v>#N/A</v>
      </c>
      <c r="AF20" s="27" t="e">
        <f t="shared" si="0"/>
        <v>#N/A</v>
      </c>
      <c r="AG20" s="25" t="s">
        <v>18</v>
      </c>
    </row>
    <row r="21" spans="2:33" s="24" customFormat="1" x14ac:dyDescent="0.25">
      <c r="B21" s="16">
        <f>RANK(D21,$D$10:$D$55,0)</f>
        <v>8</v>
      </c>
      <c r="C21" s="25" t="s">
        <v>14</v>
      </c>
      <c r="D21" s="26">
        <v>1</v>
      </c>
      <c r="E21" s="6" t="e">
        <f>RANK(G21,$M$10:$M$55,0)</f>
        <v>#N/A</v>
      </c>
      <c r="F21" s="25" t="s">
        <v>14</v>
      </c>
      <c r="G21" s="27"/>
      <c r="H21" s="6"/>
      <c r="I21" s="25" t="s">
        <v>14</v>
      </c>
      <c r="J21" s="27"/>
      <c r="K21" s="6">
        <f>RANK(M21,$M$10:$M$55,0)</f>
        <v>8</v>
      </c>
      <c r="L21" s="25" t="s">
        <v>14</v>
      </c>
      <c r="M21" s="28">
        <v>0.746</v>
      </c>
      <c r="N21" s="31"/>
      <c r="O21" s="25" t="s">
        <v>14</v>
      </c>
      <c r="P21" s="28"/>
      <c r="Q21" s="31"/>
      <c r="R21" s="25" t="s">
        <v>14</v>
      </c>
      <c r="S21" s="28"/>
      <c r="T21" s="6">
        <f>RANK(V21,$V$10:$V$55,0)</f>
        <v>8</v>
      </c>
      <c r="U21" s="25" t="s">
        <v>14</v>
      </c>
      <c r="V21" s="35">
        <v>0</v>
      </c>
      <c r="W21" s="6">
        <f>RANK(Y21,$Y$10:$Y$55,0)</f>
        <v>5</v>
      </c>
      <c r="X21" s="3" t="s">
        <v>66</v>
      </c>
      <c r="Y21" s="4">
        <v>0.54700000000000004</v>
      </c>
      <c r="Z21" s="6">
        <f>RANK(AB21,$AB$10:$AB$55,0)</f>
        <v>8</v>
      </c>
      <c r="AA21" s="25" t="s">
        <v>49</v>
      </c>
      <c r="AB21" s="29">
        <v>0.11</v>
      </c>
      <c r="AE21" s="27" t="e">
        <f>Z21*$E$7+W21*$E$6+T21*$E$5+E21*$E$4+B21*$E$3</f>
        <v>#N/A</v>
      </c>
      <c r="AF21" s="27" t="e">
        <f t="shared" si="0"/>
        <v>#N/A</v>
      </c>
      <c r="AG21" s="25" t="s">
        <v>19</v>
      </c>
    </row>
    <row r="22" spans="2:33" s="24" customFormat="1" x14ac:dyDescent="0.25">
      <c r="B22" s="16">
        <f>RANK(D22,$D$10:$D$55,0)</f>
        <v>8</v>
      </c>
      <c r="C22" s="25" t="s">
        <v>20</v>
      </c>
      <c r="D22" s="26">
        <v>1</v>
      </c>
      <c r="E22" s="6" t="e">
        <f>RANK(G22,$M$10:$M$55,0)</f>
        <v>#N/A</v>
      </c>
      <c r="F22" s="25" t="s">
        <v>20</v>
      </c>
      <c r="G22" s="27"/>
      <c r="H22" s="6"/>
      <c r="I22" s="25" t="s">
        <v>20</v>
      </c>
      <c r="J22" s="27"/>
      <c r="K22" s="6">
        <f>RANK(M22,$M$10:$M$55,0)</f>
        <v>8</v>
      </c>
      <c r="L22" s="3" t="s">
        <v>64</v>
      </c>
      <c r="M22" s="18">
        <v>0.746</v>
      </c>
      <c r="N22" s="5"/>
      <c r="O22" s="3" t="s">
        <v>64</v>
      </c>
      <c r="P22" s="14"/>
      <c r="Q22" s="5"/>
      <c r="R22" s="3" t="s">
        <v>64</v>
      </c>
      <c r="S22" s="14"/>
      <c r="T22" s="6">
        <f>RANK(V22,$V$10:$V$55,0)</f>
        <v>8</v>
      </c>
      <c r="U22" s="3" t="s">
        <v>64</v>
      </c>
      <c r="V22" s="35">
        <v>0</v>
      </c>
      <c r="W22" s="6">
        <f>RANK(Y22,$Y$10:$Y$55,0)</f>
        <v>5</v>
      </c>
      <c r="X22" s="3" t="s">
        <v>67</v>
      </c>
      <c r="Y22" s="4">
        <v>0.54700000000000004</v>
      </c>
      <c r="Z22" s="6">
        <f>RANK(AB22,$AB$10:$AB$55,0)</f>
        <v>8</v>
      </c>
      <c r="AA22" s="25" t="s">
        <v>50</v>
      </c>
      <c r="AB22" s="29">
        <v>0.11</v>
      </c>
      <c r="AE22" s="27" t="e">
        <f>Z22*$E$7+W22*$E$6+T22*$E$5+E22*$E$4+B22*$E$3</f>
        <v>#N/A</v>
      </c>
      <c r="AF22" s="27" t="e">
        <f t="shared" si="0"/>
        <v>#N/A</v>
      </c>
      <c r="AG22" s="25" t="s">
        <v>20</v>
      </c>
    </row>
    <row r="23" spans="2:33" s="24" customFormat="1" x14ac:dyDescent="0.25">
      <c r="B23" s="16">
        <f>RANK(D23,$D$10:$D$55,0)</f>
        <v>8</v>
      </c>
      <c r="C23" s="25" t="s">
        <v>21</v>
      </c>
      <c r="D23" s="26">
        <v>1</v>
      </c>
      <c r="E23" s="6" t="e">
        <f>RANK(G23,$M$10:$M$55,0)</f>
        <v>#N/A</v>
      </c>
      <c r="F23" s="25" t="s">
        <v>21</v>
      </c>
      <c r="G23" s="27"/>
      <c r="H23" s="6"/>
      <c r="I23" s="25" t="s">
        <v>21</v>
      </c>
      <c r="J23" s="27"/>
      <c r="K23" s="6">
        <f>RANK(M23,$M$10:$M$55,0)</f>
        <v>8</v>
      </c>
      <c r="L23" s="3" t="s">
        <v>65</v>
      </c>
      <c r="M23" s="18">
        <v>0.746</v>
      </c>
      <c r="N23" s="5"/>
      <c r="O23" s="3" t="s">
        <v>65</v>
      </c>
      <c r="P23" s="14"/>
      <c r="Q23" s="5"/>
      <c r="R23" s="3" t="s">
        <v>65</v>
      </c>
      <c r="S23" s="14"/>
      <c r="T23" s="6">
        <f>RANK(V23,$V$10:$V$55,0)</f>
        <v>8</v>
      </c>
      <c r="U23" s="3" t="s">
        <v>65</v>
      </c>
      <c r="V23" s="35">
        <v>0</v>
      </c>
      <c r="W23" s="6">
        <f>RANK(Y23,$Y$10:$Y$55,0)</f>
        <v>14</v>
      </c>
      <c r="X23" s="3" t="s">
        <v>51</v>
      </c>
      <c r="Y23" s="4">
        <v>0.123</v>
      </c>
      <c r="Z23" s="6">
        <f>RANK(AB23,$AB$10:$AB$55,0)</f>
        <v>14</v>
      </c>
      <c r="AA23" s="3" t="s">
        <v>40</v>
      </c>
      <c r="AB23" s="4">
        <v>9.9000000000000005E-2</v>
      </c>
      <c r="AE23" s="27" t="e">
        <f>Z23*$E$7+W23*$E$6+T23*$E$5+E23*$E$4+B23*$E$3</f>
        <v>#N/A</v>
      </c>
      <c r="AF23" s="27" t="e">
        <f t="shared" si="0"/>
        <v>#N/A</v>
      </c>
      <c r="AG23" s="25" t="s">
        <v>21</v>
      </c>
    </row>
    <row r="24" spans="2:33" x14ac:dyDescent="0.25">
      <c r="B24" s="16">
        <f>RANK(D24,$D$10:$D$55,0)</f>
        <v>8</v>
      </c>
      <c r="C24" s="3" t="s">
        <v>22</v>
      </c>
      <c r="D24" s="26">
        <v>1</v>
      </c>
      <c r="E24" s="6" t="e">
        <f>RANK(G24,$M$10:$M$55,0)</f>
        <v>#N/A</v>
      </c>
      <c r="F24" s="3" t="s">
        <v>22</v>
      </c>
      <c r="G24" s="27"/>
      <c r="H24" s="6"/>
      <c r="I24" s="3" t="s">
        <v>22</v>
      </c>
      <c r="J24" s="27"/>
      <c r="K24" s="6">
        <f>RANK(M24,$M$10:$M$55,0)</f>
        <v>8</v>
      </c>
      <c r="L24" s="3" t="s">
        <v>66</v>
      </c>
      <c r="M24" s="18">
        <v>0.746</v>
      </c>
      <c r="N24" s="5"/>
      <c r="O24" s="3" t="s">
        <v>66</v>
      </c>
      <c r="P24" s="14"/>
      <c r="Q24" s="5"/>
      <c r="R24" s="3" t="s">
        <v>66</v>
      </c>
      <c r="S24" s="14"/>
      <c r="T24" s="6">
        <f>RANK(V24,$V$10:$V$55,0)</f>
        <v>8</v>
      </c>
      <c r="U24" s="3" t="s">
        <v>66</v>
      </c>
      <c r="V24" s="35">
        <v>0</v>
      </c>
      <c r="W24" s="6">
        <f>RANK(Y24,$Y$10:$Y$55,0)</f>
        <v>14</v>
      </c>
      <c r="X24" s="3" t="s">
        <v>52</v>
      </c>
      <c r="Y24" s="4">
        <v>0.123</v>
      </c>
      <c r="Z24" s="6">
        <f>RANK(AB24,$AB$10:$AB$55,0)</f>
        <v>14</v>
      </c>
      <c r="AA24" s="3" t="s">
        <v>41</v>
      </c>
      <c r="AB24" s="4">
        <v>9.9000000000000005E-2</v>
      </c>
      <c r="AE24" s="2" t="e">
        <f>Z24*$E$7+W24*$E$6+T24*$E$5+E24*$E$4+B24*$E$3</f>
        <v>#N/A</v>
      </c>
      <c r="AF24" s="6" t="e">
        <f t="shared" si="0"/>
        <v>#N/A</v>
      </c>
      <c r="AG24" s="3" t="s">
        <v>22</v>
      </c>
    </row>
    <row r="25" spans="2:33" x14ac:dyDescent="0.25">
      <c r="B25" s="16">
        <f>RANK(D25,$D$10:$D$55,0)</f>
        <v>8</v>
      </c>
      <c r="C25" s="3" t="s">
        <v>23</v>
      </c>
      <c r="D25" s="26">
        <v>1</v>
      </c>
      <c r="E25" s="6" t="e">
        <f>RANK(G25,$M$10:$M$55,0)</f>
        <v>#N/A</v>
      </c>
      <c r="F25" s="3" t="s">
        <v>23</v>
      </c>
      <c r="G25" s="27"/>
      <c r="H25" s="6"/>
      <c r="I25" s="3" t="s">
        <v>23</v>
      </c>
      <c r="J25" s="27"/>
      <c r="K25" s="6">
        <f>RANK(M25,$M$10:$M$55,0)</f>
        <v>8</v>
      </c>
      <c r="L25" s="3" t="s">
        <v>67</v>
      </c>
      <c r="M25" s="18">
        <v>0.746</v>
      </c>
      <c r="N25" s="5"/>
      <c r="O25" s="3" t="s">
        <v>67</v>
      </c>
      <c r="P25" s="14"/>
      <c r="Q25" s="5"/>
      <c r="R25" s="3" t="s">
        <v>67</v>
      </c>
      <c r="S25" s="14"/>
      <c r="T25" s="6">
        <f>RANK(V25,$V$10:$V$55,0)</f>
        <v>8</v>
      </c>
      <c r="U25" s="3" t="s">
        <v>67</v>
      </c>
      <c r="V25" s="35">
        <v>0</v>
      </c>
      <c r="W25" s="6">
        <f>RANK(Y25,$Y$10:$Y$55,0)</f>
        <v>14</v>
      </c>
      <c r="X25" s="3" t="s">
        <v>53</v>
      </c>
      <c r="Y25" s="4">
        <v>0.123</v>
      </c>
      <c r="Z25" s="6">
        <f>RANK(AB25,$AB$10:$AB$55,0)</f>
        <v>14</v>
      </c>
      <c r="AA25" s="25" t="s">
        <v>42</v>
      </c>
      <c r="AB25" s="4">
        <v>9.9000000000000005E-2</v>
      </c>
      <c r="AE25" s="2" t="e">
        <f>Z25*$E$7+W25*$E$6+T25*$E$5+E25*$E$4+B25*$E$3</f>
        <v>#N/A</v>
      </c>
      <c r="AF25" s="6" t="e">
        <f t="shared" si="0"/>
        <v>#N/A</v>
      </c>
      <c r="AG25" s="3" t="s">
        <v>23</v>
      </c>
    </row>
    <row r="26" spans="2:33" x14ac:dyDescent="0.25">
      <c r="B26" s="16">
        <f>RANK(D26,$D$10:$D$55,0)</f>
        <v>8</v>
      </c>
      <c r="C26" s="3" t="s">
        <v>38</v>
      </c>
      <c r="D26" s="26">
        <v>1</v>
      </c>
      <c r="E26" s="6" t="e">
        <f>RANK(G26,$M$10:$M$55,0)</f>
        <v>#N/A</v>
      </c>
      <c r="F26" s="3" t="s">
        <v>38</v>
      </c>
      <c r="G26" s="27"/>
      <c r="H26" s="6"/>
      <c r="I26" s="3" t="s">
        <v>38</v>
      </c>
      <c r="J26" s="27"/>
      <c r="K26" s="6">
        <f>RANK(M26,$M$10:$M$55,0)</f>
        <v>17</v>
      </c>
      <c r="L26" s="25" t="s">
        <v>20</v>
      </c>
      <c r="M26" s="28">
        <v>0.71399999999999997</v>
      </c>
      <c r="N26" s="31"/>
      <c r="O26" s="25" t="s">
        <v>20</v>
      </c>
      <c r="P26" s="28"/>
      <c r="Q26" s="31"/>
      <c r="R26" s="25" t="s">
        <v>20</v>
      </c>
      <c r="S26" s="28"/>
      <c r="T26" s="6">
        <f>RANK(V26,$V$10:$V$55,0)</f>
        <v>8</v>
      </c>
      <c r="U26" s="25" t="s">
        <v>20</v>
      </c>
      <c r="V26" s="35">
        <v>0</v>
      </c>
      <c r="W26" s="6">
        <f>RANK(Y26,$Y$10:$Y$55,0)</f>
        <v>14</v>
      </c>
      <c r="X26" s="3" t="s">
        <v>54</v>
      </c>
      <c r="Y26" s="4">
        <v>0.123</v>
      </c>
      <c r="Z26" s="6">
        <f>RANK(AB26,$AB$10:$AB$55,0)</f>
        <v>14</v>
      </c>
      <c r="AA26" s="25" t="s">
        <v>43</v>
      </c>
      <c r="AB26" s="4">
        <v>9.9000000000000005E-2</v>
      </c>
      <c r="AE26" s="2" t="e">
        <f>Z26*$E$7+W26*$E$6+T26*$E$5+E26*$E$4+B26*$E$3</f>
        <v>#N/A</v>
      </c>
      <c r="AF26" s="6" t="e">
        <f t="shared" si="0"/>
        <v>#N/A</v>
      </c>
      <c r="AG26" s="3" t="s">
        <v>38</v>
      </c>
    </row>
    <row r="27" spans="2:33" x14ac:dyDescent="0.25">
      <c r="B27" s="16">
        <f>RANK(D27,$D$10:$D$55,0)</f>
        <v>8</v>
      </c>
      <c r="C27" s="3" t="s">
        <v>39</v>
      </c>
      <c r="D27" s="26">
        <v>1</v>
      </c>
      <c r="E27" s="6" t="e">
        <f>RANK(G27,$M$10:$M$55,0)</f>
        <v>#N/A</v>
      </c>
      <c r="F27" s="3" t="s">
        <v>39</v>
      </c>
      <c r="G27" s="27"/>
      <c r="H27" s="6"/>
      <c r="I27" s="3" t="s">
        <v>39</v>
      </c>
      <c r="J27" s="27"/>
      <c r="K27" s="6">
        <f>RANK(M27,$M$10:$M$55,0)</f>
        <v>17</v>
      </c>
      <c r="L27" s="25" t="s">
        <v>21</v>
      </c>
      <c r="M27" s="28">
        <v>0.71399999999999997</v>
      </c>
      <c r="N27" s="31"/>
      <c r="O27" s="25" t="s">
        <v>21</v>
      </c>
      <c r="P27" s="28"/>
      <c r="Q27" s="31"/>
      <c r="R27" s="25" t="s">
        <v>21</v>
      </c>
      <c r="S27" s="28"/>
      <c r="T27" s="6">
        <f>RANK(V27,$V$10:$V$55,0)</f>
        <v>8</v>
      </c>
      <c r="U27" s="25" t="s">
        <v>21</v>
      </c>
      <c r="V27" s="35">
        <v>0</v>
      </c>
      <c r="W27" s="6">
        <f>RANK(Y27,$Y$10:$Y$55,0)</f>
        <v>14</v>
      </c>
      <c r="X27" s="3" t="s">
        <v>55</v>
      </c>
      <c r="Y27" s="4">
        <v>0.123</v>
      </c>
      <c r="Z27" s="6">
        <f>RANK(AB27,$AB$10:$AB$55,0)</f>
        <v>14</v>
      </c>
      <c r="AA27" s="25" t="s">
        <v>44</v>
      </c>
      <c r="AB27" s="4">
        <v>9.9000000000000005E-2</v>
      </c>
      <c r="AE27" s="2" t="e">
        <f>Z27*$E$7+W27*$E$6+T27*$E$5+E27*$E$4+B27*$E$3</f>
        <v>#N/A</v>
      </c>
      <c r="AF27" s="6" t="e">
        <f t="shared" si="0"/>
        <v>#N/A</v>
      </c>
      <c r="AG27" s="3" t="s">
        <v>39</v>
      </c>
    </row>
    <row r="28" spans="2:33" x14ac:dyDescent="0.25">
      <c r="B28" s="16">
        <f>RANK(D28,$D$10:$D$55,0)</f>
        <v>8</v>
      </c>
      <c r="C28" s="3" t="s">
        <v>40</v>
      </c>
      <c r="D28" s="26">
        <v>1</v>
      </c>
      <c r="E28" s="6" t="e">
        <f>RANK(G28,$M$10:$M$55,0)</f>
        <v>#N/A</v>
      </c>
      <c r="F28" s="3" t="s">
        <v>40</v>
      </c>
      <c r="G28" s="27"/>
      <c r="H28" s="6"/>
      <c r="I28" s="3" t="s">
        <v>40</v>
      </c>
      <c r="J28" s="27"/>
      <c r="K28" s="6">
        <f>RANK(M28,$M$10:$M$55,0)</f>
        <v>17</v>
      </c>
      <c r="L28" s="3" t="s">
        <v>22</v>
      </c>
      <c r="M28" s="28">
        <v>0.71399999999999997</v>
      </c>
      <c r="N28" s="31"/>
      <c r="O28" s="3" t="s">
        <v>22</v>
      </c>
      <c r="P28" s="18"/>
      <c r="Q28" s="31"/>
      <c r="R28" s="3" t="s">
        <v>22</v>
      </c>
      <c r="S28" s="18"/>
      <c r="T28" s="6">
        <f>RANK(V28,$V$10:$V$55,0)</f>
        <v>8</v>
      </c>
      <c r="U28" s="3" t="s">
        <v>22</v>
      </c>
      <c r="V28" s="35">
        <v>0</v>
      </c>
      <c r="W28" s="6">
        <f>RANK(Y28,$Y$10:$Y$55,0)</f>
        <v>14</v>
      </c>
      <c r="X28" s="3" t="s">
        <v>56</v>
      </c>
      <c r="Y28" s="4">
        <v>0.123</v>
      </c>
      <c r="Z28" s="6">
        <f>RANK(AB28,$AB$10:$AB$55,0)</f>
        <v>19</v>
      </c>
      <c r="AA28" s="3" t="s">
        <v>38</v>
      </c>
      <c r="AB28" s="4">
        <v>7.5999999999999998E-2</v>
      </c>
      <c r="AE28" s="2" t="e">
        <f>Z28*$E$7+W28*$E$6+T28*$E$5+E28*$E$4+B28*$E$3</f>
        <v>#N/A</v>
      </c>
      <c r="AF28" s="6" t="e">
        <f t="shared" si="0"/>
        <v>#N/A</v>
      </c>
      <c r="AG28" s="3" t="s">
        <v>40</v>
      </c>
    </row>
    <row r="29" spans="2:33" x14ac:dyDescent="0.25">
      <c r="B29" s="16">
        <f>RANK(D29,$D$10:$D$55,0)</f>
        <v>8</v>
      </c>
      <c r="C29" s="3" t="s">
        <v>41</v>
      </c>
      <c r="D29" s="26">
        <v>1</v>
      </c>
      <c r="E29" s="6" t="e">
        <f>RANK(G29,$M$10:$M$55,0)</f>
        <v>#N/A</v>
      </c>
      <c r="F29" s="3" t="s">
        <v>41</v>
      </c>
      <c r="G29" s="27"/>
      <c r="H29" s="6"/>
      <c r="I29" s="3" t="s">
        <v>41</v>
      </c>
      <c r="J29" s="27"/>
      <c r="K29" s="6">
        <f>RANK(M29,$M$10:$M$55,0)</f>
        <v>17</v>
      </c>
      <c r="L29" s="3" t="s">
        <v>23</v>
      </c>
      <c r="M29" s="28">
        <v>0.71399999999999997</v>
      </c>
      <c r="N29" s="31"/>
      <c r="O29" s="3" t="s">
        <v>23</v>
      </c>
      <c r="P29" s="18"/>
      <c r="Q29" s="31"/>
      <c r="R29" s="3" t="s">
        <v>23</v>
      </c>
      <c r="S29" s="18"/>
      <c r="T29" s="6">
        <f>RANK(V29,$V$10:$V$55,0)</f>
        <v>8</v>
      </c>
      <c r="U29" s="3" t="s">
        <v>23</v>
      </c>
      <c r="V29" s="35">
        <v>0</v>
      </c>
      <c r="W29" s="6">
        <f>RANK(Y29,$Y$10:$Y$55,0)</f>
        <v>14</v>
      </c>
      <c r="X29" s="3" t="s">
        <v>57</v>
      </c>
      <c r="Y29" s="4">
        <v>0.123</v>
      </c>
      <c r="Z29" s="6">
        <f>RANK(AB29,$AB$10:$AB$55,0)</f>
        <v>19</v>
      </c>
      <c r="AA29" s="3" t="s">
        <v>39</v>
      </c>
      <c r="AB29" s="4">
        <v>7.5999999999999998E-2</v>
      </c>
      <c r="AE29" s="2" t="e">
        <f>Z29*$E$7+W29*$E$6+T29*$E$5+E29*$E$4+B29*$E$3</f>
        <v>#N/A</v>
      </c>
      <c r="AF29" s="6" t="e">
        <f t="shared" si="0"/>
        <v>#N/A</v>
      </c>
      <c r="AG29" s="3" t="s">
        <v>41</v>
      </c>
    </row>
    <row r="30" spans="2:33" x14ac:dyDescent="0.25">
      <c r="B30" s="16">
        <f>RANK(D30,$D$10:$D$55,0)</f>
        <v>8</v>
      </c>
      <c r="C30" s="3" t="s">
        <v>42</v>
      </c>
      <c r="D30" s="26">
        <v>1</v>
      </c>
      <c r="E30" s="6" t="e">
        <f>RANK(G30,$M$10:$M$55,0)</f>
        <v>#N/A</v>
      </c>
      <c r="F30" s="3" t="s">
        <v>42</v>
      </c>
      <c r="G30" s="27"/>
      <c r="H30" s="6"/>
      <c r="I30" s="3" t="s">
        <v>42</v>
      </c>
      <c r="J30" s="27"/>
      <c r="K30" s="6">
        <f>RANK(M30,$M$10:$M$55,0)</f>
        <v>21</v>
      </c>
      <c r="L30" s="3" t="s">
        <v>45</v>
      </c>
      <c r="M30" s="18">
        <v>0.60199999999999998</v>
      </c>
      <c r="N30" s="31"/>
      <c r="O30" s="3" t="s">
        <v>45</v>
      </c>
      <c r="P30" s="18"/>
      <c r="Q30" s="31"/>
      <c r="R30" s="3" t="s">
        <v>45</v>
      </c>
      <c r="S30" s="18"/>
      <c r="T30" s="6">
        <f>RANK(V30,$V$10:$V$55,0)</f>
        <v>8</v>
      </c>
      <c r="U30" s="3" t="s">
        <v>45</v>
      </c>
      <c r="V30" s="35">
        <v>0</v>
      </c>
      <c r="W30" s="6">
        <f>RANK(Y30,$Y$10:$Y$55,0)</f>
        <v>21</v>
      </c>
      <c r="X30" s="25" t="s">
        <v>19</v>
      </c>
      <c r="Y30" s="29">
        <v>0</v>
      </c>
      <c r="Z30" s="6">
        <f>RANK(AB30,$AB$10:$AB$55,0)</f>
        <v>21</v>
      </c>
      <c r="AA30" s="25" t="s">
        <v>8</v>
      </c>
      <c r="AB30" s="37">
        <v>0</v>
      </c>
      <c r="AE30" s="2" t="e">
        <f>Z30*$E$7+W30*$E$6+T30*$E$5+E30*$E$4+B30*$E$3</f>
        <v>#N/A</v>
      </c>
      <c r="AF30" s="6" t="e">
        <f t="shared" si="0"/>
        <v>#N/A</v>
      </c>
      <c r="AG30" s="3" t="s">
        <v>42</v>
      </c>
    </row>
    <row r="31" spans="2:33" x14ac:dyDescent="0.25">
      <c r="B31" s="16">
        <f>RANK(D31,$D$10:$D$55,0)</f>
        <v>8</v>
      </c>
      <c r="C31" s="3" t="s">
        <v>43</v>
      </c>
      <c r="D31" s="26">
        <v>1</v>
      </c>
      <c r="E31" s="6" t="e">
        <f>RANK(G31,$M$10:$M$55,0)</f>
        <v>#N/A</v>
      </c>
      <c r="F31" s="3" t="s">
        <v>43</v>
      </c>
      <c r="G31" s="27"/>
      <c r="H31" s="6"/>
      <c r="I31" s="3" t="s">
        <v>43</v>
      </c>
      <c r="J31" s="27"/>
      <c r="K31" s="6">
        <f>RANK(M31,$M$10:$M$55,0)</f>
        <v>21</v>
      </c>
      <c r="L31" s="3" t="s">
        <v>46</v>
      </c>
      <c r="M31" s="18">
        <v>0.60199999999999998</v>
      </c>
      <c r="N31" s="31"/>
      <c r="O31" s="3" t="s">
        <v>46</v>
      </c>
      <c r="P31" s="18"/>
      <c r="Q31" s="31"/>
      <c r="R31" s="3" t="s">
        <v>46</v>
      </c>
      <c r="S31" s="18"/>
      <c r="T31" s="6">
        <f>RANK(V31,$V$10:$V$55,0)</f>
        <v>8</v>
      </c>
      <c r="U31" s="3" t="s">
        <v>46</v>
      </c>
      <c r="V31" s="35">
        <v>0</v>
      </c>
      <c r="W31" s="6">
        <f>RANK(Y31,$Y$10:$Y$55,0)</f>
        <v>21</v>
      </c>
      <c r="X31" s="25" t="s">
        <v>17</v>
      </c>
      <c r="Y31" s="29">
        <v>0</v>
      </c>
      <c r="Z31" s="6">
        <f>RANK(AB31,$AB$10:$AB$55,0)</f>
        <v>21</v>
      </c>
      <c r="AA31" s="25" t="s">
        <v>16</v>
      </c>
      <c r="AB31" s="37">
        <v>0</v>
      </c>
      <c r="AE31" s="2" t="e">
        <f>Z31*$E$7+W31*$E$6+T31*$E$5+E31*$E$4+B31*$E$3</f>
        <v>#N/A</v>
      </c>
      <c r="AF31" s="6" t="e">
        <f t="shared" si="0"/>
        <v>#N/A</v>
      </c>
      <c r="AG31" s="3" t="s">
        <v>43</v>
      </c>
    </row>
    <row r="32" spans="2:33" x14ac:dyDescent="0.25">
      <c r="B32" s="16">
        <f>RANK(D32,$D$10:$D$55,0)</f>
        <v>8</v>
      </c>
      <c r="C32" s="3" t="s">
        <v>44</v>
      </c>
      <c r="D32" s="26">
        <v>1</v>
      </c>
      <c r="E32" s="6" t="e">
        <f>RANK(G32,$M$10:$M$55,0)</f>
        <v>#N/A</v>
      </c>
      <c r="F32" s="3" t="s">
        <v>44</v>
      </c>
      <c r="G32" s="27"/>
      <c r="H32" s="6"/>
      <c r="I32" s="3" t="s">
        <v>44</v>
      </c>
      <c r="J32" s="27"/>
      <c r="K32" s="6">
        <f>RANK(M32,$M$10:$M$55,0)</f>
        <v>21</v>
      </c>
      <c r="L32" s="3" t="s">
        <v>47</v>
      </c>
      <c r="M32" s="18">
        <v>0.60199999999999998</v>
      </c>
      <c r="N32" s="31"/>
      <c r="O32" s="3" t="s">
        <v>47</v>
      </c>
      <c r="P32" s="18"/>
      <c r="Q32" s="31"/>
      <c r="R32" s="3" t="s">
        <v>47</v>
      </c>
      <c r="S32" s="18"/>
      <c r="T32" s="6">
        <f>RANK(V32,$V$10:$V$55,0)</f>
        <v>8</v>
      </c>
      <c r="U32" s="3" t="s">
        <v>47</v>
      </c>
      <c r="V32" s="35">
        <v>0</v>
      </c>
      <c r="W32" s="6">
        <f>RANK(Y32,$Y$10:$Y$55,0)</f>
        <v>21</v>
      </c>
      <c r="X32" s="25" t="s">
        <v>18</v>
      </c>
      <c r="Y32" s="29">
        <v>0</v>
      </c>
      <c r="Z32" s="6">
        <f>RANK(AB32,$AB$10:$AB$55,0)</f>
        <v>21</v>
      </c>
      <c r="AA32" s="25" t="s">
        <v>15</v>
      </c>
      <c r="AB32" s="37">
        <v>0</v>
      </c>
      <c r="AE32" s="2" t="e">
        <f>Z32*$E$7+W32*$E$6+T32*$E$5+E32*$E$4+B32*$E$3</f>
        <v>#N/A</v>
      </c>
      <c r="AF32" s="6" t="e">
        <f t="shared" si="0"/>
        <v>#N/A</v>
      </c>
      <c r="AG32" s="3" t="s">
        <v>44</v>
      </c>
    </row>
    <row r="33" spans="2:33" x14ac:dyDescent="0.25">
      <c r="B33" s="16">
        <f>RANK(D33,$D$10:$D$55,0)</f>
        <v>8</v>
      </c>
      <c r="C33" s="3" t="s">
        <v>45</v>
      </c>
      <c r="D33" s="26">
        <v>1</v>
      </c>
      <c r="E33" s="6" t="e">
        <f>RANK(G33,$M$10:$M$55,0)</f>
        <v>#N/A</v>
      </c>
      <c r="F33" s="3" t="s">
        <v>45</v>
      </c>
      <c r="G33" s="27"/>
      <c r="H33" s="6"/>
      <c r="I33" s="3" t="s">
        <v>45</v>
      </c>
      <c r="J33" s="27"/>
      <c r="K33" s="6">
        <f>RANK(M33,$M$10:$M$55,0)</f>
        <v>21</v>
      </c>
      <c r="L33" s="3" t="s">
        <v>48</v>
      </c>
      <c r="M33" s="18">
        <v>0.60199999999999998</v>
      </c>
      <c r="N33" s="31"/>
      <c r="O33" s="3" t="s">
        <v>48</v>
      </c>
      <c r="P33" s="18"/>
      <c r="Q33" s="31"/>
      <c r="R33" s="3" t="s">
        <v>48</v>
      </c>
      <c r="S33" s="18"/>
      <c r="T33" s="6">
        <f>RANK(V33,$V$10:$V$55,0)</f>
        <v>8</v>
      </c>
      <c r="U33" s="3" t="s">
        <v>48</v>
      </c>
      <c r="V33" s="35">
        <v>0</v>
      </c>
      <c r="W33" s="6">
        <f>RANK(Y33,$Y$10:$Y$55,0)</f>
        <v>21</v>
      </c>
      <c r="X33" s="25" t="s">
        <v>20</v>
      </c>
      <c r="Y33" s="29">
        <v>0</v>
      </c>
      <c r="Z33" s="6">
        <f>RANK(AB33,$AB$10:$AB$55,0)</f>
        <v>21</v>
      </c>
      <c r="AA33" s="25" t="s">
        <v>9</v>
      </c>
      <c r="AB33" s="37">
        <v>0</v>
      </c>
      <c r="AE33" s="2" t="e">
        <f>Z33*$E$7+W33*$E$6+T33*$E$5+E33*$E$4+B33*$E$3</f>
        <v>#N/A</v>
      </c>
      <c r="AF33" s="6" t="e">
        <f t="shared" si="0"/>
        <v>#N/A</v>
      </c>
      <c r="AG33" s="3" t="s">
        <v>45</v>
      </c>
    </row>
    <row r="34" spans="2:33" x14ac:dyDescent="0.25">
      <c r="B34" s="16">
        <f>RANK(D34,$D$10:$D$55,0)</f>
        <v>8</v>
      </c>
      <c r="C34" s="3" t="s">
        <v>46</v>
      </c>
      <c r="D34" s="26">
        <v>1</v>
      </c>
      <c r="E34" s="6" t="e">
        <f>RANK(G34,$M$10:$M$55,0)</f>
        <v>#N/A</v>
      </c>
      <c r="F34" s="3" t="s">
        <v>46</v>
      </c>
      <c r="G34" s="27"/>
      <c r="H34" s="6"/>
      <c r="I34" s="3" t="s">
        <v>46</v>
      </c>
      <c r="J34" s="27"/>
      <c r="K34" s="6">
        <f>RANK(M34,$M$10:$M$55,0)</f>
        <v>21</v>
      </c>
      <c r="L34" s="3" t="s">
        <v>49</v>
      </c>
      <c r="M34" s="18">
        <v>0.60199999999999998</v>
      </c>
      <c r="N34" s="31"/>
      <c r="O34" s="3" t="s">
        <v>49</v>
      </c>
      <c r="P34" s="18"/>
      <c r="Q34" s="31"/>
      <c r="R34" s="3" t="s">
        <v>49</v>
      </c>
      <c r="S34" s="18"/>
      <c r="T34" s="6">
        <f>RANK(V34,$V$10:$V$55,0)</f>
        <v>8</v>
      </c>
      <c r="U34" s="3" t="s">
        <v>49</v>
      </c>
      <c r="V34" s="35">
        <v>0</v>
      </c>
      <c r="W34" s="6">
        <f>RANK(Y34,$Y$10:$Y$55,0)</f>
        <v>21</v>
      </c>
      <c r="X34" s="25" t="s">
        <v>21</v>
      </c>
      <c r="Y34" s="29">
        <v>0</v>
      </c>
      <c r="Z34" s="6">
        <f>RANK(AB34,$AB$10:$AB$55,0)</f>
        <v>21</v>
      </c>
      <c r="AA34" s="25" t="s">
        <v>10</v>
      </c>
      <c r="AB34" s="37">
        <v>0</v>
      </c>
      <c r="AE34" s="2" t="e">
        <f>Z34*$E$7+W34*$E$6+T34*$E$5+E34*$E$4+B34*$E$3</f>
        <v>#N/A</v>
      </c>
      <c r="AF34" s="6" t="e">
        <f t="shared" si="0"/>
        <v>#N/A</v>
      </c>
      <c r="AG34" s="3" t="s">
        <v>46</v>
      </c>
    </row>
    <row r="35" spans="2:33" x14ac:dyDescent="0.25">
      <c r="B35" s="16">
        <f>RANK(D35,$D$10:$D$55,0)</f>
        <v>8</v>
      </c>
      <c r="C35" s="3" t="s">
        <v>47</v>
      </c>
      <c r="D35" s="26">
        <v>1</v>
      </c>
      <c r="E35" s="6" t="e">
        <f>RANK(G35,$M$10:$M$55,0)</f>
        <v>#N/A</v>
      </c>
      <c r="F35" s="3" t="s">
        <v>47</v>
      </c>
      <c r="G35" s="27"/>
      <c r="H35" s="6"/>
      <c r="I35" s="3" t="s">
        <v>47</v>
      </c>
      <c r="J35" s="27"/>
      <c r="K35" s="6">
        <f>RANK(M35,$M$10:$M$55,0)</f>
        <v>21</v>
      </c>
      <c r="L35" s="3" t="s">
        <v>50</v>
      </c>
      <c r="M35" s="18">
        <v>0.60199999999999998</v>
      </c>
      <c r="N35" s="31"/>
      <c r="O35" s="3" t="s">
        <v>50</v>
      </c>
      <c r="P35" s="18"/>
      <c r="Q35" s="31"/>
      <c r="R35" s="3" t="s">
        <v>50</v>
      </c>
      <c r="S35" s="18"/>
      <c r="T35" s="6">
        <f>RANK(V35,$V$10:$V$55,0)</f>
        <v>8</v>
      </c>
      <c r="U35" s="3" t="s">
        <v>50</v>
      </c>
      <c r="V35" s="35">
        <v>0</v>
      </c>
      <c r="W35" s="6">
        <f>RANK(Y35,$Y$10:$Y$55,0)</f>
        <v>21</v>
      </c>
      <c r="X35" s="3" t="s">
        <v>22</v>
      </c>
      <c r="Y35" s="29">
        <v>0</v>
      </c>
      <c r="Z35" s="6">
        <f>RANK(AB35,$AB$10:$AB$55,0)</f>
        <v>21</v>
      </c>
      <c r="AA35" s="25" t="s">
        <v>11</v>
      </c>
      <c r="AB35" s="37">
        <v>0</v>
      </c>
      <c r="AE35" s="2" t="e">
        <f>Z35*$E$7+W35*$E$6+T35*$E$5+E35*$E$4+B35*$E$3</f>
        <v>#N/A</v>
      </c>
      <c r="AF35" s="6" t="e">
        <f t="shared" si="0"/>
        <v>#N/A</v>
      </c>
      <c r="AG35" s="3" t="s">
        <v>47</v>
      </c>
    </row>
    <row r="36" spans="2:33" x14ac:dyDescent="0.25">
      <c r="B36" s="16">
        <f>RANK(D36,$D$10:$D$55,0)</f>
        <v>8</v>
      </c>
      <c r="C36" s="3" t="s">
        <v>48</v>
      </c>
      <c r="D36" s="26">
        <v>1</v>
      </c>
      <c r="E36" s="6" t="e">
        <f>RANK(G36,$M$10:$M$55,0)</f>
        <v>#N/A</v>
      </c>
      <c r="F36" s="3" t="s">
        <v>48</v>
      </c>
      <c r="G36" s="27"/>
      <c r="H36" s="6"/>
      <c r="I36" s="3" t="s">
        <v>48</v>
      </c>
      <c r="J36" s="27"/>
      <c r="K36" s="6">
        <f>RANK(M36,$M$10:$M$55,0)</f>
        <v>27</v>
      </c>
      <c r="L36" s="3" t="s">
        <v>40</v>
      </c>
      <c r="M36" s="18">
        <v>0.59499999999999997</v>
      </c>
      <c r="N36" s="31"/>
      <c r="O36" s="3" t="s">
        <v>40</v>
      </c>
      <c r="P36" s="18"/>
      <c r="Q36" s="31"/>
      <c r="R36" s="3" t="s">
        <v>40</v>
      </c>
      <c r="S36" s="18"/>
      <c r="T36" s="6">
        <f>RANK(V36,$V$10:$V$55,0)</f>
        <v>8</v>
      </c>
      <c r="U36" s="3" t="s">
        <v>40</v>
      </c>
      <c r="V36" s="35">
        <v>0</v>
      </c>
      <c r="W36" s="6">
        <f>RANK(Y36,$Y$10:$Y$55,0)</f>
        <v>21</v>
      </c>
      <c r="X36" s="3" t="s">
        <v>23</v>
      </c>
      <c r="Y36" s="29">
        <v>0</v>
      </c>
      <c r="Z36" s="6">
        <f>RANK(AB36,$AB$10:$AB$55,0)</f>
        <v>21</v>
      </c>
      <c r="AA36" s="25" t="s">
        <v>12</v>
      </c>
      <c r="AB36" s="37">
        <v>0</v>
      </c>
      <c r="AE36" s="2" t="e">
        <f>Z36*$E$7+W36*$E$6+T36*$E$5+E36*$E$4+B36*$E$3</f>
        <v>#N/A</v>
      </c>
      <c r="AF36" s="6" t="e">
        <f t="shared" si="0"/>
        <v>#N/A</v>
      </c>
      <c r="AG36" s="3" t="s">
        <v>48</v>
      </c>
    </row>
    <row r="37" spans="2:33" x14ac:dyDescent="0.25">
      <c r="B37" s="16">
        <f>RANK(D37,$D$10:$D$55,0)</f>
        <v>8</v>
      </c>
      <c r="C37" s="3" t="s">
        <v>49</v>
      </c>
      <c r="D37" s="26">
        <v>1</v>
      </c>
      <c r="E37" s="6" t="e">
        <f>RANK(G37,$M$10:$M$55,0)</f>
        <v>#N/A</v>
      </c>
      <c r="F37" s="3" t="s">
        <v>49</v>
      </c>
      <c r="G37" s="27"/>
      <c r="H37" s="6"/>
      <c r="I37" s="3" t="s">
        <v>49</v>
      </c>
      <c r="J37" s="27"/>
      <c r="K37" s="6">
        <f>RANK(M37,$M$10:$M$55,0)</f>
        <v>27</v>
      </c>
      <c r="L37" s="3" t="s">
        <v>41</v>
      </c>
      <c r="M37" s="18">
        <v>0.59499999999999997</v>
      </c>
      <c r="N37" s="31"/>
      <c r="O37" s="3" t="s">
        <v>41</v>
      </c>
      <c r="P37" s="18"/>
      <c r="Q37" s="31"/>
      <c r="R37" s="3" t="s">
        <v>41</v>
      </c>
      <c r="S37" s="18"/>
      <c r="T37" s="6">
        <f>RANK(V37,$V$10:$V$55,0)</f>
        <v>8</v>
      </c>
      <c r="U37" s="3" t="s">
        <v>41</v>
      </c>
      <c r="V37" s="35">
        <v>0</v>
      </c>
      <c r="W37" s="6">
        <f>RANK(Y37,$Y$10:$Y$55,0)</f>
        <v>21</v>
      </c>
      <c r="X37" s="3" t="s">
        <v>45</v>
      </c>
      <c r="Y37" s="29">
        <v>0</v>
      </c>
      <c r="Z37" s="6">
        <f>RANK(AB37,$AB$10:$AB$55,0)</f>
        <v>21</v>
      </c>
      <c r="AA37" s="25" t="s">
        <v>13</v>
      </c>
      <c r="AB37" s="37">
        <v>0</v>
      </c>
      <c r="AE37" s="2" t="e">
        <f>Z37*$E$7+W37*$E$6+T37*$E$5+E37*$E$4+B37*$E$3</f>
        <v>#N/A</v>
      </c>
      <c r="AF37" s="6" t="e">
        <f t="shared" si="0"/>
        <v>#N/A</v>
      </c>
      <c r="AG37" s="3" t="s">
        <v>49</v>
      </c>
    </row>
    <row r="38" spans="2:33" x14ac:dyDescent="0.25">
      <c r="B38" s="16">
        <f>RANK(D38,$D$10:$D$55,0)</f>
        <v>8</v>
      </c>
      <c r="C38" s="3" t="s">
        <v>50</v>
      </c>
      <c r="D38" s="26">
        <v>1</v>
      </c>
      <c r="E38" s="6" t="e">
        <f>RANK(G38,$M$10:$M$55,0)</f>
        <v>#N/A</v>
      </c>
      <c r="F38" s="3" t="s">
        <v>50</v>
      </c>
      <c r="G38" s="27"/>
      <c r="H38" s="6"/>
      <c r="I38" s="3" t="s">
        <v>50</v>
      </c>
      <c r="J38" s="27"/>
      <c r="K38" s="6">
        <f>RANK(M38,$M$10:$M$55,0)</f>
        <v>27</v>
      </c>
      <c r="L38" s="3" t="s">
        <v>42</v>
      </c>
      <c r="M38" s="18">
        <v>0.59499999999999997</v>
      </c>
      <c r="N38" s="31"/>
      <c r="O38" s="3" t="s">
        <v>42</v>
      </c>
      <c r="P38" s="18"/>
      <c r="Q38" s="31"/>
      <c r="R38" s="3" t="s">
        <v>42</v>
      </c>
      <c r="S38" s="18"/>
      <c r="T38" s="6">
        <f>RANK(V38,$V$10:$V$55,0)</f>
        <v>8</v>
      </c>
      <c r="U38" s="3" t="s">
        <v>42</v>
      </c>
      <c r="V38" s="35">
        <v>0</v>
      </c>
      <c r="W38" s="6">
        <f>RANK(Y38,$Y$10:$Y$55,0)</f>
        <v>21</v>
      </c>
      <c r="X38" s="3" t="s">
        <v>46</v>
      </c>
      <c r="Y38" s="29">
        <v>0</v>
      </c>
      <c r="Z38" s="6">
        <f>RANK(AB38,$AB$10:$AB$55,0)</f>
        <v>21</v>
      </c>
      <c r="AA38" s="25" t="s">
        <v>14</v>
      </c>
      <c r="AB38" s="37">
        <v>0</v>
      </c>
      <c r="AE38" s="2" t="e">
        <f>Z38*$E$7+W38*$E$6+T38*$E$5+E38*$E$4+B38*$E$3</f>
        <v>#N/A</v>
      </c>
      <c r="AF38" s="6" t="e">
        <f t="shared" si="0"/>
        <v>#N/A</v>
      </c>
      <c r="AG38" s="3" t="s">
        <v>50</v>
      </c>
    </row>
    <row r="39" spans="2:33" x14ac:dyDescent="0.25">
      <c r="B39" s="16">
        <f>RANK(D39,$D$10:$D$55,0)</f>
        <v>8</v>
      </c>
      <c r="C39" s="3" t="s">
        <v>51</v>
      </c>
      <c r="D39" s="26">
        <v>1</v>
      </c>
      <c r="E39" s="6" t="e">
        <f>RANK(G39,$M$10:$M$55,0)</f>
        <v>#N/A</v>
      </c>
      <c r="F39" s="3" t="s">
        <v>51</v>
      </c>
      <c r="G39" s="27"/>
      <c r="H39" s="6"/>
      <c r="I39" s="3" t="s">
        <v>51</v>
      </c>
      <c r="J39" s="27"/>
      <c r="K39" s="6">
        <f>RANK(M39,$M$10:$M$55,0)</f>
        <v>27</v>
      </c>
      <c r="L39" s="3" t="s">
        <v>43</v>
      </c>
      <c r="M39" s="18">
        <v>0.59499999999999997</v>
      </c>
      <c r="N39" s="31"/>
      <c r="O39" s="3" t="s">
        <v>43</v>
      </c>
      <c r="P39" s="18"/>
      <c r="Q39" s="31"/>
      <c r="R39" s="3" t="s">
        <v>43</v>
      </c>
      <c r="S39" s="18"/>
      <c r="T39" s="6">
        <f>RANK(V39,$V$10:$V$55,0)</f>
        <v>8</v>
      </c>
      <c r="U39" s="3" t="s">
        <v>43</v>
      </c>
      <c r="V39" s="35">
        <v>0</v>
      </c>
      <c r="W39" s="6">
        <f>RANK(Y39,$Y$10:$Y$55,0)</f>
        <v>21</v>
      </c>
      <c r="X39" s="3" t="s">
        <v>47</v>
      </c>
      <c r="Y39" s="29">
        <v>0</v>
      </c>
      <c r="Z39" s="6">
        <f>RANK(AB39,$AB$10:$AB$55,0)</f>
        <v>21</v>
      </c>
      <c r="AA39" s="3" t="s">
        <v>64</v>
      </c>
      <c r="AB39" s="29">
        <v>0</v>
      </c>
      <c r="AE39" s="2" t="e">
        <f>Z39*$E$7+W39*$E$6+T39*$E$5+E39*$E$4+B39*$E$3</f>
        <v>#N/A</v>
      </c>
      <c r="AF39" s="6" t="e">
        <f t="shared" si="0"/>
        <v>#N/A</v>
      </c>
      <c r="AG39" s="3" t="s">
        <v>51</v>
      </c>
    </row>
    <row r="40" spans="2:33" x14ac:dyDescent="0.25">
      <c r="B40" s="16">
        <f>RANK(D40,$D$10:$D$55,0)</f>
        <v>8</v>
      </c>
      <c r="C40" s="3" t="s">
        <v>52</v>
      </c>
      <c r="D40" s="26">
        <v>1</v>
      </c>
      <c r="E40" s="6" t="e">
        <f>RANK(G40,$M$10:$M$55,0)</f>
        <v>#N/A</v>
      </c>
      <c r="F40" s="3" t="s">
        <v>52</v>
      </c>
      <c r="G40" s="27"/>
      <c r="H40" s="6"/>
      <c r="I40" s="3" t="s">
        <v>52</v>
      </c>
      <c r="J40" s="27"/>
      <c r="K40" s="6">
        <f>RANK(M40,$M$10:$M$55,0)</f>
        <v>27</v>
      </c>
      <c r="L40" s="3" t="s">
        <v>44</v>
      </c>
      <c r="M40" s="18">
        <v>0.59499999999999997</v>
      </c>
      <c r="N40" s="31"/>
      <c r="O40" s="3" t="s">
        <v>44</v>
      </c>
      <c r="P40" s="18"/>
      <c r="Q40" s="31"/>
      <c r="R40" s="3" t="s">
        <v>44</v>
      </c>
      <c r="S40" s="18"/>
      <c r="T40" s="6">
        <f>RANK(V40,$V$10:$V$55,0)</f>
        <v>8</v>
      </c>
      <c r="U40" s="3" t="s">
        <v>44</v>
      </c>
      <c r="V40" s="35">
        <v>0</v>
      </c>
      <c r="W40" s="6">
        <f>RANK(Y40,$Y$10:$Y$55,0)</f>
        <v>21</v>
      </c>
      <c r="X40" s="3" t="s">
        <v>48</v>
      </c>
      <c r="Y40" s="29">
        <v>0</v>
      </c>
      <c r="Z40" s="6">
        <f>RANK(AB40,$AB$10:$AB$55,0)</f>
        <v>21</v>
      </c>
      <c r="AA40" s="3" t="s">
        <v>65</v>
      </c>
      <c r="AB40" s="29">
        <v>0</v>
      </c>
      <c r="AE40" s="2" t="e">
        <f>Z40*$E$7+W40*$E$6+T40*$E$5+E40*$E$4+B40*$E$3</f>
        <v>#N/A</v>
      </c>
      <c r="AF40" s="6" t="e">
        <f t="shared" si="0"/>
        <v>#N/A</v>
      </c>
      <c r="AG40" s="3" t="s">
        <v>52</v>
      </c>
    </row>
    <row r="41" spans="2:33" x14ac:dyDescent="0.25">
      <c r="B41" s="16">
        <f>RANK(D41,$D$10:$D$55,0)</f>
        <v>8</v>
      </c>
      <c r="C41" s="3" t="s">
        <v>53</v>
      </c>
      <c r="D41" s="26">
        <v>1</v>
      </c>
      <c r="E41" s="6" t="e">
        <f>RANK(G41,$M$10:$M$55,0)</f>
        <v>#N/A</v>
      </c>
      <c r="F41" s="3" t="s">
        <v>53</v>
      </c>
      <c r="G41" s="27"/>
      <c r="H41" s="6"/>
      <c r="I41" s="3" t="s">
        <v>53</v>
      </c>
      <c r="J41" s="27"/>
      <c r="K41" s="6">
        <f>RANK(M41,$M$10:$M$55,0)</f>
        <v>32</v>
      </c>
      <c r="L41" s="3" t="s">
        <v>51</v>
      </c>
      <c r="M41" s="18">
        <v>0.58799999999999997</v>
      </c>
      <c r="N41" s="31"/>
      <c r="O41" s="3" t="s">
        <v>51</v>
      </c>
      <c r="P41" s="18"/>
      <c r="Q41" s="31"/>
      <c r="R41" s="3" t="s">
        <v>51</v>
      </c>
      <c r="S41" s="18"/>
      <c r="T41" s="6">
        <f>RANK(V41,$V$10:$V$55,0)</f>
        <v>8</v>
      </c>
      <c r="U41" s="3" t="s">
        <v>51</v>
      </c>
      <c r="V41" s="35">
        <v>0</v>
      </c>
      <c r="W41" s="6">
        <f>RANK(Y41,$Y$10:$Y$55,0)</f>
        <v>21</v>
      </c>
      <c r="X41" s="3" t="s">
        <v>49</v>
      </c>
      <c r="Y41" s="29">
        <v>0</v>
      </c>
      <c r="Z41" s="6">
        <f>RANK(AB41,$AB$10:$AB$55,0)</f>
        <v>21</v>
      </c>
      <c r="AA41" s="3" t="s">
        <v>66</v>
      </c>
      <c r="AB41" s="29">
        <v>0</v>
      </c>
      <c r="AE41" s="2" t="e">
        <f>Z41*$E$7+W41*$E$6+T41*$E$5+E41*$E$4+B41*$E$3</f>
        <v>#N/A</v>
      </c>
      <c r="AF41" s="6" t="e">
        <f t="shared" si="0"/>
        <v>#N/A</v>
      </c>
      <c r="AG41" s="3" t="s">
        <v>53</v>
      </c>
    </row>
    <row r="42" spans="2:33" x14ac:dyDescent="0.25">
      <c r="B42" s="16">
        <f>RANK(D42,$D$10:$D$55,0)</f>
        <v>8</v>
      </c>
      <c r="C42" s="3" t="s">
        <v>54</v>
      </c>
      <c r="D42" s="26">
        <v>1</v>
      </c>
      <c r="E42" s="6" t="e">
        <f>RANK(G42,$M$10:$M$55,0)</f>
        <v>#N/A</v>
      </c>
      <c r="F42" s="3" t="s">
        <v>54</v>
      </c>
      <c r="G42" s="27"/>
      <c r="H42" s="6"/>
      <c r="I42" s="3" t="s">
        <v>54</v>
      </c>
      <c r="J42" s="27"/>
      <c r="K42" s="6">
        <f>RANK(M42,$M$10:$M$55,0)</f>
        <v>32</v>
      </c>
      <c r="L42" s="3" t="s">
        <v>52</v>
      </c>
      <c r="M42" s="18">
        <v>0.58799999999999997</v>
      </c>
      <c r="N42" s="31"/>
      <c r="O42" s="3" t="s">
        <v>52</v>
      </c>
      <c r="P42" s="18"/>
      <c r="Q42" s="31"/>
      <c r="R42" s="3" t="s">
        <v>52</v>
      </c>
      <c r="S42" s="18"/>
      <c r="T42" s="6">
        <f>RANK(V42,$V$10:$V$55,0)</f>
        <v>8</v>
      </c>
      <c r="U42" s="3" t="s">
        <v>52</v>
      </c>
      <c r="V42" s="35">
        <v>0</v>
      </c>
      <c r="W42" s="6">
        <f>RANK(Y42,$Y$10:$Y$55,0)</f>
        <v>21</v>
      </c>
      <c r="X42" s="3" t="s">
        <v>50</v>
      </c>
      <c r="Y42" s="29">
        <v>0</v>
      </c>
      <c r="Z42" s="6">
        <f>RANK(AB42,$AB$10:$AB$55,0)</f>
        <v>21</v>
      </c>
      <c r="AA42" s="3" t="s">
        <v>67</v>
      </c>
      <c r="AB42" s="29">
        <v>0</v>
      </c>
      <c r="AE42" s="2" t="e">
        <f>Z42*$E$7+W42*$E$6+T42*$E$5+E42*$E$4+B42*$E$3</f>
        <v>#N/A</v>
      </c>
      <c r="AF42" s="6" t="e">
        <f t="shared" si="0"/>
        <v>#N/A</v>
      </c>
      <c r="AG42" s="3" t="s">
        <v>54</v>
      </c>
    </row>
    <row r="43" spans="2:33" x14ac:dyDescent="0.25">
      <c r="B43" s="16">
        <f>RANK(D43,$D$10:$D$55,0)</f>
        <v>8</v>
      </c>
      <c r="C43" s="3" t="s">
        <v>55</v>
      </c>
      <c r="D43" s="26">
        <v>1</v>
      </c>
      <c r="E43" s="6" t="e">
        <f>RANK(G43,$M$10:$M$55,0)</f>
        <v>#N/A</v>
      </c>
      <c r="F43" s="3" t="s">
        <v>55</v>
      </c>
      <c r="G43" s="27"/>
      <c r="H43" s="6"/>
      <c r="I43" s="3" t="s">
        <v>55</v>
      </c>
      <c r="J43" s="27"/>
      <c r="K43" s="6">
        <f>RANK(M43,$M$10:$M$55,0)</f>
        <v>32</v>
      </c>
      <c r="L43" s="3" t="s">
        <v>53</v>
      </c>
      <c r="M43" s="18">
        <v>0.58799999999999997</v>
      </c>
      <c r="N43" s="31"/>
      <c r="O43" s="3" t="s">
        <v>53</v>
      </c>
      <c r="P43" s="18"/>
      <c r="Q43" s="31"/>
      <c r="R43" s="3" t="s">
        <v>53</v>
      </c>
      <c r="S43" s="18"/>
      <c r="T43" s="6">
        <f>RANK(V43,$V$10:$V$55,0)</f>
        <v>8</v>
      </c>
      <c r="U43" s="3" t="s">
        <v>53</v>
      </c>
      <c r="V43" s="35">
        <v>0</v>
      </c>
      <c r="W43" s="6">
        <f>RANK(Y43,$Y$10:$Y$55,0)</f>
        <v>21</v>
      </c>
      <c r="X43" s="3" t="s">
        <v>40</v>
      </c>
      <c r="Y43" s="29">
        <v>0</v>
      </c>
      <c r="Z43" s="6">
        <f>RANK(AB43,$AB$10:$AB$55,0)</f>
        <v>21</v>
      </c>
      <c r="AA43" s="25" t="s">
        <v>51</v>
      </c>
      <c r="AB43" s="29">
        <v>0</v>
      </c>
      <c r="AE43" s="2" t="e">
        <f>Z43*$E$7+W43*$E$6+T43*$E$5+E43*$E$4+B43*$E$3</f>
        <v>#N/A</v>
      </c>
      <c r="AF43" s="6" t="e">
        <f t="shared" si="0"/>
        <v>#N/A</v>
      </c>
      <c r="AG43" s="3" t="s">
        <v>55</v>
      </c>
    </row>
    <row r="44" spans="2:33" x14ac:dyDescent="0.25">
      <c r="B44" s="16">
        <f>RANK(D44,$D$10:$D$55,0)</f>
        <v>8</v>
      </c>
      <c r="C44" s="3" t="s">
        <v>56</v>
      </c>
      <c r="D44" s="26">
        <v>1</v>
      </c>
      <c r="E44" s="6" t="e">
        <f>RANK(G44,$M$10:$M$55,0)</f>
        <v>#N/A</v>
      </c>
      <c r="F44" s="3" t="s">
        <v>56</v>
      </c>
      <c r="G44" s="27"/>
      <c r="H44" s="6"/>
      <c r="I44" s="3" t="s">
        <v>56</v>
      </c>
      <c r="J44" s="27"/>
      <c r="K44" s="6">
        <f>RANK(M44,$M$10:$M$55,0)</f>
        <v>32</v>
      </c>
      <c r="L44" s="3" t="s">
        <v>54</v>
      </c>
      <c r="M44" s="18">
        <v>0.58799999999999997</v>
      </c>
      <c r="N44" s="31"/>
      <c r="O44" s="3" t="s">
        <v>54</v>
      </c>
      <c r="P44" s="18"/>
      <c r="Q44" s="31"/>
      <c r="R44" s="3" t="s">
        <v>54</v>
      </c>
      <c r="S44" s="18"/>
      <c r="T44" s="6">
        <f>RANK(V44,$V$10:$V$55,0)</f>
        <v>8</v>
      </c>
      <c r="U44" s="3" t="s">
        <v>54</v>
      </c>
      <c r="V44" s="35">
        <v>0</v>
      </c>
      <c r="W44" s="6">
        <f>RANK(Y44,$Y$10:$Y$55,0)</f>
        <v>21</v>
      </c>
      <c r="X44" s="3" t="s">
        <v>41</v>
      </c>
      <c r="Y44" s="29">
        <v>0</v>
      </c>
      <c r="Z44" s="6">
        <f>RANK(AB44,$AB$10:$AB$55,0)</f>
        <v>21</v>
      </c>
      <c r="AA44" s="25" t="s">
        <v>52</v>
      </c>
      <c r="AB44" s="29">
        <v>0</v>
      </c>
      <c r="AE44" s="2" t="e">
        <f>Z44*$E$7+W44*$E$6+T44*$E$5+E44*$E$4+B44*$E$3</f>
        <v>#N/A</v>
      </c>
      <c r="AF44" s="6" t="e">
        <f t="shared" si="0"/>
        <v>#N/A</v>
      </c>
      <c r="AG44" s="3" t="s">
        <v>56</v>
      </c>
    </row>
    <row r="45" spans="2:33" x14ac:dyDescent="0.25">
      <c r="B45" s="16">
        <f>RANK(D45,$D$10:$D$55,0)</f>
        <v>8</v>
      </c>
      <c r="C45" s="3" t="s">
        <v>57</v>
      </c>
      <c r="D45" s="26">
        <v>1</v>
      </c>
      <c r="E45" s="6" t="e">
        <f>RANK(G45,$M$10:$M$55,0)</f>
        <v>#N/A</v>
      </c>
      <c r="F45" s="3" t="s">
        <v>57</v>
      </c>
      <c r="G45" s="27"/>
      <c r="H45" s="6"/>
      <c r="I45" s="3" t="s">
        <v>57</v>
      </c>
      <c r="J45" s="27"/>
      <c r="K45" s="6">
        <f>RANK(M45,$M$10:$M$55,0)</f>
        <v>32</v>
      </c>
      <c r="L45" s="3" t="s">
        <v>55</v>
      </c>
      <c r="M45" s="18">
        <v>0.58799999999999997</v>
      </c>
      <c r="N45" s="31"/>
      <c r="O45" s="3" t="s">
        <v>55</v>
      </c>
      <c r="P45" s="18"/>
      <c r="Q45" s="31"/>
      <c r="R45" s="3" t="s">
        <v>55</v>
      </c>
      <c r="S45" s="18"/>
      <c r="T45" s="6">
        <f>RANK(V45,$V$10:$V$55,0)</f>
        <v>8</v>
      </c>
      <c r="U45" s="3" t="s">
        <v>55</v>
      </c>
      <c r="V45" s="35">
        <v>0</v>
      </c>
      <c r="W45" s="6">
        <f>RANK(Y45,$Y$10:$Y$55,0)</f>
        <v>21</v>
      </c>
      <c r="X45" s="3" t="s">
        <v>42</v>
      </c>
      <c r="Y45" s="29">
        <v>0</v>
      </c>
      <c r="Z45" s="6">
        <f>RANK(AB45,$AB$10:$AB$55,0)</f>
        <v>21</v>
      </c>
      <c r="AA45" s="25" t="s">
        <v>53</v>
      </c>
      <c r="AB45" s="29">
        <v>0</v>
      </c>
      <c r="AE45" s="2" t="e">
        <f>Z45*$E$7+W45*$E$6+T45*$E$5+E45*$E$4+B45*$E$3</f>
        <v>#N/A</v>
      </c>
      <c r="AF45" s="6" t="e">
        <f t="shared" si="0"/>
        <v>#N/A</v>
      </c>
      <c r="AG45" s="3" t="s">
        <v>57</v>
      </c>
    </row>
    <row r="46" spans="2:33" x14ac:dyDescent="0.25">
      <c r="B46" s="16">
        <f>RANK(D46,$D$10:$D$55,0)</f>
        <v>8</v>
      </c>
      <c r="C46" s="3" t="s">
        <v>58</v>
      </c>
      <c r="D46" s="26">
        <v>1</v>
      </c>
      <c r="E46" s="6" t="e">
        <f>RANK(G46,$M$10:$M$55,0)</f>
        <v>#N/A</v>
      </c>
      <c r="F46" s="3" t="s">
        <v>58</v>
      </c>
      <c r="G46" s="27"/>
      <c r="H46" s="6"/>
      <c r="I46" s="3" t="s">
        <v>58</v>
      </c>
      <c r="J46" s="27"/>
      <c r="K46" s="6">
        <f>RANK(M46,$M$10:$M$55,0)</f>
        <v>32</v>
      </c>
      <c r="L46" s="3" t="s">
        <v>56</v>
      </c>
      <c r="M46" s="18">
        <v>0.58799999999999997</v>
      </c>
      <c r="N46" s="31"/>
      <c r="O46" s="3" t="s">
        <v>56</v>
      </c>
      <c r="P46" s="18"/>
      <c r="Q46" s="31"/>
      <c r="R46" s="3" t="s">
        <v>56</v>
      </c>
      <c r="S46" s="18"/>
      <c r="T46" s="6">
        <f>RANK(V46,$V$10:$V$55,0)</f>
        <v>8</v>
      </c>
      <c r="U46" s="3" t="s">
        <v>56</v>
      </c>
      <c r="V46" s="35">
        <v>0</v>
      </c>
      <c r="W46" s="6">
        <f>RANK(Y46,$Y$10:$Y$55,0)</f>
        <v>21</v>
      </c>
      <c r="X46" s="3" t="s">
        <v>43</v>
      </c>
      <c r="Y46" s="29">
        <v>0</v>
      </c>
      <c r="Z46" s="6">
        <f>RANK(AB46,$AB$10:$AB$55,0)</f>
        <v>21</v>
      </c>
      <c r="AA46" s="25" t="s">
        <v>54</v>
      </c>
      <c r="AB46" s="29">
        <v>0</v>
      </c>
      <c r="AE46" s="2" t="e">
        <f>Z46*$E$7+W46*$E$6+T46*$E$5+E46*$E$4+B46*$E$3</f>
        <v>#N/A</v>
      </c>
      <c r="AF46" s="6" t="e">
        <f t="shared" si="0"/>
        <v>#N/A</v>
      </c>
      <c r="AG46" s="3" t="s">
        <v>58</v>
      </c>
    </row>
    <row r="47" spans="2:33" x14ac:dyDescent="0.25">
      <c r="B47" s="16">
        <f>RANK(D47,$D$10:$D$55,0)</f>
        <v>8</v>
      </c>
      <c r="C47" s="3" t="s">
        <v>59</v>
      </c>
      <c r="D47" s="26">
        <v>1</v>
      </c>
      <c r="E47" s="6" t="e">
        <f>RANK(G47,$M$10:$M$55,0)</f>
        <v>#N/A</v>
      </c>
      <c r="F47" s="3" t="s">
        <v>59</v>
      </c>
      <c r="G47" s="27"/>
      <c r="H47" s="6"/>
      <c r="I47" s="3" t="s">
        <v>59</v>
      </c>
      <c r="J47" s="27"/>
      <c r="K47" s="6">
        <f>RANK(M47,$M$10:$M$55,0)</f>
        <v>32</v>
      </c>
      <c r="L47" s="3" t="s">
        <v>57</v>
      </c>
      <c r="M47" s="18">
        <v>0.58799999999999997</v>
      </c>
      <c r="N47" s="31"/>
      <c r="O47" s="3" t="s">
        <v>57</v>
      </c>
      <c r="P47" s="18"/>
      <c r="Q47" s="31"/>
      <c r="R47" s="3" t="s">
        <v>57</v>
      </c>
      <c r="S47" s="18"/>
      <c r="T47" s="6">
        <f>RANK(V47,$V$10:$V$55,0)</f>
        <v>8</v>
      </c>
      <c r="U47" s="3" t="s">
        <v>57</v>
      </c>
      <c r="V47" s="35">
        <v>0</v>
      </c>
      <c r="W47" s="6">
        <f>RANK(Y47,$Y$10:$Y$55,0)</f>
        <v>21</v>
      </c>
      <c r="X47" s="3" t="s">
        <v>44</v>
      </c>
      <c r="Y47" s="29">
        <v>0</v>
      </c>
      <c r="Z47" s="6">
        <f>RANK(AB47,$AB$10:$AB$55,0)</f>
        <v>21</v>
      </c>
      <c r="AA47" s="3" t="s">
        <v>55</v>
      </c>
      <c r="AB47" s="29">
        <v>0</v>
      </c>
      <c r="AE47" s="2" t="e">
        <f>Z47*$E$7+W47*$E$6+T47*$E$5+E47*$E$4+B47*$E$3</f>
        <v>#N/A</v>
      </c>
      <c r="AF47" s="6" t="e">
        <f t="shared" si="0"/>
        <v>#N/A</v>
      </c>
      <c r="AG47" s="3" t="s">
        <v>59</v>
      </c>
    </row>
    <row r="48" spans="2:33" x14ac:dyDescent="0.25">
      <c r="B48" s="16">
        <f>RANK(D48,$D$10:$D$55,0)</f>
        <v>8</v>
      </c>
      <c r="C48" s="3" t="s">
        <v>60</v>
      </c>
      <c r="D48" s="26">
        <v>1</v>
      </c>
      <c r="E48" s="6" t="e">
        <f>RANK(G48,$M$10:$M$55,0)</f>
        <v>#N/A</v>
      </c>
      <c r="F48" s="3" t="s">
        <v>60</v>
      </c>
      <c r="G48" s="27"/>
      <c r="H48" s="6"/>
      <c r="I48" s="3" t="s">
        <v>60</v>
      </c>
      <c r="J48" s="27"/>
      <c r="K48" s="6">
        <f>RANK(M48,$M$10:$M$55,0)</f>
        <v>39</v>
      </c>
      <c r="L48" s="3" t="s">
        <v>58</v>
      </c>
      <c r="M48" s="18">
        <v>0.58099999999999996</v>
      </c>
      <c r="N48" s="31"/>
      <c r="O48" s="3" t="s">
        <v>58</v>
      </c>
      <c r="P48" s="18"/>
      <c r="Q48" s="31"/>
      <c r="R48" s="3" t="s">
        <v>58</v>
      </c>
      <c r="S48" s="18"/>
      <c r="T48" s="6">
        <f>RANK(V48,$V$10:$V$55,0)</f>
        <v>8</v>
      </c>
      <c r="U48" s="3" t="s">
        <v>58</v>
      </c>
      <c r="V48" s="35">
        <v>0</v>
      </c>
      <c r="W48" s="6">
        <f>RANK(Y48,$Y$10:$Y$55,0)</f>
        <v>21</v>
      </c>
      <c r="X48" s="3" t="s">
        <v>58</v>
      </c>
      <c r="Y48" s="20">
        <v>0</v>
      </c>
      <c r="Z48" s="6">
        <f>RANK(AB48,$AB$10:$AB$55,0)</f>
        <v>21</v>
      </c>
      <c r="AA48" s="3" t="s">
        <v>56</v>
      </c>
      <c r="AB48" s="29">
        <v>0</v>
      </c>
      <c r="AE48" s="2" t="e">
        <f>Z48*$E$7+W48*$E$6+T48*$E$5+E48*$E$4+B48*$E$3</f>
        <v>#N/A</v>
      </c>
      <c r="AF48" s="6" t="e">
        <f t="shared" si="0"/>
        <v>#N/A</v>
      </c>
      <c r="AG48" s="3" t="s">
        <v>60</v>
      </c>
    </row>
    <row r="49" spans="2:33" x14ac:dyDescent="0.25">
      <c r="B49" s="16">
        <f>RANK(D49,$D$10:$D$55,0)</f>
        <v>8</v>
      </c>
      <c r="C49" s="3" t="s">
        <v>61</v>
      </c>
      <c r="D49" s="26">
        <v>1</v>
      </c>
      <c r="E49" s="6" t="e">
        <f>RANK(G49,$M$10:$M$55,0)</f>
        <v>#N/A</v>
      </c>
      <c r="F49" s="3" t="s">
        <v>61</v>
      </c>
      <c r="G49" s="27"/>
      <c r="H49" s="6"/>
      <c r="I49" s="3" t="s">
        <v>61</v>
      </c>
      <c r="J49" s="27"/>
      <c r="K49" s="6">
        <f>RANK(M49,$M$10:$M$55,0)</f>
        <v>39</v>
      </c>
      <c r="L49" s="3" t="s">
        <v>59</v>
      </c>
      <c r="M49" s="18">
        <v>0.58099999999999996</v>
      </c>
      <c r="N49" s="31"/>
      <c r="O49" s="3" t="s">
        <v>59</v>
      </c>
      <c r="P49" s="18"/>
      <c r="Q49" s="31"/>
      <c r="R49" s="3" t="s">
        <v>59</v>
      </c>
      <c r="S49" s="18"/>
      <c r="T49" s="6">
        <f>RANK(V49,$V$10:$V$55,0)</f>
        <v>8</v>
      </c>
      <c r="U49" s="3" t="s">
        <v>59</v>
      </c>
      <c r="V49" s="35">
        <v>0</v>
      </c>
      <c r="W49" s="6">
        <f>RANK(Y49,$Y$10:$Y$55,0)</f>
        <v>21</v>
      </c>
      <c r="X49" s="3" t="s">
        <v>59</v>
      </c>
      <c r="Y49" s="20">
        <v>0</v>
      </c>
      <c r="Z49" s="6">
        <f>RANK(AB49,$AB$10:$AB$55,0)</f>
        <v>21</v>
      </c>
      <c r="AA49" s="3" t="s">
        <v>57</v>
      </c>
      <c r="AB49" s="29">
        <v>0</v>
      </c>
      <c r="AE49" s="2" t="e">
        <f>Z49*$E$7+W49*$E$6+T49*$E$5+E49*$E$4+B49*$E$3</f>
        <v>#N/A</v>
      </c>
      <c r="AF49" s="6" t="e">
        <f t="shared" si="0"/>
        <v>#N/A</v>
      </c>
      <c r="AG49" s="3" t="s">
        <v>61</v>
      </c>
    </row>
    <row r="50" spans="2:33" x14ac:dyDescent="0.25">
      <c r="B50" s="16">
        <f>RANK(D50,$D$10:$D$55,0)</f>
        <v>8</v>
      </c>
      <c r="C50" s="3" t="s">
        <v>62</v>
      </c>
      <c r="D50" s="26">
        <v>1</v>
      </c>
      <c r="E50" s="6" t="e">
        <f>RANK(G50,$M$10:$M$55,0)</f>
        <v>#N/A</v>
      </c>
      <c r="F50" s="3" t="s">
        <v>62</v>
      </c>
      <c r="G50" s="27"/>
      <c r="H50" s="6"/>
      <c r="I50" s="3" t="s">
        <v>62</v>
      </c>
      <c r="J50" s="27"/>
      <c r="K50" s="6">
        <f>RANK(M50,$M$10:$M$55,0)</f>
        <v>39</v>
      </c>
      <c r="L50" s="3" t="s">
        <v>60</v>
      </c>
      <c r="M50" s="18">
        <v>0.58099999999999996</v>
      </c>
      <c r="N50" s="31"/>
      <c r="O50" s="3" t="s">
        <v>60</v>
      </c>
      <c r="P50" s="18"/>
      <c r="Q50" s="31"/>
      <c r="R50" s="3" t="s">
        <v>60</v>
      </c>
      <c r="S50" s="18"/>
      <c r="T50" s="6">
        <f>RANK(V50,$V$10:$V$55,0)</f>
        <v>8</v>
      </c>
      <c r="U50" s="3" t="s">
        <v>60</v>
      </c>
      <c r="V50" s="35">
        <v>0</v>
      </c>
      <c r="W50" s="6">
        <f>RANK(Y50,$Y$10:$Y$55,0)</f>
        <v>21</v>
      </c>
      <c r="X50" s="3" t="s">
        <v>60</v>
      </c>
      <c r="Y50" s="20">
        <v>0</v>
      </c>
      <c r="Z50" s="6">
        <f>RANK(AB50,$AB$10:$AB$55,0)</f>
        <v>21</v>
      </c>
      <c r="AA50" s="3" t="s">
        <v>58</v>
      </c>
      <c r="AB50" s="29">
        <v>0</v>
      </c>
      <c r="AE50" s="2" t="e">
        <f>Z50*$E$7+W50*$E$6+T50*$E$5+E50*$E$4+B50*$E$3</f>
        <v>#N/A</v>
      </c>
      <c r="AF50" s="6" t="e">
        <f t="shared" si="0"/>
        <v>#N/A</v>
      </c>
      <c r="AG50" s="3" t="s">
        <v>62</v>
      </c>
    </row>
    <row r="51" spans="2:33" x14ac:dyDescent="0.25">
      <c r="B51" s="16">
        <f>RANK(D51,$D$10:$D$55,0)</f>
        <v>8</v>
      </c>
      <c r="C51" s="3" t="s">
        <v>63</v>
      </c>
      <c r="D51" s="26">
        <v>1</v>
      </c>
      <c r="E51" s="6" t="e">
        <f>RANK(G51,$M$10:$M$55,0)</f>
        <v>#N/A</v>
      </c>
      <c r="F51" s="3" t="s">
        <v>63</v>
      </c>
      <c r="G51" s="27"/>
      <c r="H51" s="6"/>
      <c r="I51" s="3" t="s">
        <v>63</v>
      </c>
      <c r="J51" s="27"/>
      <c r="K51" s="6">
        <f>RANK(M51,$M$10:$M$55,0)</f>
        <v>39</v>
      </c>
      <c r="L51" s="3" t="s">
        <v>61</v>
      </c>
      <c r="M51" s="18">
        <v>0.58099999999999996</v>
      </c>
      <c r="N51" s="31"/>
      <c r="O51" s="3" t="s">
        <v>61</v>
      </c>
      <c r="P51" s="18"/>
      <c r="Q51" s="31"/>
      <c r="R51" s="3" t="s">
        <v>61</v>
      </c>
      <c r="S51" s="18"/>
      <c r="T51" s="6">
        <f>RANK(V51,$V$10:$V$55,0)</f>
        <v>8</v>
      </c>
      <c r="U51" s="3" t="s">
        <v>61</v>
      </c>
      <c r="V51" s="35">
        <v>0</v>
      </c>
      <c r="W51" s="6">
        <f>RANK(Y51,$Y$10:$Y$55,0)</f>
        <v>21</v>
      </c>
      <c r="X51" s="3" t="s">
        <v>61</v>
      </c>
      <c r="Y51" s="20">
        <v>0</v>
      </c>
      <c r="Z51" s="6">
        <f>RANK(AB51,$AB$10:$AB$55,0)</f>
        <v>21</v>
      </c>
      <c r="AA51" s="3" t="s">
        <v>59</v>
      </c>
      <c r="AB51" s="29">
        <v>0</v>
      </c>
      <c r="AE51" s="2" t="e">
        <f>Z51*$E$7+W51*$E$6+T51*$E$5+E51*$E$4+B51*$E$3</f>
        <v>#N/A</v>
      </c>
      <c r="AF51" s="6" t="e">
        <f t="shared" si="0"/>
        <v>#N/A</v>
      </c>
      <c r="AG51" s="3" t="s">
        <v>63</v>
      </c>
    </row>
    <row r="52" spans="2:33" x14ac:dyDescent="0.25">
      <c r="B52" s="16">
        <f>RANK(D52,$D$10:$D$55,0)</f>
        <v>8</v>
      </c>
      <c r="C52" s="3" t="s">
        <v>64</v>
      </c>
      <c r="D52" s="26">
        <v>1</v>
      </c>
      <c r="E52" s="6" t="e">
        <f>RANK(G52,$M$10:$M$55,0)</f>
        <v>#N/A</v>
      </c>
      <c r="F52" s="3" t="s">
        <v>64</v>
      </c>
      <c r="G52" s="27"/>
      <c r="H52" s="6"/>
      <c r="I52" s="3" t="s">
        <v>64</v>
      </c>
      <c r="J52" s="27"/>
      <c r="K52" s="6">
        <f>RANK(M52,$M$10:$M$55,0)</f>
        <v>39</v>
      </c>
      <c r="L52" s="3" t="s">
        <v>62</v>
      </c>
      <c r="M52" s="18">
        <v>0.58099999999999996</v>
      </c>
      <c r="N52" s="5"/>
      <c r="O52" s="3" t="s">
        <v>62</v>
      </c>
      <c r="P52" s="14"/>
      <c r="Q52" s="5"/>
      <c r="R52" s="3" t="s">
        <v>62</v>
      </c>
      <c r="S52" s="14"/>
      <c r="T52" s="6">
        <f>RANK(V52,$V$10:$V$55,0)</f>
        <v>8</v>
      </c>
      <c r="U52" s="3" t="s">
        <v>62</v>
      </c>
      <c r="V52" s="35">
        <v>0</v>
      </c>
      <c r="W52" s="6">
        <f>RANK(Y52,$Y$10:$Y$55,0)</f>
        <v>21</v>
      </c>
      <c r="X52" s="3" t="s">
        <v>62</v>
      </c>
      <c r="Y52" s="20">
        <v>0</v>
      </c>
      <c r="Z52" s="6">
        <f>RANK(AB52,$AB$10:$AB$55,0)</f>
        <v>21</v>
      </c>
      <c r="AA52" s="3" t="s">
        <v>60</v>
      </c>
      <c r="AB52" s="29">
        <v>0</v>
      </c>
      <c r="AE52" s="2" t="e">
        <f>Z52*$E$7+W52*$E$6+T52*$E$5+E52*$E$4+B52*$E$3</f>
        <v>#N/A</v>
      </c>
      <c r="AF52" s="6" t="e">
        <f t="shared" si="0"/>
        <v>#N/A</v>
      </c>
      <c r="AG52" s="3" t="s">
        <v>64</v>
      </c>
    </row>
    <row r="53" spans="2:33" x14ac:dyDescent="0.25">
      <c r="B53" s="16">
        <f>RANK(D53,$D$10:$D$55,0)</f>
        <v>8</v>
      </c>
      <c r="C53" s="3" t="s">
        <v>65</v>
      </c>
      <c r="D53" s="26">
        <v>1</v>
      </c>
      <c r="E53" s="6" t="e">
        <f>RANK(G53,$M$10:$M$55,0)</f>
        <v>#N/A</v>
      </c>
      <c r="F53" s="3" t="s">
        <v>65</v>
      </c>
      <c r="G53" s="27"/>
      <c r="H53" s="6"/>
      <c r="I53" s="3" t="s">
        <v>65</v>
      </c>
      <c r="J53" s="27"/>
      <c r="K53" s="6">
        <f>RANK(M53,$M$10:$M$55,0)</f>
        <v>39</v>
      </c>
      <c r="L53" s="3" t="s">
        <v>63</v>
      </c>
      <c r="M53" s="18">
        <v>0.58099999999999996</v>
      </c>
      <c r="N53" s="5"/>
      <c r="O53" s="3" t="s">
        <v>63</v>
      </c>
      <c r="P53" s="14"/>
      <c r="Q53" s="5"/>
      <c r="R53" s="3" t="s">
        <v>63</v>
      </c>
      <c r="S53" s="14"/>
      <c r="T53" s="6">
        <f>RANK(V53,$V$10:$V$55,0)</f>
        <v>8</v>
      </c>
      <c r="U53" s="3" t="s">
        <v>63</v>
      </c>
      <c r="V53" s="35">
        <v>0</v>
      </c>
      <c r="W53" s="6">
        <f>RANK(Y53,$Y$10:$Y$55,0)</f>
        <v>21</v>
      </c>
      <c r="X53" s="3" t="s">
        <v>63</v>
      </c>
      <c r="Y53" s="20">
        <v>0</v>
      </c>
      <c r="Z53" s="6">
        <f>RANK(AB53,$AB$10:$AB$55,0)</f>
        <v>21</v>
      </c>
      <c r="AA53" s="3" t="s">
        <v>61</v>
      </c>
      <c r="AB53" s="29">
        <v>0</v>
      </c>
      <c r="AE53" s="2" t="e">
        <f>Z53*$E$7+W53*$E$6+T53*$E$5+E53*$E$4+B53*$E$3</f>
        <v>#N/A</v>
      </c>
      <c r="AF53" s="6" t="e">
        <f t="shared" si="0"/>
        <v>#N/A</v>
      </c>
      <c r="AG53" s="3" t="s">
        <v>65</v>
      </c>
    </row>
    <row r="54" spans="2:33" x14ac:dyDescent="0.25">
      <c r="B54" s="16">
        <f>RANK(D54,$D$10:$D$55,0)</f>
        <v>8</v>
      </c>
      <c r="C54" s="3" t="s">
        <v>66</v>
      </c>
      <c r="D54" s="26">
        <v>1</v>
      </c>
      <c r="E54" s="6" t="e">
        <f>RANK(G54,$M$10:$M$55,0)</f>
        <v>#N/A</v>
      </c>
      <c r="F54" s="3" t="s">
        <v>66</v>
      </c>
      <c r="G54" s="27"/>
      <c r="H54" s="6"/>
      <c r="I54" s="3" t="s">
        <v>66</v>
      </c>
      <c r="J54" s="27"/>
      <c r="K54" s="6">
        <f>RANK(M54,$M$10:$M$55,0)</f>
        <v>45</v>
      </c>
      <c r="L54" s="3" t="s">
        <v>38</v>
      </c>
      <c r="M54" s="18">
        <v>0.57499999999999996</v>
      </c>
      <c r="N54" s="31"/>
      <c r="O54" s="3" t="s">
        <v>38</v>
      </c>
      <c r="P54" s="18"/>
      <c r="Q54" s="31"/>
      <c r="R54" s="3" t="s">
        <v>38</v>
      </c>
      <c r="S54" s="18"/>
      <c r="T54" s="6">
        <f>RANK(V54,$V$10:$V$55,0)</f>
        <v>8</v>
      </c>
      <c r="U54" s="3" t="s">
        <v>38</v>
      </c>
      <c r="V54" s="35">
        <v>0</v>
      </c>
      <c r="W54" s="6">
        <f>RANK(Y54,$Y$10:$Y$55,0)</f>
        <v>21</v>
      </c>
      <c r="X54" s="3" t="s">
        <v>38</v>
      </c>
      <c r="Y54" s="29">
        <v>0</v>
      </c>
      <c r="Z54" s="6">
        <f>RANK(AB54,$AB$10:$AB$55,0)</f>
        <v>21</v>
      </c>
      <c r="AA54" s="3" t="s">
        <v>62</v>
      </c>
      <c r="AB54" s="29">
        <v>0</v>
      </c>
      <c r="AE54" s="2" t="e">
        <f>Z54*$E$7+W54*$E$6+T54*$E$5+E54*$E$4+B54*$E$3</f>
        <v>#N/A</v>
      </c>
      <c r="AF54" s="6" t="e">
        <f t="shared" si="0"/>
        <v>#N/A</v>
      </c>
      <c r="AG54" s="3" t="s">
        <v>66</v>
      </c>
    </row>
    <row r="55" spans="2:33" x14ac:dyDescent="0.25">
      <c r="B55" s="16">
        <f>RANK(D55,$D$10:$D$55,0)</f>
        <v>8</v>
      </c>
      <c r="C55" s="3" t="s">
        <v>67</v>
      </c>
      <c r="D55" s="26">
        <v>1</v>
      </c>
      <c r="E55" s="6" t="e">
        <f>RANK(G55,$M$10:$M$55,0)</f>
        <v>#N/A</v>
      </c>
      <c r="F55" s="3" t="s">
        <v>67</v>
      </c>
      <c r="G55" s="27"/>
      <c r="H55" s="6"/>
      <c r="I55" s="3" t="s">
        <v>67</v>
      </c>
      <c r="J55" s="27"/>
      <c r="K55" s="6">
        <f>RANK(M55,$M$10:$M$55,0)</f>
        <v>45</v>
      </c>
      <c r="L55" s="3" t="s">
        <v>39</v>
      </c>
      <c r="M55" s="18">
        <v>0.57499999999999996</v>
      </c>
      <c r="N55" s="31"/>
      <c r="O55" s="3" t="s">
        <v>39</v>
      </c>
      <c r="P55" s="18"/>
      <c r="Q55" s="31"/>
      <c r="R55" s="3" t="s">
        <v>39</v>
      </c>
      <c r="S55" s="18"/>
      <c r="T55" s="6">
        <f>RANK(V55,$V$10:$V$55,0)</f>
        <v>8</v>
      </c>
      <c r="U55" s="3" t="s">
        <v>39</v>
      </c>
      <c r="V55" s="35">
        <v>0</v>
      </c>
      <c r="W55" s="6">
        <f>RANK(Y55,$Y$10:$Y$55,0)</f>
        <v>21</v>
      </c>
      <c r="X55" s="3" t="s">
        <v>39</v>
      </c>
      <c r="Y55" s="29">
        <v>0</v>
      </c>
      <c r="Z55" s="6">
        <f>RANK(AB55,$AB$10:$AB$55,0)</f>
        <v>21</v>
      </c>
      <c r="AA55" s="3" t="s">
        <v>63</v>
      </c>
      <c r="AB55" s="29">
        <v>0</v>
      </c>
      <c r="AE55" s="2" t="e">
        <f>Z55*$E$7+W55*$E$6+T55*$E$5+E55*$E$4+B55*$E$3</f>
        <v>#N/A</v>
      </c>
      <c r="AF55" s="6" t="e">
        <f t="shared" si="0"/>
        <v>#N/A</v>
      </c>
      <c r="AG55" s="3" t="s">
        <v>67</v>
      </c>
    </row>
  </sheetData>
  <mergeCells count="7">
    <mergeCell ref="AE8:AG8"/>
    <mergeCell ref="B2:D2"/>
    <mergeCell ref="B3:D3"/>
    <mergeCell ref="B4:D4"/>
    <mergeCell ref="B5:D5"/>
    <mergeCell ref="B6:D6"/>
    <mergeCell ref="B7:D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E55"/>
  <sheetViews>
    <sheetView topLeftCell="A7" workbookViewId="0">
      <selection activeCell="K22" sqref="K22"/>
    </sheetView>
  </sheetViews>
  <sheetFormatPr defaultRowHeight="15" x14ac:dyDescent="0.25"/>
  <cols>
    <col min="3" max="5" width="9.140625" style="1"/>
  </cols>
  <sheetData>
    <row r="7" spans="3:5" x14ac:dyDescent="0.25">
      <c r="C7" s="50" t="s">
        <v>70</v>
      </c>
      <c r="D7" s="50"/>
      <c r="E7" s="50"/>
    </row>
    <row r="8" spans="3:5" x14ac:dyDescent="0.25">
      <c r="C8" s="51"/>
      <c r="D8" s="51"/>
      <c r="E8" s="51"/>
    </row>
    <row r="9" spans="3:5" x14ac:dyDescent="0.25">
      <c r="C9" s="2" t="s">
        <v>7</v>
      </c>
      <c r="D9" s="6" t="s">
        <v>6</v>
      </c>
      <c r="E9" s="14" t="s">
        <v>1</v>
      </c>
    </row>
    <row r="10" spans="3:5" x14ac:dyDescent="0.25">
      <c r="C10" s="27">
        <v>25</v>
      </c>
      <c r="D10" s="54">
        <f>RANK(C10,C$10:C$55,1)</f>
        <v>1</v>
      </c>
      <c r="E10" s="25" t="s">
        <v>19</v>
      </c>
    </row>
    <row r="11" spans="3:5" x14ac:dyDescent="0.25">
      <c r="C11" s="27">
        <v>29</v>
      </c>
      <c r="D11" s="54">
        <f>RANK(C11,C$10:C$55,1)</f>
        <v>2</v>
      </c>
      <c r="E11" s="25" t="s">
        <v>8</v>
      </c>
    </row>
    <row r="12" spans="3:5" x14ac:dyDescent="0.25">
      <c r="C12" s="27">
        <v>33</v>
      </c>
      <c r="D12" s="54">
        <f>RANK(C12,C$10:C$55,1)</f>
        <v>3</v>
      </c>
      <c r="E12" s="25" t="s">
        <v>16</v>
      </c>
    </row>
    <row r="13" spans="3:5" x14ac:dyDescent="0.25">
      <c r="C13" s="27">
        <v>33</v>
      </c>
      <c r="D13" s="54">
        <f>RANK(C13,C$10:C$55,1)</f>
        <v>3</v>
      </c>
      <c r="E13" s="25" t="s">
        <v>17</v>
      </c>
    </row>
    <row r="14" spans="3:5" x14ac:dyDescent="0.25">
      <c r="C14" s="27">
        <v>37</v>
      </c>
      <c r="D14" s="54">
        <f>RANK(C14,C$10:C$55,1)</f>
        <v>5</v>
      </c>
      <c r="E14" s="25" t="s">
        <v>18</v>
      </c>
    </row>
    <row r="15" spans="3:5" x14ac:dyDescent="0.25">
      <c r="C15" s="27">
        <v>40</v>
      </c>
      <c r="D15" s="54">
        <f>RANK(C15,C$10:C$55,1)</f>
        <v>6</v>
      </c>
      <c r="E15" s="25" t="s">
        <v>15</v>
      </c>
    </row>
    <row r="16" spans="3:5" x14ac:dyDescent="0.25">
      <c r="C16" s="27">
        <v>46</v>
      </c>
      <c r="D16" s="54">
        <f>RANK(C16,C$10:C$55,1)</f>
        <v>7</v>
      </c>
      <c r="E16" s="25" t="s">
        <v>9</v>
      </c>
    </row>
    <row r="17" spans="3:5" x14ac:dyDescent="0.25">
      <c r="C17" s="27">
        <v>50</v>
      </c>
      <c r="D17" s="54">
        <f>RANK(C17,C$10:C$55,1)</f>
        <v>8</v>
      </c>
      <c r="E17" s="25" t="s">
        <v>10</v>
      </c>
    </row>
    <row r="18" spans="3:5" x14ac:dyDescent="0.25">
      <c r="C18" s="27">
        <v>50</v>
      </c>
      <c r="D18" s="54">
        <f>RANK(C18,C$10:C$55,1)</f>
        <v>8</v>
      </c>
      <c r="E18" s="25" t="s">
        <v>11</v>
      </c>
    </row>
    <row r="19" spans="3:5" x14ac:dyDescent="0.25">
      <c r="C19" s="27">
        <v>50</v>
      </c>
      <c r="D19" s="54">
        <f>RANK(C19,C$10:C$55,1)</f>
        <v>8</v>
      </c>
      <c r="E19" s="25" t="s">
        <v>12</v>
      </c>
    </row>
    <row r="20" spans="3:5" x14ac:dyDescent="0.25">
      <c r="C20" s="27">
        <v>50</v>
      </c>
      <c r="D20" s="54">
        <f>RANK(C20,C$10:C$55,1)</f>
        <v>8</v>
      </c>
      <c r="E20" s="25" t="s">
        <v>13</v>
      </c>
    </row>
    <row r="21" spans="3:5" x14ac:dyDescent="0.25">
      <c r="C21" s="27">
        <v>50</v>
      </c>
      <c r="D21" s="54">
        <f>RANK(C21,C$10:C$55,1)</f>
        <v>8</v>
      </c>
      <c r="E21" s="25" t="s">
        <v>14</v>
      </c>
    </row>
    <row r="22" spans="3:5" x14ac:dyDescent="0.25">
      <c r="C22" s="27">
        <v>50</v>
      </c>
      <c r="D22" s="54">
        <f>RANK(C22,C$10:C$55,1)</f>
        <v>8</v>
      </c>
      <c r="E22" s="3" t="s">
        <v>64</v>
      </c>
    </row>
    <row r="23" spans="3:5" x14ac:dyDescent="0.25">
      <c r="C23" s="27">
        <v>50</v>
      </c>
      <c r="D23" s="54">
        <f>RANK(C23,C$10:C$55,1)</f>
        <v>8</v>
      </c>
      <c r="E23" s="3" t="s">
        <v>65</v>
      </c>
    </row>
    <row r="24" spans="3:5" x14ac:dyDescent="0.25">
      <c r="C24" s="27">
        <v>50</v>
      </c>
      <c r="D24" s="54">
        <f>RANK(C24,C$10:C$55,1)</f>
        <v>8</v>
      </c>
      <c r="E24" s="3" t="s">
        <v>66</v>
      </c>
    </row>
    <row r="25" spans="3:5" x14ac:dyDescent="0.25">
      <c r="C25" s="27">
        <v>50</v>
      </c>
      <c r="D25" s="54">
        <f>RANK(C25,C$10:C$55,1)</f>
        <v>8</v>
      </c>
      <c r="E25" s="3" t="s">
        <v>67</v>
      </c>
    </row>
    <row r="26" spans="3:5" x14ac:dyDescent="0.25">
      <c r="C26" s="27">
        <v>57</v>
      </c>
      <c r="D26" s="54">
        <f>RANK(C26,C$10:C$55,1)</f>
        <v>17</v>
      </c>
      <c r="E26" s="25" t="s">
        <v>20</v>
      </c>
    </row>
    <row r="27" spans="3:5" x14ac:dyDescent="0.25">
      <c r="C27" s="27">
        <v>57</v>
      </c>
      <c r="D27" s="54">
        <f>RANK(C27,C$10:C$55,1)</f>
        <v>17</v>
      </c>
      <c r="E27" s="25" t="s">
        <v>21</v>
      </c>
    </row>
    <row r="28" spans="3:5" x14ac:dyDescent="0.25">
      <c r="C28" s="27">
        <v>57</v>
      </c>
      <c r="D28" s="54">
        <f>RANK(C28,C$10:C$55,1)</f>
        <v>17</v>
      </c>
      <c r="E28" s="3" t="s">
        <v>22</v>
      </c>
    </row>
    <row r="29" spans="3:5" x14ac:dyDescent="0.25">
      <c r="C29" s="27">
        <v>57</v>
      </c>
      <c r="D29" s="54">
        <f>RANK(C29,C$10:C$55,1)</f>
        <v>17</v>
      </c>
      <c r="E29" s="3" t="s">
        <v>23</v>
      </c>
    </row>
    <row r="30" spans="3:5" x14ac:dyDescent="0.25">
      <c r="C30" s="27">
        <v>66</v>
      </c>
      <c r="D30" s="54">
        <f>RANK(C30,C$10:C$55,1)</f>
        <v>21</v>
      </c>
      <c r="E30" s="3" t="s">
        <v>45</v>
      </c>
    </row>
    <row r="31" spans="3:5" x14ac:dyDescent="0.25">
      <c r="C31" s="27">
        <v>66</v>
      </c>
      <c r="D31" s="54">
        <f>RANK(C31,C$10:C$55,1)</f>
        <v>21</v>
      </c>
      <c r="E31" s="3" t="s">
        <v>46</v>
      </c>
    </row>
    <row r="32" spans="3:5" x14ac:dyDescent="0.25">
      <c r="C32" s="27">
        <v>66</v>
      </c>
      <c r="D32" s="54">
        <f>RANK(C32,C$10:C$55,1)</f>
        <v>21</v>
      </c>
      <c r="E32" s="3" t="s">
        <v>47</v>
      </c>
    </row>
    <row r="33" spans="3:5" x14ac:dyDescent="0.25">
      <c r="C33" s="27">
        <v>66</v>
      </c>
      <c r="D33" s="54">
        <f>RANK(C33,C$10:C$55,1)</f>
        <v>21</v>
      </c>
      <c r="E33" s="3" t="s">
        <v>48</v>
      </c>
    </row>
    <row r="34" spans="3:5" x14ac:dyDescent="0.25">
      <c r="C34" s="27">
        <v>66</v>
      </c>
      <c r="D34" s="54">
        <f>RANK(C34,C$10:C$55,1)</f>
        <v>21</v>
      </c>
      <c r="E34" s="3" t="s">
        <v>49</v>
      </c>
    </row>
    <row r="35" spans="3:5" x14ac:dyDescent="0.25">
      <c r="C35" s="27">
        <v>66</v>
      </c>
      <c r="D35" s="54">
        <f>RANK(C35,C$10:C$55,1)</f>
        <v>21</v>
      </c>
      <c r="E35" s="3" t="s">
        <v>50</v>
      </c>
    </row>
    <row r="36" spans="3:5" x14ac:dyDescent="0.25">
      <c r="C36" s="27">
        <v>78</v>
      </c>
      <c r="D36" s="54">
        <f>RANK(C36,C$10:C$55,1)</f>
        <v>27</v>
      </c>
      <c r="E36" s="3" t="s">
        <v>40</v>
      </c>
    </row>
    <row r="37" spans="3:5" x14ac:dyDescent="0.25">
      <c r="C37" s="27">
        <v>78</v>
      </c>
      <c r="D37" s="54">
        <f>RANK(C37,C$10:C$55,1)</f>
        <v>27</v>
      </c>
      <c r="E37" s="3" t="s">
        <v>41</v>
      </c>
    </row>
    <row r="38" spans="3:5" x14ac:dyDescent="0.25">
      <c r="C38" s="27">
        <v>78</v>
      </c>
      <c r="D38" s="54">
        <f>RANK(C38,C$10:C$55,1)</f>
        <v>27</v>
      </c>
      <c r="E38" s="3" t="s">
        <v>42</v>
      </c>
    </row>
    <row r="39" spans="3:5" x14ac:dyDescent="0.25">
      <c r="C39" s="27">
        <v>78</v>
      </c>
      <c r="D39" s="54">
        <f>RANK(C39,C$10:C$55,1)</f>
        <v>27</v>
      </c>
      <c r="E39" s="3" t="s">
        <v>43</v>
      </c>
    </row>
    <row r="40" spans="3:5" x14ac:dyDescent="0.25">
      <c r="C40" s="27">
        <v>78</v>
      </c>
      <c r="D40" s="54">
        <f>RANK(C40,C$10:C$55,1)</f>
        <v>27</v>
      </c>
      <c r="E40" s="3" t="s">
        <v>44</v>
      </c>
    </row>
    <row r="41" spans="3:5" x14ac:dyDescent="0.25">
      <c r="C41" s="27">
        <v>83</v>
      </c>
      <c r="D41" s="54">
        <f>RANK(C41,C$10:C$55,1)</f>
        <v>32</v>
      </c>
      <c r="E41" s="3" t="s">
        <v>51</v>
      </c>
    </row>
    <row r="42" spans="3:5" x14ac:dyDescent="0.25">
      <c r="C42" s="27">
        <v>83</v>
      </c>
      <c r="D42" s="54">
        <f>RANK(C42,C$10:C$55,1)</f>
        <v>32</v>
      </c>
      <c r="E42" s="3" t="s">
        <v>52</v>
      </c>
    </row>
    <row r="43" spans="3:5" x14ac:dyDescent="0.25">
      <c r="C43" s="27">
        <v>83</v>
      </c>
      <c r="D43" s="54">
        <f>RANK(C43,C$10:C$55,1)</f>
        <v>32</v>
      </c>
      <c r="E43" s="3" t="s">
        <v>53</v>
      </c>
    </row>
    <row r="44" spans="3:5" x14ac:dyDescent="0.25">
      <c r="C44" s="27">
        <v>83</v>
      </c>
      <c r="D44" s="54">
        <f>RANK(C44,C$10:C$55,1)</f>
        <v>32</v>
      </c>
      <c r="E44" s="3" t="s">
        <v>54</v>
      </c>
    </row>
    <row r="45" spans="3:5" x14ac:dyDescent="0.25">
      <c r="C45" s="27">
        <v>83</v>
      </c>
      <c r="D45" s="54">
        <f>RANK(C45,C$10:C$55,1)</f>
        <v>32</v>
      </c>
      <c r="E45" s="3" t="s">
        <v>55</v>
      </c>
    </row>
    <row r="46" spans="3:5" x14ac:dyDescent="0.25">
      <c r="C46" s="27">
        <v>83</v>
      </c>
      <c r="D46" s="54">
        <f>RANK(C46,C$10:C$55,1)</f>
        <v>32</v>
      </c>
      <c r="E46" s="3" t="s">
        <v>56</v>
      </c>
    </row>
    <row r="47" spans="3:5" x14ac:dyDescent="0.25">
      <c r="C47" s="27">
        <v>83</v>
      </c>
      <c r="D47" s="54">
        <f>RANK(C47,C$10:C$55,1)</f>
        <v>32</v>
      </c>
      <c r="E47" s="3" t="s">
        <v>57</v>
      </c>
    </row>
    <row r="48" spans="3:5" x14ac:dyDescent="0.25">
      <c r="C48" s="27">
        <v>97</v>
      </c>
      <c r="D48" s="54">
        <f>RANK(C48,C$10:C$55,1)</f>
        <v>39</v>
      </c>
      <c r="E48" s="3" t="s">
        <v>58</v>
      </c>
    </row>
    <row r="49" spans="3:5" x14ac:dyDescent="0.25">
      <c r="C49" s="27">
        <v>97</v>
      </c>
      <c r="D49" s="54">
        <f>RANK(C49,C$10:C$55,1)</f>
        <v>39</v>
      </c>
      <c r="E49" s="3" t="s">
        <v>59</v>
      </c>
    </row>
    <row r="50" spans="3:5" x14ac:dyDescent="0.25">
      <c r="C50" s="27">
        <v>97</v>
      </c>
      <c r="D50" s="54">
        <f>RANK(C50,C$10:C$55,1)</f>
        <v>39</v>
      </c>
      <c r="E50" s="3" t="s">
        <v>60</v>
      </c>
    </row>
    <row r="51" spans="3:5" x14ac:dyDescent="0.25">
      <c r="C51" s="27">
        <v>97</v>
      </c>
      <c r="D51" s="54">
        <f>RANK(C51,C$10:C$55,1)</f>
        <v>39</v>
      </c>
      <c r="E51" s="3" t="s">
        <v>61</v>
      </c>
    </row>
    <row r="52" spans="3:5" x14ac:dyDescent="0.25">
      <c r="C52" s="27">
        <v>97</v>
      </c>
      <c r="D52" s="54">
        <f>RANK(C52,C$10:C$55,1)</f>
        <v>39</v>
      </c>
      <c r="E52" s="3" t="s">
        <v>62</v>
      </c>
    </row>
    <row r="53" spans="3:5" x14ac:dyDescent="0.25">
      <c r="C53" s="27">
        <v>97</v>
      </c>
      <c r="D53" s="54">
        <f>RANK(C53,C$10:C$55,1)</f>
        <v>39</v>
      </c>
      <c r="E53" s="3" t="s">
        <v>63</v>
      </c>
    </row>
    <row r="54" spans="3:5" x14ac:dyDescent="0.25">
      <c r="C54" s="27">
        <v>101</v>
      </c>
      <c r="D54" s="54">
        <f>RANK(C54,C$10:C$55,1)</f>
        <v>45</v>
      </c>
      <c r="E54" s="3" t="s">
        <v>38</v>
      </c>
    </row>
    <row r="55" spans="3:5" x14ac:dyDescent="0.25">
      <c r="C55" s="27">
        <v>101</v>
      </c>
      <c r="D55" s="54">
        <f>RANK(C55,C$10:C$55,1)</f>
        <v>45</v>
      </c>
      <c r="E55" s="3" t="s">
        <v>39</v>
      </c>
    </row>
  </sheetData>
  <sortState ref="C10:E55">
    <sortCondition ref="C10"/>
  </sortState>
  <mergeCells count="1">
    <mergeCell ref="C7:E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
  <sheetViews>
    <sheetView workbookViewId="0">
      <selection activeCell="C13" sqref="C13"/>
    </sheetView>
  </sheetViews>
  <sheetFormatPr defaultRowHeight="15" x14ac:dyDescent="0.25"/>
  <cols>
    <col min="1" max="1" width="8.140625" style="1" customWidth="1"/>
    <col min="2" max="2" width="9.140625" style="1"/>
    <col min="3" max="3" width="92" style="1" customWidth="1"/>
    <col min="4" max="4" width="57.42578125" style="1" customWidth="1"/>
    <col min="5" max="16384" width="9.140625" style="1"/>
  </cols>
  <sheetData>
    <row r="2" spans="1:4" x14ac:dyDescent="0.25">
      <c r="A2" s="46" t="s">
        <v>78</v>
      </c>
      <c r="B2" s="46"/>
      <c r="C2" s="46"/>
    </row>
    <row r="3" spans="1:4" x14ac:dyDescent="0.25">
      <c r="A3" s="39" t="s">
        <v>71</v>
      </c>
      <c r="B3" s="23" t="s">
        <v>31</v>
      </c>
      <c r="C3" s="23" t="s">
        <v>79</v>
      </c>
      <c r="D3" s="23" t="s">
        <v>93</v>
      </c>
    </row>
    <row r="4" spans="1:4" ht="61.5" customHeight="1" x14ac:dyDescent="0.25">
      <c r="A4" s="40">
        <v>1</v>
      </c>
      <c r="B4" s="41" t="s">
        <v>77</v>
      </c>
      <c r="C4" s="42" t="s">
        <v>126</v>
      </c>
      <c r="D4" s="38" t="s">
        <v>92</v>
      </c>
    </row>
    <row r="5" spans="1:4" ht="30" x14ac:dyDescent="0.25">
      <c r="A5" s="40">
        <v>2</v>
      </c>
      <c r="B5" s="41" t="s">
        <v>85</v>
      </c>
      <c r="C5" s="42" t="s">
        <v>80</v>
      </c>
      <c r="D5" s="22" t="s">
        <v>94</v>
      </c>
    </row>
    <row r="6" spans="1:4" ht="30" x14ac:dyDescent="0.25">
      <c r="A6" s="40" t="s">
        <v>86</v>
      </c>
      <c r="B6" s="41" t="s">
        <v>76</v>
      </c>
      <c r="C6" s="42" t="s">
        <v>168</v>
      </c>
      <c r="D6" s="22" t="s">
        <v>95</v>
      </c>
    </row>
    <row r="7" spans="1:4" ht="45" x14ac:dyDescent="0.25">
      <c r="A7" s="40" t="s">
        <v>86</v>
      </c>
      <c r="B7" s="41" t="s">
        <v>72</v>
      </c>
      <c r="C7" s="42" t="s">
        <v>88</v>
      </c>
      <c r="D7" s="38" t="s">
        <v>96</v>
      </c>
    </row>
    <row r="8" spans="1:4" ht="30" x14ac:dyDescent="0.25">
      <c r="A8" s="40">
        <v>5</v>
      </c>
      <c r="B8" s="41" t="s">
        <v>73</v>
      </c>
      <c r="C8" s="42" t="s">
        <v>89</v>
      </c>
      <c r="D8" s="22" t="s">
        <v>97</v>
      </c>
    </row>
    <row r="9" spans="1:4" ht="30" x14ac:dyDescent="0.25">
      <c r="A9" s="40">
        <v>6</v>
      </c>
      <c r="B9" s="41" t="s">
        <v>75</v>
      </c>
      <c r="C9" s="42" t="s">
        <v>90</v>
      </c>
      <c r="D9" s="22" t="s">
        <v>98</v>
      </c>
    </row>
    <row r="10" spans="1:4" ht="29.25" customHeight="1" x14ac:dyDescent="0.25">
      <c r="A10" s="40">
        <v>7</v>
      </c>
      <c r="B10" s="43" t="s">
        <v>74</v>
      </c>
      <c r="C10" s="42" t="s">
        <v>91</v>
      </c>
      <c r="D10" s="22" t="s">
        <v>99</v>
      </c>
    </row>
  </sheetData>
  <mergeCells count="1">
    <mergeCell ref="A2:C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8"/>
  <sheetViews>
    <sheetView workbookViewId="0">
      <selection activeCell="D20" sqref="D20"/>
    </sheetView>
  </sheetViews>
  <sheetFormatPr defaultRowHeight="15" x14ac:dyDescent="0.25"/>
  <cols>
    <col min="2" max="2" width="5.85546875" customWidth="1"/>
    <col min="3" max="3" width="7.42578125" customWidth="1"/>
    <col min="4" max="4" width="169.7109375" customWidth="1"/>
    <col min="5" max="5" width="64.42578125" customWidth="1"/>
  </cols>
  <sheetData>
    <row r="2" spans="2:5" x14ac:dyDescent="0.25">
      <c r="B2" s="46"/>
      <c r="C2" s="46"/>
      <c r="D2" s="46"/>
      <c r="E2" s="1"/>
    </row>
    <row r="3" spans="2:5" ht="29.25" customHeight="1" x14ac:dyDescent="0.25">
      <c r="B3" s="39" t="s">
        <v>1</v>
      </c>
      <c r="C3" s="23" t="s">
        <v>125</v>
      </c>
      <c r="D3" s="23" t="s">
        <v>100</v>
      </c>
      <c r="E3" s="23" t="s">
        <v>93</v>
      </c>
    </row>
    <row r="4" spans="2:5" ht="15.75" customHeight="1" x14ac:dyDescent="0.25">
      <c r="B4" s="41" t="s">
        <v>77</v>
      </c>
      <c r="C4" s="41">
        <v>2012</v>
      </c>
      <c r="D4" s="42" t="s">
        <v>109</v>
      </c>
      <c r="E4" s="38"/>
    </row>
    <row r="5" spans="2:5" ht="15.75" customHeight="1" x14ac:dyDescent="0.25">
      <c r="B5" s="41" t="s">
        <v>77</v>
      </c>
      <c r="C5" s="41">
        <v>2012</v>
      </c>
      <c r="D5" s="42" t="s">
        <v>116</v>
      </c>
      <c r="E5" s="38"/>
    </row>
    <row r="6" spans="2:5" ht="15.75" customHeight="1" x14ac:dyDescent="0.25">
      <c r="B6" s="41" t="s">
        <v>77</v>
      </c>
      <c r="C6" s="41">
        <v>2012</v>
      </c>
      <c r="D6" s="42" t="s">
        <v>120</v>
      </c>
      <c r="E6" s="38"/>
    </row>
    <row r="7" spans="2:5" ht="15.75" customHeight="1" x14ac:dyDescent="0.25">
      <c r="B7" s="41" t="s">
        <v>77</v>
      </c>
      <c r="C7" s="41">
        <v>2009</v>
      </c>
      <c r="D7" s="42" t="s">
        <v>114</v>
      </c>
      <c r="E7" s="38"/>
    </row>
    <row r="8" spans="2:5" ht="15.75" customHeight="1" x14ac:dyDescent="0.25">
      <c r="B8" s="41" t="s">
        <v>77</v>
      </c>
      <c r="C8" s="41">
        <v>2009</v>
      </c>
      <c r="D8" s="42" t="s">
        <v>118</v>
      </c>
      <c r="E8" s="38"/>
    </row>
    <row r="9" spans="2:5" ht="15.75" customHeight="1" x14ac:dyDescent="0.25">
      <c r="B9" s="41" t="s">
        <v>77</v>
      </c>
      <c r="C9" s="41">
        <v>2008</v>
      </c>
      <c r="D9" s="42" t="s">
        <v>106</v>
      </c>
      <c r="E9" s="38"/>
    </row>
    <row r="10" spans="2:5" ht="15.75" customHeight="1" x14ac:dyDescent="0.25">
      <c r="B10" s="41" t="s">
        <v>77</v>
      </c>
      <c r="C10" s="41">
        <v>2006</v>
      </c>
      <c r="D10" s="42" t="s">
        <v>103</v>
      </c>
      <c r="E10" s="38"/>
    </row>
    <row r="11" spans="2:5" ht="15.75" customHeight="1" x14ac:dyDescent="0.25">
      <c r="B11" s="41" t="s">
        <v>77</v>
      </c>
      <c r="C11" s="41">
        <v>2002</v>
      </c>
      <c r="D11" s="42" t="s">
        <v>121</v>
      </c>
      <c r="E11" s="38"/>
    </row>
    <row r="12" spans="2:5" ht="16.5" customHeight="1" x14ac:dyDescent="0.25">
      <c r="B12" s="41" t="s">
        <v>77</v>
      </c>
      <c r="C12" s="41">
        <v>2001</v>
      </c>
      <c r="D12" s="42" t="s">
        <v>107</v>
      </c>
      <c r="E12" s="38"/>
    </row>
    <row r="13" spans="2:5" ht="16.5" customHeight="1" x14ac:dyDescent="0.25">
      <c r="B13" s="41" t="s">
        <v>77</v>
      </c>
      <c r="C13" s="41">
        <v>2000</v>
      </c>
      <c r="D13" s="42" t="s">
        <v>108</v>
      </c>
      <c r="E13" s="38"/>
    </row>
    <row r="14" spans="2:5" ht="16.5" customHeight="1" x14ac:dyDescent="0.25">
      <c r="B14" s="41" t="s">
        <v>77</v>
      </c>
      <c r="C14" s="41">
        <v>2000</v>
      </c>
      <c r="D14" s="42" t="s">
        <v>113</v>
      </c>
      <c r="E14" s="38"/>
    </row>
    <row r="15" spans="2:5" ht="16.5" customHeight="1" x14ac:dyDescent="0.25">
      <c r="B15" s="41" t="s">
        <v>77</v>
      </c>
      <c r="C15" s="41">
        <v>1997</v>
      </c>
      <c r="D15" s="42" t="s">
        <v>102</v>
      </c>
      <c r="E15" s="38"/>
    </row>
    <row r="16" spans="2:5" ht="16.5" customHeight="1" x14ac:dyDescent="0.25">
      <c r="B16" s="41" t="s">
        <v>77</v>
      </c>
      <c r="C16" s="41">
        <v>1995</v>
      </c>
      <c r="D16" s="42" t="s">
        <v>115</v>
      </c>
      <c r="E16" s="38"/>
    </row>
    <row r="17" spans="2:5" ht="18" customHeight="1" x14ac:dyDescent="0.25">
      <c r="B17" s="41" t="s">
        <v>77</v>
      </c>
      <c r="C17" s="41">
        <v>1993</v>
      </c>
      <c r="D17" s="42" t="s">
        <v>110</v>
      </c>
      <c r="E17" s="38"/>
    </row>
    <row r="18" spans="2:5" ht="15.75" customHeight="1" x14ac:dyDescent="0.25">
      <c r="B18" s="41" t="s">
        <v>77</v>
      </c>
      <c r="C18" s="41">
        <v>1991</v>
      </c>
      <c r="D18" s="42" t="s">
        <v>117</v>
      </c>
      <c r="E18" s="38"/>
    </row>
    <row r="19" spans="2:5" ht="16.5" customHeight="1" x14ac:dyDescent="0.25">
      <c r="B19" s="41" t="s">
        <v>77</v>
      </c>
      <c r="C19" s="41">
        <v>1989</v>
      </c>
      <c r="D19" s="42" t="s">
        <v>104</v>
      </c>
      <c r="E19" s="38"/>
    </row>
    <row r="20" spans="2:5" ht="17.25" customHeight="1" x14ac:dyDescent="0.25">
      <c r="B20" s="41" t="s">
        <v>77</v>
      </c>
      <c r="C20" s="41">
        <v>1984</v>
      </c>
      <c r="D20" s="42" t="s">
        <v>111</v>
      </c>
      <c r="E20" s="38"/>
    </row>
    <row r="21" spans="2:5" ht="13.5" customHeight="1" x14ac:dyDescent="0.25">
      <c r="B21" s="41" t="s">
        <v>77</v>
      </c>
      <c r="C21" s="41">
        <v>1984</v>
      </c>
      <c r="D21" s="42" t="s">
        <v>119</v>
      </c>
      <c r="E21" s="38"/>
    </row>
    <row r="22" spans="2:5" ht="14.25" customHeight="1" x14ac:dyDescent="0.25">
      <c r="B22" s="41" t="s">
        <v>77</v>
      </c>
      <c r="C22" s="41">
        <v>1976</v>
      </c>
      <c r="D22" s="42" t="s">
        <v>122</v>
      </c>
      <c r="E22" s="38"/>
    </row>
    <row r="23" spans="2:5" ht="17.25" customHeight="1" x14ac:dyDescent="0.25">
      <c r="B23" s="41" t="s">
        <v>77</v>
      </c>
      <c r="C23" s="41">
        <v>1971</v>
      </c>
      <c r="D23" s="42" t="s">
        <v>124</v>
      </c>
      <c r="E23" s="38"/>
    </row>
    <row r="24" spans="2:5" ht="14.25" customHeight="1" x14ac:dyDescent="0.25">
      <c r="B24" s="41" t="s">
        <v>77</v>
      </c>
      <c r="C24" s="41">
        <v>1970</v>
      </c>
      <c r="D24" s="42" t="s">
        <v>112</v>
      </c>
      <c r="E24" s="38"/>
    </row>
    <row r="25" spans="2:5" ht="15.75" customHeight="1" x14ac:dyDescent="0.25">
      <c r="B25" s="41" t="s">
        <v>77</v>
      </c>
      <c r="C25" s="41">
        <v>1979</v>
      </c>
      <c r="D25" s="42" t="s">
        <v>101</v>
      </c>
      <c r="E25" s="38"/>
    </row>
    <row r="26" spans="2:5" ht="17.25" customHeight="1" x14ac:dyDescent="0.25">
      <c r="B26" s="41" t="s">
        <v>77</v>
      </c>
      <c r="C26" s="41">
        <v>1960</v>
      </c>
      <c r="D26" s="42" t="s">
        <v>105</v>
      </c>
      <c r="E26" s="38"/>
    </row>
    <row r="27" spans="2:5" ht="15.75" customHeight="1" x14ac:dyDescent="0.25">
      <c r="B27" s="41" t="s">
        <v>77</v>
      </c>
      <c r="C27" s="41">
        <v>1953</v>
      </c>
      <c r="D27" s="42" t="s">
        <v>123</v>
      </c>
      <c r="E27" s="38"/>
    </row>
    <row r="28" spans="2:5" ht="16.5" customHeight="1" x14ac:dyDescent="0.25">
      <c r="B28" s="41" t="s">
        <v>76</v>
      </c>
      <c r="C28" s="41">
        <v>2000</v>
      </c>
      <c r="D28" s="42" t="s">
        <v>160</v>
      </c>
      <c r="E28" s="22"/>
    </row>
    <row r="29" spans="2:5" ht="16.5" customHeight="1" x14ac:dyDescent="0.25">
      <c r="B29" s="41" t="s">
        <v>76</v>
      </c>
      <c r="C29" s="41">
        <v>1999</v>
      </c>
      <c r="D29" s="42" t="s">
        <v>165</v>
      </c>
      <c r="E29" s="22"/>
    </row>
    <row r="30" spans="2:5" ht="16.5" customHeight="1" x14ac:dyDescent="0.25">
      <c r="B30" s="41" t="s">
        <v>76</v>
      </c>
      <c r="C30" s="41">
        <v>1999</v>
      </c>
      <c r="D30" s="42" t="s">
        <v>169</v>
      </c>
      <c r="E30" s="22"/>
    </row>
    <row r="31" spans="2:5" ht="16.5" customHeight="1" x14ac:dyDescent="0.25">
      <c r="B31" s="41" t="s">
        <v>76</v>
      </c>
      <c r="C31" s="41">
        <v>1999</v>
      </c>
      <c r="D31" s="42" t="s">
        <v>172</v>
      </c>
      <c r="E31" s="22"/>
    </row>
    <row r="32" spans="2:5" ht="16.5" customHeight="1" x14ac:dyDescent="0.25">
      <c r="B32" s="41" t="s">
        <v>76</v>
      </c>
      <c r="C32" s="41">
        <v>1998</v>
      </c>
      <c r="D32" s="42" t="s">
        <v>159</v>
      </c>
      <c r="E32" s="22"/>
    </row>
    <row r="33" spans="2:5" ht="16.5" customHeight="1" x14ac:dyDescent="0.25">
      <c r="B33" s="41" t="s">
        <v>76</v>
      </c>
      <c r="C33" s="41">
        <v>1996</v>
      </c>
      <c r="D33" s="42" t="s">
        <v>163</v>
      </c>
      <c r="E33" s="22"/>
    </row>
    <row r="34" spans="2:5" ht="16.5" customHeight="1" x14ac:dyDescent="0.25">
      <c r="B34" s="41" t="s">
        <v>76</v>
      </c>
      <c r="C34" s="41">
        <v>1995</v>
      </c>
      <c r="D34" s="42" t="s">
        <v>171</v>
      </c>
      <c r="E34" s="22"/>
    </row>
    <row r="35" spans="2:5" ht="14.25" customHeight="1" x14ac:dyDescent="0.25">
      <c r="B35" s="41" t="s">
        <v>76</v>
      </c>
      <c r="C35" s="41">
        <v>1994</v>
      </c>
      <c r="D35" s="42" t="s">
        <v>161</v>
      </c>
      <c r="E35" s="22"/>
    </row>
    <row r="36" spans="2:5" ht="17.25" customHeight="1" x14ac:dyDescent="0.25">
      <c r="B36" s="41" t="s">
        <v>76</v>
      </c>
      <c r="C36" s="41">
        <v>1994</v>
      </c>
      <c r="D36" s="42" t="s">
        <v>162</v>
      </c>
      <c r="E36" s="22"/>
    </row>
    <row r="37" spans="2:5" ht="17.25" customHeight="1" x14ac:dyDescent="0.25">
      <c r="B37" s="41" t="s">
        <v>76</v>
      </c>
      <c r="C37" s="41">
        <v>1994</v>
      </c>
      <c r="D37" s="42" t="s">
        <v>170</v>
      </c>
      <c r="E37" s="22"/>
    </row>
    <row r="38" spans="2:5" ht="16.5" customHeight="1" x14ac:dyDescent="0.25">
      <c r="B38" s="41" t="s">
        <v>76</v>
      </c>
      <c r="C38" s="41">
        <v>1994</v>
      </c>
      <c r="D38" s="42" t="s">
        <v>173</v>
      </c>
      <c r="E38" s="22"/>
    </row>
    <row r="39" spans="2:5" ht="16.5" customHeight="1" x14ac:dyDescent="0.25">
      <c r="B39" s="41" t="s">
        <v>76</v>
      </c>
      <c r="C39" s="41">
        <v>1993</v>
      </c>
      <c r="D39" s="42" t="s">
        <v>87</v>
      </c>
      <c r="E39" s="22"/>
    </row>
    <row r="40" spans="2:5" ht="15.75" customHeight="1" x14ac:dyDescent="0.25">
      <c r="B40" s="41" t="s">
        <v>76</v>
      </c>
      <c r="C40" s="41">
        <v>1989</v>
      </c>
      <c r="D40" s="42" t="s">
        <v>158</v>
      </c>
      <c r="E40" s="22"/>
    </row>
    <row r="41" spans="2:5" ht="15" customHeight="1" x14ac:dyDescent="0.25">
      <c r="B41" s="41" t="s">
        <v>76</v>
      </c>
      <c r="C41" s="41">
        <v>1983</v>
      </c>
      <c r="D41" s="42" t="s">
        <v>164</v>
      </c>
      <c r="E41" s="22"/>
    </row>
    <row r="42" spans="2:5" ht="15" customHeight="1" x14ac:dyDescent="0.25">
      <c r="B42" s="41" t="s">
        <v>76</v>
      </c>
      <c r="C42" s="41">
        <v>1983</v>
      </c>
      <c r="D42" s="42" t="s">
        <v>167</v>
      </c>
      <c r="E42" s="22"/>
    </row>
    <row r="43" spans="2:5" ht="16.5" customHeight="1" x14ac:dyDescent="0.25">
      <c r="B43" s="41" t="s">
        <v>76</v>
      </c>
      <c r="C43" s="41">
        <v>1978</v>
      </c>
      <c r="D43" s="42" t="s">
        <v>166</v>
      </c>
      <c r="E43" s="22"/>
    </row>
    <row r="44" spans="2:5" ht="15.75" customHeight="1" x14ac:dyDescent="0.25">
      <c r="B44" s="41" t="s">
        <v>72</v>
      </c>
      <c r="C44" s="41">
        <v>2017</v>
      </c>
      <c r="D44" s="42" t="s">
        <v>140</v>
      </c>
      <c r="E44" s="38"/>
    </row>
    <row r="45" spans="2:5" ht="15" customHeight="1" x14ac:dyDescent="0.25">
      <c r="B45" s="41" t="s">
        <v>72</v>
      </c>
      <c r="C45" s="41">
        <v>2017</v>
      </c>
      <c r="D45" s="42" t="s">
        <v>147</v>
      </c>
      <c r="E45" s="38"/>
    </row>
    <row r="46" spans="2:5" ht="31.5" hidden="1" customHeight="1" x14ac:dyDescent="0.25">
      <c r="B46" s="41" t="s">
        <v>76</v>
      </c>
      <c r="C46" s="41"/>
      <c r="D46" s="42"/>
      <c r="E46" s="22"/>
    </row>
    <row r="47" spans="2:5" ht="15.75" customHeight="1" x14ac:dyDescent="0.25">
      <c r="B47" s="41" t="s">
        <v>72</v>
      </c>
      <c r="C47" s="41">
        <v>2016</v>
      </c>
      <c r="D47" s="42" t="s">
        <v>139</v>
      </c>
      <c r="E47" s="38"/>
    </row>
    <row r="48" spans="2:5" ht="15.75" customHeight="1" x14ac:dyDescent="0.25">
      <c r="B48" s="41" t="s">
        <v>72</v>
      </c>
      <c r="C48" s="41">
        <v>2016</v>
      </c>
      <c r="D48" s="42" t="s">
        <v>146</v>
      </c>
      <c r="E48" s="38"/>
    </row>
    <row r="49" spans="2:5" ht="15.75" customHeight="1" x14ac:dyDescent="0.25">
      <c r="B49" s="41" t="s">
        <v>72</v>
      </c>
      <c r="C49" s="41">
        <v>2016</v>
      </c>
      <c r="D49" s="42" t="s">
        <v>155</v>
      </c>
      <c r="E49" s="38"/>
    </row>
    <row r="50" spans="2:5" ht="16.5" customHeight="1" x14ac:dyDescent="0.25">
      <c r="B50" s="41" t="s">
        <v>72</v>
      </c>
      <c r="C50" s="41">
        <v>2016</v>
      </c>
      <c r="D50" s="42" t="s">
        <v>154</v>
      </c>
      <c r="E50" s="38"/>
    </row>
    <row r="51" spans="2:5" ht="15.75" customHeight="1" x14ac:dyDescent="0.25">
      <c r="B51" s="41" t="s">
        <v>72</v>
      </c>
      <c r="C51" s="41">
        <v>2015</v>
      </c>
      <c r="D51" s="42" t="s">
        <v>145</v>
      </c>
      <c r="E51" s="38"/>
    </row>
    <row r="52" spans="2:5" ht="15.75" customHeight="1" x14ac:dyDescent="0.25">
      <c r="B52" s="41" t="s">
        <v>72</v>
      </c>
      <c r="C52" s="41">
        <v>2011</v>
      </c>
      <c r="D52" s="42" t="s">
        <v>148</v>
      </c>
      <c r="E52" s="38"/>
    </row>
    <row r="53" spans="2:5" ht="15.75" customHeight="1" x14ac:dyDescent="0.25">
      <c r="B53" s="41" t="s">
        <v>72</v>
      </c>
      <c r="C53" s="41">
        <v>2011</v>
      </c>
      <c r="D53" s="42" t="s">
        <v>149</v>
      </c>
      <c r="E53" s="38"/>
    </row>
    <row r="54" spans="2:5" ht="15.75" customHeight="1" x14ac:dyDescent="0.25">
      <c r="B54" s="41" t="s">
        <v>72</v>
      </c>
      <c r="C54" s="41">
        <v>2007</v>
      </c>
      <c r="D54" s="42" t="s">
        <v>157</v>
      </c>
      <c r="E54" s="38"/>
    </row>
    <row r="55" spans="2:5" ht="15.75" customHeight="1" x14ac:dyDescent="0.25">
      <c r="B55" s="41" t="s">
        <v>72</v>
      </c>
      <c r="C55" s="41">
        <v>2006</v>
      </c>
      <c r="D55" s="42" t="s">
        <v>144</v>
      </c>
      <c r="E55" s="38"/>
    </row>
    <row r="56" spans="2:5" ht="15.75" customHeight="1" x14ac:dyDescent="0.25">
      <c r="B56" s="41" t="s">
        <v>72</v>
      </c>
      <c r="C56" s="41">
        <v>2003</v>
      </c>
      <c r="D56" s="42" t="s">
        <v>137</v>
      </c>
      <c r="E56" s="38"/>
    </row>
    <row r="57" spans="2:5" ht="15.75" customHeight="1" x14ac:dyDescent="0.25">
      <c r="B57" s="41" t="s">
        <v>72</v>
      </c>
      <c r="C57" s="41">
        <v>2003</v>
      </c>
      <c r="D57" s="42" t="s">
        <v>151</v>
      </c>
      <c r="E57" s="38"/>
    </row>
    <row r="58" spans="2:5" ht="15.75" customHeight="1" x14ac:dyDescent="0.25">
      <c r="B58" s="41" t="s">
        <v>72</v>
      </c>
      <c r="C58" s="41">
        <v>2003</v>
      </c>
      <c r="D58" s="42" t="s">
        <v>152</v>
      </c>
      <c r="E58" s="38"/>
    </row>
    <row r="59" spans="2:5" ht="15.75" customHeight="1" x14ac:dyDescent="0.25">
      <c r="B59" s="41" t="s">
        <v>72</v>
      </c>
      <c r="C59" s="41">
        <v>2003</v>
      </c>
      <c r="D59" s="42" t="s">
        <v>156</v>
      </c>
      <c r="E59" s="38"/>
    </row>
    <row r="60" spans="2:5" ht="14.25" customHeight="1" x14ac:dyDescent="0.25">
      <c r="B60" s="41" t="s">
        <v>72</v>
      </c>
      <c r="C60" s="41">
        <v>2002</v>
      </c>
      <c r="D60" s="42" t="s">
        <v>142</v>
      </c>
      <c r="E60" s="38"/>
    </row>
    <row r="61" spans="2:5" ht="15" hidden="1" customHeight="1" x14ac:dyDescent="0.25">
      <c r="B61" s="41" t="s">
        <v>85</v>
      </c>
      <c r="C61" s="41">
        <v>2018</v>
      </c>
      <c r="D61" s="42" t="s">
        <v>127</v>
      </c>
      <c r="E61" s="22"/>
    </row>
    <row r="62" spans="2:5" ht="15.75" hidden="1" customHeight="1" x14ac:dyDescent="0.25">
      <c r="B62" s="41" t="s">
        <v>85</v>
      </c>
      <c r="C62" s="41">
        <v>2017</v>
      </c>
      <c r="D62" s="42" t="s">
        <v>128</v>
      </c>
      <c r="E62" s="22"/>
    </row>
    <row r="63" spans="2:5" ht="16.5" hidden="1" customHeight="1" x14ac:dyDescent="0.25">
      <c r="B63" s="41" t="s">
        <v>85</v>
      </c>
      <c r="C63" s="41">
        <v>2015</v>
      </c>
      <c r="D63" s="42" t="s">
        <v>129</v>
      </c>
      <c r="E63" s="22"/>
    </row>
    <row r="64" spans="2:5" ht="15.75" hidden="1" customHeight="1" x14ac:dyDescent="0.25">
      <c r="B64" s="41" t="s">
        <v>85</v>
      </c>
      <c r="C64" s="41">
        <v>2014</v>
      </c>
      <c r="D64" s="42" t="s">
        <v>130</v>
      </c>
      <c r="E64" s="22"/>
    </row>
    <row r="65" spans="2:5" ht="15.75" hidden="1" customHeight="1" x14ac:dyDescent="0.25">
      <c r="B65" s="41" t="s">
        <v>85</v>
      </c>
      <c r="C65" s="41">
        <v>2014</v>
      </c>
      <c r="D65" s="42" t="s">
        <v>131</v>
      </c>
      <c r="E65" s="22"/>
    </row>
    <row r="66" spans="2:5" ht="13.5" hidden="1" customHeight="1" x14ac:dyDescent="0.25">
      <c r="B66" s="41" t="s">
        <v>85</v>
      </c>
      <c r="C66" s="41">
        <v>2014</v>
      </c>
      <c r="D66" s="42" t="s">
        <v>132</v>
      </c>
      <c r="E66" s="22"/>
    </row>
    <row r="67" spans="2:5" ht="15" hidden="1" customHeight="1" x14ac:dyDescent="0.25">
      <c r="B67" s="41" t="s">
        <v>85</v>
      </c>
      <c r="C67" s="41">
        <v>2013</v>
      </c>
      <c r="D67" s="42" t="s">
        <v>133</v>
      </c>
      <c r="E67" s="22"/>
    </row>
    <row r="68" spans="2:5" ht="15.75" hidden="1" customHeight="1" x14ac:dyDescent="0.25">
      <c r="B68" s="41" t="s">
        <v>85</v>
      </c>
      <c r="C68" s="41">
        <v>2013</v>
      </c>
      <c r="D68" s="42" t="s">
        <v>136</v>
      </c>
      <c r="E68" s="22"/>
    </row>
    <row r="69" spans="2:5" ht="17.25" hidden="1" customHeight="1" x14ac:dyDescent="0.25">
      <c r="B69" s="41" t="s">
        <v>85</v>
      </c>
      <c r="C69" s="41">
        <v>2011</v>
      </c>
      <c r="D69" s="42" t="s">
        <v>134</v>
      </c>
      <c r="E69" s="22"/>
    </row>
    <row r="70" spans="2:5" ht="16.5" hidden="1" customHeight="1" x14ac:dyDescent="0.25">
      <c r="B70" s="41" t="s">
        <v>85</v>
      </c>
      <c r="C70" s="41">
        <v>2003</v>
      </c>
      <c r="D70" s="42" t="s">
        <v>135</v>
      </c>
      <c r="E70" s="22"/>
    </row>
    <row r="71" spans="2:5" ht="16.5" customHeight="1" x14ac:dyDescent="0.25">
      <c r="B71" s="41" t="s">
        <v>72</v>
      </c>
      <c r="C71" s="41">
        <v>2001</v>
      </c>
      <c r="D71" s="42" t="s">
        <v>138</v>
      </c>
      <c r="E71" s="38"/>
    </row>
    <row r="72" spans="2:5" ht="16.5" customHeight="1" x14ac:dyDescent="0.25">
      <c r="B72" s="41" t="s">
        <v>72</v>
      </c>
      <c r="C72" s="41">
        <v>1999</v>
      </c>
      <c r="D72" s="42" t="s">
        <v>141</v>
      </c>
      <c r="E72" s="38"/>
    </row>
    <row r="73" spans="2:5" ht="16.5" customHeight="1" x14ac:dyDescent="0.25">
      <c r="B73" s="41" t="s">
        <v>72</v>
      </c>
      <c r="C73" s="41">
        <v>1999</v>
      </c>
      <c r="D73" s="42" t="s">
        <v>143</v>
      </c>
      <c r="E73" s="38"/>
    </row>
    <row r="74" spans="2:5" ht="16.5" customHeight="1" x14ac:dyDescent="0.25">
      <c r="B74" s="41" t="s">
        <v>72</v>
      </c>
      <c r="C74" s="41">
        <v>1997</v>
      </c>
      <c r="D74" s="42" t="s">
        <v>153</v>
      </c>
      <c r="E74" s="38"/>
    </row>
    <row r="75" spans="2:5" ht="15" customHeight="1" x14ac:dyDescent="0.25">
      <c r="B75" s="41" t="s">
        <v>72</v>
      </c>
      <c r="C75" s="41">
        <v>1968</v>
      </c>
      <c r="D75" s="42" t="s">
        <v>150</v>
      </c>
      <c r="E75" s="38"/>
    </row>
    <row r="76" spans="2:5" ht="16.5" customHeight="1" x14ac:dyDescent="0.25">
      <c r="B76" s="41" t="s">
        <v>73</v>
      </c>
      <c r="C76" s="41"/>
      <c r="D76" s="42"/>
      <c r="E76" s="22"/>
    </row>
    <row r="77" spans="2:5" ht="45.75" customHeight="1" x14ac:dyDescent="0.25">
      <c r="B77" s="43" t="s">
        <v>74</v>
      </c>
      <c r="C77" s="43"/>
      <c r="D77" s="42"/>
      <c r="E77" s="22"/>
    </row>
    <row r="78" spans="2:5" ht="47.25" customHeight="1" x14ac:dyDescent="0.25">
      <c r="B78" s="41" t="s">
        <v>75</v>
      </c>
      <c r="C78" s="41"/>
      <c r="D78" s="42"/>
      <c r="E78" s="22"/>
    </row>
    <row r="79" spans="2:5" ht="60" customHeight="1" x14ac:dyDescent="0.25"/>
    <row r="80" spans="2:5" ht="60" customHeight="1" x14ac:dyDescent="0.25"/>
    <row r="81" ht="60" customHeight="1" x14ac:dyDescent="0.25"/>
    <row r="82" ht="60" customHeight="1" x14ac:dyDescent="0.25"/>
    <row r="83" ht="60" customHeight="1" x14ac:dyDescent="0.25"/>
    <row r="84" ht="60" customHeight="1" x14ac:dyDescent="0.25"/>
    <row r="85" ht="60" customHeight="1" x14ac:dyDescent="0.25"/>
    <row r="86" ht="60" customHeight="1" x14ac:dyDescent="0.25"/>
    <row r="87" ht="60" customHeight="1" x14ac:dyDescent="0.25"/>
    <row r="88" ht="60" customHeight="1" x14ac:dyDescent="0.25"/>
    <row r="89" ht="60" customHeight="1" x14ac:dyDescent="0.25"/>
    <row r="90" ht="60" customHeight="1" x14ac:dyDescent="0.25"/>
    <row r="91" ht="60" customHeight="1" x14ac:dyDescent="0.25"/>
    <row r="92" ht="60" customHeight="1" x14ac:dyDescent="0.25"/>
    <row r="93" ht="60" customHeight="1" x14ac:dyDescent="0.25"/>
    <row r="94" ht="60" customHeight="1" x14ac:dyDescent="0.25"/>
    <row r="95" ht="60" customHeight="1" x14ac:dyDescent="0.25"/>
    <row r="96" ht="60" customHeight="1" x14ac:dyDescent="0.25"/>
    <row r="97" ht="60" customHeight="1" x14ac:dyDescent="0.25"/>
    <row r="98" ht="60" customHeight="1" x14ac:dyDescent="0.25"/>
  </sheetData>
  <mergeCells count="1">
    <mergeCell ref="B2:D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8"/>
  <sheetViews>
    <sheetView tabSelected="1" topLeftCell="B7" workbookViewId="0">
      <selection activeCell="D15" sqref="D15"/>
    </sheetView>
  </sheetViews>
  <sheetFormatPr defaultRowHeight="15" x14ac:dyDescent="0.25"/>
  <cols>
    <col min="2" max="2" width="5.85546875" customWidth="1"/>
    <col min="3" max="3" width="7.42578125" customWidth="1"/>
    <col min="4" max="4" width="169.7109375" customWidth="1"/>
    <col min="5" max="5" width="64.42578125" customWidth="1"/>
  </cols>
  <sheetData>
    <row r="2" spans="2:5" x14ac:dyDescent="0.25">
      <c r="B2" s="46"/>
      <c r="C2" s="46"/>
      <c r="D2" s="46"/>
      <c r="E2" s="1"/>
    </row>
    <row r="3" spans="2:5" ht="29.25" customHeight="1" x14ac:dyDescent="0.25">
      <c r="B3" s="39" t="s">
        <v>1</v>
      </c>
      <c r="C3" s="23" t="s">
        <v>125</v>
      </c>
      <c r="D3" s="23" t="s">
        <v>100</v>
      </c>
      <c r="E3" s="23" t="s">
        <v>93</v>
      </c>
    </row>
    <row r="4" spans="2:5" ht="15.75" customHeight="1" x14ac:dyDescent="0.25">
      <c r="B4" s="41" t="s">
        <v>72</v>
      </c>
      <c r="C4" s="41">
        <v>2017</v>
      </c>
      <c r="D4" s="42" t="s">
        <v>140</v>
      </c>
      <c r="E4" s="38"/>
    </row>
    <row r="5" spans="2:5" ht="15.75" customHeight="1" x14ac:dyDescent="0.25">
      <c r="B5" s="41" t="s">
        <v>72</v>
      </c>
      <c r="C5" s="41">
        <v>2017</v>
      </c>
      <c r="D5" s="42" t="s">
        <v>147</v>
      </c>
      <c r="E5" s="38"/>
    </row>
    <row r="6" spans="2:5" ht="15.75" customHeight="1" x14ac:dyDescent="0.25">
      <c r="B6" s="41" t="s">
        <v>72</v>
      </c>
      <c r="C6" s="41">
        <v>2016</v>
      </c>
      <c r="D6" s="42" t="s">
        <v>139</v>
      </c>
      <c r="E6" s="38"/>
    </row>
    <row r="7" spans="2:5" ht="15.75" customHeight="1" x14ac:dyDescent="0.25">
      <c r="B7" s="41" t="s">
        <v>72</v>
      </c>
      <c r="C7" s="41">
        <v>2016</v>
      </c>
      <c r="D7" s="42" t="s">
        <v>146</v>
      </c>
      <c r="E7" s="38"/>
    </row>
    <row r="8" spans="2:5" ht="15.75" customHeight="1" x14ac:dyDescent="0.25">
      <c r="B8" s="41" t="s">
        <v>72</v>
      </c>
      <c r="C8" s="41">
        <v>2016</v>
      </c>
      <c r="D8" s="42" t="s">
        <v>155</v>
      </c>
      <c r="E8" s="38"/>
    </row>
    <row r="9" spans="2:5" ht="15.75" customHeight="1" x14ac:dyDescent="0.25">
      <c r="B9" s="41" t="s">
        <v>72</v>
      </c>
      <c r="C9" s="41">
        <v>2016</v>
      </c>
      <c r="D9" s="42" t="s">
        <v>154</v>
      </c>
      <c r="E9" s="38"/>
    </row>
    <row r="10" spans="2:5" ht="15.75" customHeight="1" x14ac:dyDescent="0.25">
      <c r="B10" s="41" t="s">
        <v>72</v>
      </c>
      <c r="C10" s="41">
        <v>2015</v>
      </c>
      <c r="D10" s="42" t="s">
        <v>145</v>
      </c>
      <c r="E10" s="38"/>
    </row>
    <row r="11" spans="2:5" ht="17.25" customHeight="1" x14ac:dyDescent="0.25">
      <c r="B11" s="41" t="s">
        <v>72</v>
      </c>
      <c r="C11" s="41">
        <v>2014</v>
      </c>
      <c r="D11" s="42" t="s">
        <v>151</v>
      </c>
      <c r="E11" s="38"/>
    </row>
    <row r="12" spans="2:5" ht="15.75" customHeight="1" x14ac:dyDescent="0.25">
      <c r="B12" s="41" t="s">
        <v>77</v>
      </c>
      <c r="C12" s="41">
        <v>2012</v>
      </c>
      <c r="D12" s="42" t="s">
        <v>109</v>
      </c>
      <c r="E12" s="38"/>
    </row>
    <row r="13" spans="2:5" ht="16.5" customHeight="1" x14ac:dyDescent="0.25">
      <c r="B13" s="41" t="s">
        <v>77</v>
      </c>
      <c r="C13" s="41">
        <v>2012</v>
      </c>
      <c r="D13" s="42" t="s">
        <v>116</v>
      </c>
      <c r="E13" s="38"/>
    </row>
    <row r="14" spans="2:5" ht="16.5" customHeight="1" x14ac:dyDescent="0.25">
      <c r="B14" s="41" t="s">
        <v>77</v>
      </c>
      <c r="C14" s="41">
        <v>2012</v>
      </c>
      <c r="D14" s="42" t="s">
        <v>120</v>
      </c>
      <c r="E14" s="38"/>
    </row>
    <row r="15" spans="2:5" ht="16.5" customHeight="1" x14ac:dyDescent="0.25">
      <c r="B15" s="41" t="s">
        <v>72</v>
      </c>
      <c r="C15" s="41">
        <v>2011</v>
      </c>
      <c r="D15" s="42" t="s">
        <v>148</v>
      </c>
      <c r="E15" s="38"/>
    </row>
    <row r="16" spans="2:5" ht="16.5" customHeight="1" x14ac:dyDescent="0.25">
      <c r="B16" s="41" t="s">
        <v>72</v>
      </c>
      <c r="C16" s="41">
        <v>2011</v>
      </c>
      <c r="D16" s="42" t="s">
        <v>149</v>
      </c>
      <c r="E16" s="38"/>
    </row>
    <row r="17" spans="2:5" ht="16.5" customHeight="1" x14ac:dyDescent="0.25">
      <c r="B17" s="41" t="s">
        <v>77</v>
      </c>
      <c r="C17" s="41">
        <v>2009</v>
      </c>
      <c r="D17" s="42" t="s">
        <v>114</v>
      </c>
      <c r="E17" s="38"/>
    </row>
    <row r="18" spans="2:5" ht="18" customHeight="1" x14ac:dyDescent="0.25">
      <c r="B18" s="41" t="s">
        <v>77</v>
      </c>
      <c r="C18" s="41">
        <v>2009</v>
      </c>
      <c r="D18" s="42" t="s">
        <v>118</v>
      </c>
      <c r="E18" s="38"/>
    </row>
    <row r="19" spans="2:5" ht="15.75" customHeight="1" x14ac:dyDescent="0.25">
      <c r="B19" s="41" t="s">
        <v>77</v>
      </c>
      <c r="C19" s="41">
        <v>2008</v>
      </c>
      <c r="D19" s="42" t="s">
        <v>106</v>
      </c>
      <c r="E19" s="38"/>
    </row>
    <row r="20" spans="2:5" ht="16.5" customHeight="1" x14ac:dyDescent="0.25">
      <c r="B20" s="41" t="s">
        <v>72</v>
      </c>
      <c r="C20" s="41">
        <v>2007</v>
      </c>
      <c r="D20" s="42" t="s">
        <v>157</v>
      </c>
      <c r="E20" s="38"/>
    </row>
    <row r="21" spans="2:5" ht="17.25" customHeight="1" x14ac:dyDescent="0.25">
      <c r="B21" s="41" t="s">
        <v>77</v>
      </c>
      <c r="C21" s="41">
        <v>2006</v>
      </c>
      <c r="D21" s="42" t="s">
        <v>103</v>
      </c>
      <c r="E21" s="38"/>
    </row>
    <row r="22" spans="2:5" ht="13.5" customHeight="1" x14ac:dyDescent="0.25">
      <c r="B22" s="41" t="s">
        <v>72</v>
      </c>
      <c r="C22" s="41">
        <v>2006</v>
      </c>
      <c r="D22" s="42" t="s">
        <v>144</v>
      </c>
      <c r="E22" s="38"/>
    </row>
    <row r="23" spans="2:5" ht="14.25" customHeight="1" x14ac:dyDescent="0.25">
      <c r="B23" s="41" t="s">
        <v>72</v>
      </c>
      <c r="C23" s="41">
        <v>2003</v>
      </c>
      <c r="D23" s="42" t="s">
        <v>137</v>
      </c>
      <c r="E23" s="38"/>
    </row>
    <row r="24" spans="2:5" ht="14.25" customHeight="1" x14ac:dyDescent="0.25">
      <c r="B24" s="41" t="s">
        <v>72</v>
      </c>
      <c r="C24" s="41">
        <v>2003</v>
      </c>
      <c r="D24" s="42" t="s">
        <v>152</v>
      </c>
      <c r="E24" s="38"/>
    </row>
    <row r="25" spans="2:5" ht="15.75" customHeight="1" x14ac:dyDescent="0.25">
      <c r="B25" s="41" t="s">
        <v>72</v>
      </c>
      <c r="C25" s="41">
        <v>2003</v>
      </c>
      <c r="D25" s="42" t="s">
        <v>156</v>
      </c>
      <c r="E25" s="38"/>
    </row>
    <row r="26" spans="2:5" ht="17.25" customHeight="1" x14ac:dyDescent="0.25">
      <c r="B26" s="41" t="s">
        <v>77</v>
      </c>
      <c r="C26" s="41">
        <v>2002</v>
      </c>
      <c r="D26" s="42" t="s">
        <v>121</v>
      </c>
      <c r="E26" s="38"/>
    </row>
    <row r="27" spans="2:5" ht="15.75" customHeight="1" x14ac:dyDescent="0.25">
      <c r="B27" s="41" t="s">
        <v>72</v>
      </c>
      <c r="C27" s="41">
        <v>2002</v>
      </c>
      <c r="D27" s="42" t="s">
        <v>142</v>
      </c>
      <c r="E27" s="38"/>
    </row>
    <row r="28" spans="2:5" ht="16.5" customHeight="1" x14ac:dyDescent="0.25">
      <c r="B28" s="41" t="s">
        <v>77</v>
      </c>
      <c r="C28" s="41">
        <v>2001</v>
      </c>
      <c r="D28" s="42" t="s">
        <v>107</v>
      </c>
      <c r="E28" s="38"/>
    </row>
    <row r="29" spans="2:5" ht="16.5" customHeight="1" x14ac:dyDescent="0.25">
      <c r="B29" s="41" t="s">
        <v>72</v>
      </c>
      <c r="C29" s="41">
        <v>2001</v>
      </c>
      <c r="D29" s="42" t="s">
        <v>138</v>
      </c>
      <c r="E29" s="38"/>
    </row>
    <row r="30" spans="2:5" ht="16.5" customHeight="1" x14ac:dyDescent="0.25">
      <c r="B30" s="41" t="s">
        <v>77</v>
      </c>
      <c r="C30" s="41">
        <v>2000</v>
      </c>
      <c r="D30" s="42" t="s">
        <v>108</v>
      </c>
      <c r="E30" s="38"/>
    </row>
    <row r="31" spans="2:5" ht="16.5" customHeight="1" x14ac:dyDescent="0.25">
      <c r="B31" s="41" t="s">
        <v>77</v>
      </c>
      <c r="C31" s="41">
        <v>2000</v>
      </c>
      <c r="D31" s="42" t="s">
        <v>113</v>
      </c>
      <c r="E31" s="38"/>
    </row>
    <row r="32" spans="2:5" ht="16.5" customHeight="1" x14ac:dyDescent="0.25">
      <c r="B32" s="41" t="s">
        <v>76</v>
      </c>
      <c r="C32" s="41">
        <v>2000</v>
      </c>
      <c r="D32" s="42" t="s">
        <v>160</v>
      </c>
      <c r="E32" s="22"/>
    </row>
    <row r="33" spans="2:5" ht="16.5" customHeight="1" x14ac:dyDescent="0.25">
      <c r="B33" s="41" t="s">
        <v>76</v>
      </c>
      <c r="C33" s="41">
        <v>1999</v>
      </c>
      <c r="D33" s="42" t="s">
        <v>165</v>
      </c>
      <c r="E33" s="22"/>
    </row>
    <row r="34" spans="2:5" ht="16.5" customHeight="1" x14ac:dyDescent="0.25">
      <c r="B34" s="41" t="s">
        <v>76</v>
      </c>
      <c r="C34" s="41">
        <v>1999</v>
      </c>
      <c r="D34" s="42" t="s">
        <v>169</v>
      </c>
      <c r="E34" s="22"/>
    </row>
    <row r="35" spans="2:5" ht="14.25" customHeight="1" x14ac:dyDescent="0.25">
      <c r="B35" s="41" t="s">
        <v>76</v>
      </c>
      <c r="C35" s="41">
        <v>1999</v>
      </c>
      <c r="D35" s="42" t="s">
        <v>172</v>
      </c>
      <c r="E35" s="22"/>
    </row>
    <row r="36" spans="2:5" ht="17.25" customHeight="1" x14ac:dyDescent="0.25">
      <c r="B36" s="41" t="s">
        <v>72</v>
      </c>
      <c r="C36" s="41">
        <v>1999</v>
      </c>
      <c r="D36" s="42" t="s">
        <v>141</v>
      </c>
      <c r="E36" s="38"/>
    </row>
    <row r="37" spans="2:5" ht="17.25" customHeight="1" x14ac:dyDescent="0.25">
      <c r="B37" s="41" t="s">
        <v>72</v>
      </c>
      <c r="C37" s="41">
        <v>1999</v>
      </c>
      <c r="D37" s="42" t="s">
        <v>143</v>
      </c>
      <c r="E37" s="38"/>
    </row>
    <row r="38" spans="2:5" ht="16.5" customHeight="1" x14ac:dyDescent="0.25">
      <c r="B38" s="41" t="s">
        <v>76</v>
      </c>
      <c r="C38" s="41">
        <v>1998</v>
      </c>
      <c r="D38" s="42" t="s">
        <v>159</v>
      </c>
      <c r="E38" s="22"/>
    </row>
    <row r="39" spans="2:5" ht="16.5" customHeight="1" x14ac:dyDescent="0.25">
      <c r="B39" s="41" t="s">
        <v>77</v>
      </c>
      <c r="C39" s="41">
        <v>1997</v>
      </c>
      <c r="D39" s="42" t="s">
        <v>102</v>
      </c>
      <c r="E39" s="38"/>
    </row>
    <row r="40" spans="2:5" ht="15.75" customHeight="1" x14ac:dyDescent="0.25">
      <c r="B40" s="41" t="s">
        <v>72</v>
      </c>
      <c r="C40" s="41">
        <v>1997</v>
      </c>
      <c r="D40" s="42" t="s">
        <v>153</v>
      </c>
      <c r="E40" s="38"/>
    </row>
    <row r="41" spans="2:5" ht="15" customHeight="1" x14ac:dyDescent="0.25">
      <c r="B41" s="41" t="s">
        <v>76</v>
      </c>
      <c r="C41" s="41">
        <v>1996</v>
      </c>
      <c r="D41" s="42" t="s">
        <v>163</v>
      </c>
      <c r="E41" s="22"/>
    </row>
    <row r="42" spans="2:5" ht="15" customHeight="1" x14ac:dyDescent="0.25">
      <c r="B42" s="41" t="s">
        <v>77</v>
      </c>
      <c r="C42" s="41">
        <v>1995</v>
      </c>
      <c r="D42" s="42" t="s">
        <v>115</v>
      </c>
      <c r="E42" s="38"/>
    </row>
    <row r="43" spans="2:5" ht="16.5" customHeight="1" x14ac:dyDescent="0.25">
      <c r="B43" s="41" t="s">
        <v>76</v>
      </c>
      <c r="C43" s="41">
        <v>1995</v>
      </c>
      <c r="D43" s="42" t="s">
        <v>171</v>
      </c>
      <c r="E43" s="22"/>
    </row>
    <row r="44" spans="2:5" ht="15.75" customHeight="1" x14ac:dyDescent="0.25">
      <c r="B44" s="41" t="s">
        <v>76</v>
      </c>
      <c r="C44" s="41">
        <v>1994</v>
      </c>
      <c r="D44" s="42" t="s">
        <v>161</v>
      </c>
      <c r="E44" s="22"/>
    </row>
    <row r="45" spans="2:5" ht="15" customHeight="1" x14ac:dyDescent="0.25">
      <c r="B45" s="41" t="s">
        <v>76</v>
      </c>
      <c r="C45" s="41">
        <v>1994</v>
      </c>
      <c r="D45" s="42" t="s">
        <v>162</v>
      </c>
      <c r="E45" s="22"/>
    </row>
    <row r="46" spans="2:5" ht="31.5" hidden="1" customHeight="1" x14ac:dyDescent="0.25">
      <c r="B46" s="41" t="s">
        <v>76</v>
      </c>
      <c r="C46" s="41"/>
      <c r="D46" s="42"/>
      <c r="E46" s="22"/>
    </row>
    <row r="47" spans="2:5" ht="15.75" customHeight="1" x14ac:dyDescent="0.25">
      <c r="B47" s="41" t="s">
        <v>76</v>
      </c>
      <c r="C47" s="41">
        <v>1994</v>
      </c>
      <c r="D47" s="42" t="s">
        <v>170</v>
      </c>
      <c r="E47" s="22"/>
    </row>
    <row r="48" spans="2:5" ht="15.75" customHeight="1" x14ac:dyDescent="0.25">
      <c r="B48" s="41" t="s">
        <v>76</v>
      </c>
      <c r="C48" s="41">
        <v>1994</v>
      </c>
      <c r="D48" s="42" t="s">
        <v>173</v>
      </c>
      <c r="E48" s="22"/>
    </row>
    <row r="49" spans="2:5" ht="15.75" customHeight="1" x14ac:dyDescent="0.25">
      <c r="B49" s="41" t="s">
        <v>77</v>
      </c>
      <c r="C49" s="41">
        <v>1993</v>
      </c>
      <c r="D49" s="42" t="s">
        <v>110</v>
      </c>
      <c r="E49" s="38"/>
    </row>
    <row r="50" spans="2:5" ht="16.5" customHeight="1" x14ac:dyDescent="0.25">
      <c r="B50" s="41" t="s">
        <v>76</v>
      </c>
      <c r="C50" s="41">
        <v>1993</v>
      </c>
      <c r="D50" s="42" t="s">
        <v>87</v>
      </c>
      <c r="E50" s="22"/>
    </row>
    <row r="51" spans="2:5" ht="15.75" customHeight="1" x14ac:dyDescent="0.25">
      <c r="B51" s="41" t="s">
        <v>77</v>
      </c>
      <c r="C51" s="41">
        <v>1991</v>
      </c>
      <c r="D51" s="42" t="s">
        <v>117</v>
      </c>
      <c r="E51" s="38"/>
    </row>
    <row r="52" spans="2:5" ht="15.75" customHeight="1" x14ac:dyDescent="0.25">
      <c r="B52" s="41" t="s">
        <v>77</v>
      </c>
      <c r="C52" s="41">
        <v>1989</v>
      </c>
      <c r="D52" s="42" t="s">
        <v>104</v>
      </c>
      <c r="E52" s="38"/>
    </row>
    <row r="53" spans="2:5" ht="15.75" customHeight="1" x14ac:dyDescent="0.25">
      <c r="B53" s="41" t="s">
        <v>76</v>
      </c>
      <c r="C53" s="41">
        <v>1989</v>
      </c>
      <c r="D53" s="42" t="s">
        <v>158</v>
      </c>
      <c r="E53" s="22"/>
    </row>
    <row r="54" spans="2:5" ht="15.75" customHeight="1" x14ac:dyDescent="0.25">
      <c r="B54" s="41" t="s">
        <v>77</v>
      </c>
      <c r="C54" s="41">
        <v>1984</v>
      </c>
      <c r="D54" s="42" t="s">
        <v>111</v>
      </c>
      <c r="E54" s="38"/>
    </row>
    <row r="55" spans="2:5" ht="15.75" customHeight="1" x14ac:dyDescent="0.25">
      <c r="B55" s="41" t="s">
        <v>77</v>
      </c>
      <c r="C55" s="41">
        <v>1984</v>
      </c>
      <c r="D55" s="42" t="s">
        <v>119</v>
      </c>
      <c r="E55" s="38"/>
    </row>
    <row r="56" spans="2:5" ht="15.75" customHeight="1" x14ac:dyDescent="0.25">
      <c r="B56" s="41" t="s">
        <v>76</v>
      </c>
      <c r="C56" s="41">
        <v>1983</v>
      </c>
      <c r="D56" s="42" t="s">
        <v>164</v>
      </c>
      <c r="E56" s="22"/>
    </row>
    <row r="57" spans="2:5" ht="15.75" customHeight="1" x14ac:dyDescent="0.25">
      <c r="B57" s="41" t="s">
        <v>76</v>
      </c>
      <c r="C57" s="41">
        <v>1983</v>
      </c>
      <c r="D57" s="42" t="s">
        <v>167</v>
      </c>
      <c r="E57" s="22"/>
    </row>
    <row r="58" spans="2:5" ht="15.75" customHeight="1" x14ac:dyDescent="0.25">
      <c r="B58" s="41" t="s">
        <v>77</v>
      </c>
      <c r="C58" s="41">
        <v>1979</v>
      </c>
      <c r="D58" s="42" t="s">
        <v>101</v>
      </c>
      <c r="E58" s="38"/>
    </row>
    <row r="59" spans="2:5" ht="15.75" customHeight="1" x14ac:dyDescent="0.25">
      <c r="B59" s="41" t="s">
        <v>76</v>
      </c>
      <c r="C59" s="41">
        <v>1978</v>
      </c>
      <c r="D59" s="42" t="s">
        <v>166</v>
      </c>
      <c r="E59" s="22"/>
    </row>
    <row r="60" spans="2:5" ht="14.25" customHeight="1" x14ac:dyDescent="0.25">
      <c r="B60" s="41" t="s">
        <v>77</v>
      </c>
      <c r="C60" s="41">
        <v>1976</v>
      </c>
      <c r="D60" s="42" t="s">
        <v>122</v>
      </c>
      <c r="E60" s="38"/>
    </row>
    <row r="61" spans="2:5" ht="15" hidden="1" customHeight="1" x14ac:dyDescent="0.25">
      <c r="B61" s="41" t="s">
        <v>85</v>
      </c>
      <c r="C61" s="41">
        <v>2018</v>
      </c>
      <c r="D61" s="42" t="s">
        <v>127</v>
      </c>
      <c r="E61" s="22"/>
    </row>
    <row r="62" spans="2:5" ht="15.75" hidden="1" customHeight="1" x14ac:dyDescent="0.25">
      <c r="B62" s="41" t="s">
        <v>85</v>
      </c>
      <c r="C62" s="41">
        <v>2017</v>
      </c>
      <c r="D62" s="42" t="s">
        <v>128</v>
      </c>
      <c r="E62" s="22"/>
    </row>
    <row r="63" spans="2:5" ht="16.5" hidden="1" customHeight="1" x14ac:dyDescent="0.25">
      <c r="B63" s="41" t="s">
        <v>85</v>
      </c>
      <c r="C63" s="41">
        <v>2015</v>
      </c>
      <c r="D63" s="42" t="s">
        <v>129</v>
      </c>
      <c r="E63" s="22"/>
    </row>
    <row r="64" spans="2:5" ht="15.75" hidden="1" customHeight="1" x14ac:dyDescent="0.25">
      <c r="B64" s="41" t="s">
        <v>85</v>
      </c>
      <c r="C64" s="41">
        <v>2014</v>
      </c>
      <c r="D64" s="42" t="s">
        <v>130</v>
      </c>
      <c r="E64" s="22"/>
    </row>
    <row r="65" spans="2:5" ht="15.75" hidden="1" customHeight="1" x14ac:dyDescent="0.25">
      <c r="B65" s="41" t="s">
        <v>85</v>
      </c>
      <c r="C65" s="41">
        <v>2014</v>
      </c>
      <c r="D65" s="42" t="s">
        <v>131</v>
      </c>
      <c r="E65" s="22"/>
    </row>
    <row r="66" spans="2:5" ht="13.5" hidden="1" customHeight="1" x14ac:dyDescent="0.25">
      <c r="B66" s="41" t="s">
        <v>85</v>
      </c>
      <c r="C66" s="41">
        <v>2014</v>
      </c>
      <c r="D66" s="42" t="s">
        <v>132</v>
      </c>
      <c r="E66" s="22"/>
    </row>
    <row r="67" spans="2:5" ht="15" hidden="1" customHeight="1" x14ac:dyDescent="0.25">
      <c r="B67" s="41" t="s">
        <v>85</v>
      </c>
      <c r="C67" s="41">
        <v>2013</v>
      </c>
      <c r="D67" s="42" t="s">
        <v>133</v>
      </c>
      <c r="E67" s="22"/>
    </row>
    <row r="68" spans="2:5" ht="15.75" hidden="1" customHeight="1" x14ac:dyDescent="0.25">
      <c r="B68" s="41" t="s">
        <v>85</v>
      </c>
      <c r="C68" s="41">
        <v>2013</v>
      </c>
      <c r="D68" s="42" t="s">
        <v>136</v>
      </c>
      <c r="E68" s="22"/>
    </row>
    <row r="69" spans="2:5" ht="17.25" hidden="1" customHeight="1" x14ac:dyDescent="0.25">
      <c r="B69" s="41" t="s">
        <v>85</v>
      </c>
      <c r="C69" s="41">
        <v>2011</v>
      </c>
      <c r="D69" s="42" t="s">
        <v>134</v>
      </c>
      <c r="E69" s="22"/>
    </row>
    <row r="70" spans="2:5" ht="16.5" hidden="1" customHeight="1" x14ac:dyDescent="0.25">
      <c r="B70" s="41" t="s">
        <v>85</v>
      </c>
      <c r="C70" s="41">
        <v>2003</v>
      </c>
      <c r="D70" s="42" t="s">
        <v>135</v>
      </c>
      <c r="E70" s="22"/>
    </row>
    <row r="71" spans="2:5" ht="16.5" customHeight="1" x14ac:dyDescent="0.25">
      <c r="B71" s="41" t="s">
        <v>77</v>
      </c>
      <c r="C71" s="41">
        <v>1971</v>
      </c>
      <c r="D71" s="42" t="s">
        <v>124</v>
      </c>
      <c r="E71" s="38"/>
    </row>
    <row r="72" spans="2:5" ht="16.5" customHeight="1" x14ac:dyDescent="0.25">
      <c r="B72" s="41" t="s">
        <v>77</v>
      </c>
      <c r="C72" s="41">
        <v>1970</v>
      </c>
      <c r="D72" s="42" t="s">
        <v>112</v>
      </c>
      <c r="E72" s="38"/>
    </row>
    <row r="73" spans="2:5" ht="16.5" customHeight="1" x14ac:dyDescent="0.25">
      <c r="B73" s="41" t="s">
        <v>72</v>
      </c>
      <c r="C73" s="41">
        <v>1968</v>
      </c>
      <c r="D73" s="42" t="s">
        <v>150</v>
      </c>
      <c r="E73" s="38"/>
    </row>
    <row r="74" spans="2:5" ht="16.5" customHeight="1" x14ac:dyDescent="0.25">
      <c r="B74" s="41" t="s">
        <v>77</v>
      </c>
      <c r="C74" s="41">
        <v>1960</v>
      </c>
      <c r="D74" s="42" t="s">
        <v>105</v>
      </c>
      <c r="E74" s="38"/>
    </row>
    <row r="75" spans="2:5" ht="15" customHeight="1" x14ac:dyDescent="0.25">
      <c r="B75" s="41" t="s">
        <v>77</v>
      </c>
      <c r="C75" s="41">
        <v>1953</v>
      </c>
      <c r="D75" s="42" t="s">
        <v>123</v>
      </c>
      <c r="E75" s="38"/>
    </row>
    <row r="76" spans="2:5" ht="16.5" customHeight="1" x14ac:dyDescent="0.25">
      <c r="B76" s="41" t="s">
        <v>73</v>
      </c>
      <c r="C76" s="41"/>
      <c r="D76" s="42"/>
      <c r="E76" s="22"/>
    </row>
    <row r="77" spans="2:5" ht="45.75" customHeight="1" x14ac:dyDescent="0.25">
      <c r="B77" s="43" t="s">
        <v>74</v>
      </c>
      <c r="C77" s="43"/>
      <c r="D77" s="42"/>
      <c r="E77" s="22"/>
    </row>
    <row r="78" spans="2:5" ht="47.25" customHeight="1" x14ac:dyDescent="0.25">
      <c r="B78" s="41" t="s">
        <v>75</v>
      </c>
      <c r="C78" s="41"/>
      <c r="D78" s="42"/>
      <c r="E78" s="22"/>
    </row>
    <row r="79" spans="2:5" ht="60" customHeight="1" x14ac:dyDescent="0.25"/>
    <row r="80" spans="2:5" ht="60" customHeight="1" x14ac:dyDescent="0.25"/>
    <row r="81" ht="60" customHeight="1" x14ac:dyDescent="0.25"/>
    <row r="82" ht="60" customHeight="1" x14ac:dyDescent="0.25"/>
    <row r="83" ht="60" customHeight="1" x14ac:dyDescent="0.25"/>
    <row r="84" ht="60" customHeight="1" x14ac:dyDescent="0.25"/>
    <row r="85" ht="60" customHeight="1" x14ac:dyDescent="0.25"/>
    <row r="86" ht="60" customHeight="1" x14ac:dyDescent="0.25"/>
    <row r="87" ht="60" customHeight="1" x14ac:dyDescent="0.25"/>
    <row r="88" ht="60" customHeight="1" x14ac:dyDescent="0.25"/>
    <row r="89" ht="60" customHeight="1" x14ac:dyDescent="0.25"/>
    <row r="90" ht="60" customHeight="1" x14ac:dyDescent="0.25"/>
    <row r="91" ht="60" customHeight="1" x14ac:dyDescent="0.25"/>
    <row r="92" ht="60" customHeight="1" x14ac:dyDescent="0.25"/>
    <row r="93" ht="60" customHeight="1" x14ac:dyDescent="0.25"/>
    <row r="94" ht="60" customHeight="1" x14ac:dyDescent="0.25"/>
    <row r="95" ht="60" customHeight="1" x14ac:dyDescent="0.25"/>
    <row r="96" ht="60" customHeight="1" x14ac:dyDescent="0.25"/>
    <row r="97" ht="60" customHeight="1" x14ac:dyDescent="0.25"/>
    <row r="98" ht="60" customHeight="1" x14ac:dyDescent="0.25"/>
  </sheetData>
  <sortState ref="B4:E78">
    <sortCondition descending="1" ref="C3"/>
  </sortState>
  <mergeCells count="1">
    <mergeCell ref="B2:D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Новые значения k</vt:lpstr>
      <vt:lpstr>Ранжированные по возрастанию</vt:lpstr>
      <vt:lpstr>Суммарный ранг</vt:lpstr>
      <vt:lpstr>Лист3</vt:lpstr>
      <vt:lpstr>Список литературы</vt:lpstr>
      <vt:lpstr>Лист2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Inna Olgina</dc:creator>
  <cp:lastModifiedBy>Inna Olgina</cp:lastModifiedBy>
  <dcterms:created xsi:type="dcterms:W3CDTF">2019-04-12T09:13:58Z</dcterms:created>
  <dcterms:modified xsi:type="dcterms:W3CDTF">2019-08-22T15:01:07Z</dcterms:modified>
</cp:coreProperties>
</file>