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v/Library/Application Support/STM32CubeIDE/workspace_1.15.0/Tektite-R_EV/Design/"/>
    </mc:Choice>
  </mc:AlternateContent>
  <xr:revisionPtr revIDLastSave="0" documentId="13_ncr:1_{1DD6D58F-A6C4-3247-850A-7A21A09A3B29}" xr6:coauthVersionLast="47" xr6:coauthVersionMax="47" xr10:uidLastSave="{00000000-0000-0000-0000-000000000000}"/>
  <bookViews>
    <workbookView xWindow="0" yWindow="760" windowWidth="30240" windowHeight="17780" xr2:uid="{3323777E-1DF2-4348-B326-362B3183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21" i="1"/>
  <c r="E22" i="1"/>
  <c r="C3" i="1"/>
  <c r="E3" i="1" s="1"/>
  <c r="C2" i="1"/>
  <c r="D2" i="1"/>
  <c r="D21" i="1"/>
  <c r="D15" i="1"/>
  <c r="D5" i="1"/>
  <c r="E5" i="1" s="1"/>
  <c r="C9" i="1"/>
  <c r="E9" i="1" s="1"/>
  <c r="C20" i="1"/>
  <c r="E20" i="1" s="1"/>
  <c r="D19" i="1"/>
  <c r="C19" i="1"/>
  <c r="D18" i="1"/>
  <c r="C18" i="1"/>
  <c r="D16" i="1"/>
  <c r="C16" i="1"/>
  <c r="C15" i="1"/>
  <c r="D14" i="1"/>
  <c r="C14" i="1"/>
  <c r="C13" i="1"/>
  <c r="E13" i="1" s="1"/>
  <c r="D12" i="1"/>
  <c r="C12" i="1"/>
  <c r="E12" i="1" s="1"/>
  <c r="C7" i="1"/>
  <c r="E7" i="1" s="1"/>
  <c r="C6" i="1"/>
  <c r="E6" i="1" s="1"/>
  <c r="C11" i="1"/>
  <c r="E11" i="1" s="1"/>
  <c r="C10" i="1"/>
  <c r="E10" i="1" s="1"/>
  <c r="C8" i="1"/>
  <c r="E8" i="1" s="1"/>
  <c r="C4" i="1"/>
  <c r="E4" i="1" s="1"/>
  <c r="E2" i="1" l="1"/>
  <c r="E18" i="1"/>
  <c r="E14" i="1"/>
  <c r="E16" i="1"/>
  <c r="E15" i="1"/>
  <c r="E21" i="1"/>
  <c r="E19" i="1"/>
  <c r="H1" i="1" l="1"/>
</calcChain>
</file>

<file path=xl/sharedStrings.xml><?xml version="1.0" encoding="utf-8"?>
<sst xmlns="http://schemas.openxmlformats.org/spreadsheetml/2006/main" count="62" uniqueCount="61">
  <si>
    <t>Item</t>
  </si>
  <si>
    <t>Link</t>
  </si>
  <si>
    <t>Cost</t>
  </si>
  <si>
    <t>Quantity</t>
  </si>
  <si>
    <t>Total Cost</t>
  </si>
  <si>
    <t>Final price--&gt;</t>
  </si>
  <si>
    <t>Note</t>
  </si>
  <si>
    <t>https://www.amazon.com/dp/B0BV24T11D/</t>
  </si>
  <si>
    <t>https://www.amazon.com/dp/B07KVHMQRH</t>
  </si>
  <si>
    <t>8x Battery holder</t>
  </si>
  <si>
    <t>Motor (1000kv)</t>
  </si>
  <si>
    <t>https://www.aliexpress.us/item/2251832679959065.html</t>
  </si>
  <si>
    <t>The 5.26 in the cost is shipping, but that is once per order</t>
  </si>
  <si>
    <t>ESC (35A XT60)</t>
  </si>
  <si>
    <t>Motor pulley</t>
  </si>
  <si>
    <t>https://www.aliexpress.us/item/3256804652854836.html</t>
  </si>
  <si>
    <t>Long belt pulleys (20T5-60T5, 2GT-280-6)</t>
  </si>
  <si>
    <t>Short belt pulley (20T5-60T5, 2GT-158-6)</t>
  </si>
  <si>
    <t>https://www.aliexpress.us/item/3256806106856975.html</t>
  </si>
  <si>
    <t>https://www.aliexpress.us/item/3256806188242363.html</t>
  </si>
  <si>
    <t>Bearing</t>
  </si>
  <si>
    <t>https://www.aliexpress.us/item/3256806307993875.html</t>
  </si>
  <si>
    <t>Quadrature encoder</t>
  </si>
  <si>
    <t>https://www.aliexpress.us/item/3256804193376739.html</t>
  </si>
  <si>
    <t>https://www.aliexpress.us/item/3256804650896588.html</t>
  </si>
  <si>
    <t>Comes in pack of 5</t>
  </si>
  <si>
    <t>https://www.amazon.com/dp/B012TE12CY</t>
  </si>
  <si>
    <t>https://www.amazon.com/dp/B07MHNXPJL</t>
  </si>
  <si>
    <t>Need 2/100 screws</t>
  </si>
  <si>
    <t>https://www.amazon.com/dp/B01BBOZ4JA/</t>
  </si>
  <si>
    <t>Need 4/100 screws</t>
  </si>
  <si>
    <t>Laser pointer</t>
  </si>
  <si>
    <t>https://www.amazon.com/gp/product/B09NHK7GX9</t>
  </si>
  <si>
    <t>Need 1/6 laser pointers</t>
  </si>
  <si>
    <t>NiCD batteries</t>
  </si>
  <si>
    <t>https://www.amazon.com/gp/product/B07SG43L9Q/</t>
  </si>
  <si>
    <t>NOT INCLUDED WITH KIT</t>
  </si>
  <si>
    <t>PCB</t>
  </si>
  <si>
    <t>https://jlcpcb.com</t>
  </si>
  <si>
    <t>https://banebots.com/banebots-wheel-2-x-0-8-hub-mount-40a-orange/</t>
  </si>
  <si>
    <t>BaneBots Wheels</t>
  </si>
  <si>
    <t>https://www.aliexpress.us/item/3256805934638435.html</t>
  </si>
  <si>
    <t>Wheel D shaft (5x138mm)</t>
  </si>
  <si>
    <t>Central shaft (5mm diameter, 100mm long)</t>
  </si>
  <si>
    <t>Encoder JST connector (PH 2mm, 4P) + Heatshrink</t>
  </si>
  <si>
    <t>Need 17/100 screws</t>
  </si>
  <si>
    <t>Short screw (M3x6mmm)</t>
  </si>
  <si>
    <t>MP screw (M3x12mm)</t>
  </si>
  <si>
    <t>Wheel screw (M3x16mm)</t>
  </si>
  <si>
    <t>Getting 1 of the 10 in the JLCPCB order</t>
  </si>
  <si>
    <t>Black PLA (Frame)</t>
  </si>
  <si>
    <t>Thank You note</t>
  </si>
  <si>
    <t>N/A</t>
  </si>
  <si>
    <t>Alternate: https://www.aliexpress.us/item/3256807041239789.html</t>
  </si>
  <si>
    <t>Alternate: https://www.aliexpress.us/item/3256803888885845.html</t>
  </si>
  <si>
    <t>Alternate: https://www.aliexpress.us/item/3256802203384432.html and https://www.aliexpress.us/item/2251832693571771.html</t>
  </si>
  <si>
    <t>Need 6 bearing, comes in lot of 10, Alternate: https://www.aliexpress.us/item/3256805156145762.html</t>
  </si>
  <si>
    <t>Button caps</t>
  </si>
  <si>
    <t>https://www.aliexpress.us/item/2251832666419248.html</t>
  </si>
  <si>
    <t>https://www.aliexpress.us/item/3256805329452853.html</t>
  </si>
  <si>
    <t>Alternate: https://www.aliexpress.us/item/3256806557891003.html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</si>
</sst>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3"/>
    <xf numFmtId="44" fontId="4" fillId="0" borderId="0" xfId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188242363.html" TargetMode="External"/><Relationship Id="rId13" Type="http://schemas.openxmlformats.org/officeDocument/2006/relationships/hyperlink" Target="https://www.amazon.com/dp/B07MHNXPJL" TargetMode="External"/><Relationship Id="rId18" Type="http://schemas.openxmlformats.org/officeDocument/2006/relationships/hyperlink" Target="https://banebots.com/banebots-wheel-2-x-0-8-hub-mount-40a-orange/" TargetMode="External"/><Relationship Id="rId3" Type="http://schemas.openxmlformats.org/officeDocument/2006/relationships/hyperlink" Target="https://www.aliexpress.us/item/3256805329452853.html" TargetMode="External"/><Relationship Id="rId7" Type="http://schemas.openxmlformats.org/officeDocument/2006/relationships/hyperlink" Target="https://www.aliexpress.us/item/3256806106856975.html" TargetMode="External"/><Relationship Id="rId12" Type="http://schemas.openxmlformats.org/officeDocument/2006/relationships/hyperlink" Target="https://www.amazon.com/dp/B012TE12CY" TargetMode="External"/><Relationship Id="rId17" Type="http://schemas.openxmlformats.org/officeDocument/2006/relationships/hyperlink" Target="https://jlcpcb.com/" TargetMode="External"/><Relationship Id="rId2" Type="http://schemas.openxmlformats.org/officeDocument/2006/relationships/hyperlink" Target="https://www.aliexpress.us/item/2251832679959065.html" TargetMode="External"/><Relationship Id="rId16" Type="http://schemas.openxmlformats.org/officeDocument/2006/relationships/hyperlink" Target="https://www.amazon.com/gp/product/B07SG43L9Q/" TargetMode="External"/><Relationship Id="rId20" Type="http://schemas.openxmlformats.org/officeDocument/2006/relationships/hyperlink" Target="https://www.aliexpress.us/item/2251832666419248.html" TargetMode="External"/><Relationship Id="rId1" Type="http://schemas.openxmlformats.org/officeDocument/2006/relationships/hyperlink" Target="https://www.amazon.com/dp/B07KVHMQRH" TargetMode="External"/><Relationship Id="rId6" Type="http://schemas.openxmlformats.org/officeDocument/2006/relationships/hyperlink" Target="https://www.aliexpress.us/item/3256804652854836.html" TargetMode="External"/><Relationship Id="rId11" Type="http://schemas.openxmlformats.org/officeDocument/2006/relationships/hyperlink" Target="https://www.aliexpress.us/item/3256804650896588.html" TargetMode="External"/><Relationship Id="rId5" Type="http://schemas.openxmlformats.org/officeDocument/2006/relationships/hyperlink" Target="https://www.aliexpress.us/item/3256804652854836.html" TargetMode="External"/><Relationship Id="rId15" Type="http://schemas.openxmlformats.org/officeDocument/2006/relationships/hyperlink" Target="https://www.amazon.com/gp/product/B09NHK7GX9" TargetMode="External"/><Relationship Id="rId10" Type="http://schemas.openxmlformats.org/officeDocument/2006/relationships/hyperlink" Target="https://www.aliexpress.us/item/3256804193376739.html" TargetMode="External"/><Relationship Id="rId19" Type="http://schemas.openxmlformats.org/officeDocument/2006/relationships/hyperlink" Target="https://www.amazon.com/dp/B0BV24T11D/" TargetMode="External"/><Relationship Id="rId4" Type="http://schemas.openxmlformats.org/officeDocument/2006/relationships/hyperlink" Target="https://www.aliexpress.us/item/3256805934638435.html" TargetMode="External"/><Relationship Id="rId9" Type="http://schemas.openxmlformats.org/officeDocument/2006/relationships/hyperlink" Target="https://www.aliexpress.us/item/3256806307993875.html" TargetMode="External"/><Relationship Id="rId14" Type="http://schemas.openxmlformats.org/officeDocument/2006/relationships/hyperlink" Target="https://www.amazon.com/dp/B01BBOZ4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22"/>
  <sheetViews>
    <sheetView tabSelected="1" zoomScale="165" workbookViewId="0">
      <selection activeCell="F4" sqref="F4"/>
    </sheetView>
  </sheetViews>
  <sheetFormatPr baseColWidth="10" defaultRowHeight="16" x14ac:dyDescent="0.2"/>
  <cols>
    <col min="1" max="1" width="41.83203125" bestFit="1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104.02753004089999</v>
      </c>
    </row>
    <row r="2" spans="1:8" x14ac:dyDescent="0.2">
      <c r="A2" t="s">
        <v>50</v>
      </c>
      <c r="B2" s="7" t="s">
        <v>7</v>
      </c>
      <c r="C2" s="5">
        <f>47.96*1.101</f>
        <v>52.803959999999996</v>
      </c>
      <c r="D2" s="9">
        <f>96.91/4000</f>
        <v>2.4227499999999999E-2</v>
      </c>
      <c r="E2" s="5">
        <f>C2*D2</f>
        <v>1.2793079408999999</v>
      </c>
    </row>
    <row r="3" spans="1:8" ht="51" x14ac:dyDescent="0.2">
      <c r="A3" t="s">
        <v>13</v>
      </c>
      <c r="B3" s="7" t="s">
        <v>59</v>
      </c>
      <c r="C3" s="5">
        <f>16.62*1.101</f>
        <v>18.29862</v>
      </c>
      <c r="D3" s="9">
        <v>1</v>
      </c>
      <c r="E3" s="5">
        <f>C3*D3</f>
        <v>18.29862</v>
      </c>
      <c r="F3" s="11" t="s">
        <v>60</v>
      </c>
    </row>
    <row r="4" spans="1:8" x14ac:dyDescent="0.2">
      <c r="A4" t="s">
        <v>9</v>
      </c>
      <c r="B4" s="7" t="s">
        <v>8</v>
      </c>
      <c r="C4" s="5">
        <f>8.48*1.101</f>
        <v>9.3364799999999999</v>
      </c>
      <c r="D4" s="9">
        <v>0.5</v>
      </c>
      <c r="E4" s="5">
        <f t="shared" ref="E4:E22" si="0">C4*D4</f>
        <v>4.6682399999999999</v>
      </c>
    </row>
    <row r="5" spans="1:8" x14ac:dyDescent="0.2">
      <c r="A5" t="s">
        <v>40</v>
      </c>
      <c r="B5" s="7" t="s">
        <v>39</v>
      </c>
      <c r="C5" s="5">
        <v>74.8</v>
      </c>
      <c r="D5" s="9">
        <f>4/20</f>
        <v>0.2</v>
      </c>
      <c r="E5" s="5">
        <f>C5*D5</f>
        <v>14.96</v>
      </c>
    </row>
    <row r="6" spans="1:8" x14ac:dyDescent="0.2">
      <c r="A6" t="s">
        <v>43</v>
      </c>
      <c r="B6" s="7" t="s">
        <v>18</v>
      </c>
      <c r="C6" s="5">
        <f>0.8*1.101</f>
        <v>0.88080000000000003</v>
      </c>
      <c r="D6" s="9">
        <v>1</v>
      </c>
      <c r="E6" s="5">
        <f>C6*D6</f>
        <v>0.88080000000000003</v>
      </c>
    </row>
    <row r="7" spans="1:8" x14ac:dyDescent="0.2">
      <c r="A7" t="s">
        <v>42</v>
      </c>
      <c r="B7" s="7" t="s">
        <v>19</v>
      </c>
      <c r="C7" s="5">
        <f>3.13*1.101</f>
        <v>3.4461299999999997</v>
      </c>
      <c r="D7" s="9">
        <v>2</v>
      </c>
      <c r="E7" s="5">
        <f>C7*D7</f>
        <v>6.8922599999999994</v>
      </c>
    </row>
    <row r="8" spans="1:8" ht="34" x14ac:dyDescent="0.2">
      <c r="A8" t="s">
        <v>10</v>
      </c>
      <c r="B8" s="7" t="s">
        <v>11</v>
      </c>
      <c r="C8" s="5">
        <f>(6.5 + 5.26/2)*1.101</f>
        <v>10.052129999999998</v>
      </c>
      <c r="D8" s="9">
        <v>1</v>
      </c>
      <c r="E8" s="5">
        <f t="shared" si="0"/>
        <v>10.052129999999998</v>
      </c>
      <c r="F8" s="11" t="s">
        <v>12</v>
      </c>
    </row>
    <row r="9" spans="1:8" ht="51" x14ac:dyDescent="0.2">
      <c r="A9" t="s">
        <v>14</v>
      </c>
      <c r="B9" s="7" t="s">
        <v>41</v>
      </c>
      <c r="C9" s="5">
        <f>1.98*1.101</f>
        <v>2.17998</v>
      </c>
      <c r="D9" s="9">
        <v>1</v>
      </c>
      <c r="E9" s="5">
        <f t="shared" si="0"/>
        <v>2.17998</v>
      </c>
      <c r="F9" s="11" t="s">
        <v>54</v>
      </c>
    </row>
    <row r="10" spans="1:8" ht="51" x14ac:dyDescent="0.2">
      <c r="A10" t="s">
        <v>16</v>
      </c>
      <c r="B10" s="7" t="s">
        <v>15</v>
      </c>
      <c r="C10" s="5">
        <f>3.54*1.101</f>
        <v>3.8975399999999998</v>
      </c>
      <c r="D10" s="9">
        <v>2</v>
      </c>
      <c r="E10" s="5">
        <f t="shared" si="0"/>
        <v>7.7950799999999996</v>
      </c>
      <c r="F10" s="11" t="s">
        <v>53</v>
      </c>
    </row>
    <row r="11" spans="1:8" ht="85" x14ac:dyDescent="0.2">
      <c r="A11" t="s">
        <v>17</v>
      </c>
      <c r="B11" s="7" t="s">
        <v>15</v>
      </c>
      <c r="C11" s="5">
        <f>3.46*1.101</f>
        <v>3.8094600000000001</v>
      </c>
      <c r="D11" s="9">
        <v>1</v>
      </c>
      <c r="E11" s="5">
        <f t="shared" si="0"/>
        <v>3.8094600000000001</v>
      </c>
      <c r="F11" s="11" t="s">
        <v>55</v>
      </c>
    </row>
    <row r="12" spans="1:8" ht="68" x14ac:dyDescent="0.2">
      <c r="A12" t="s">
        <v>20</v>
      </c>
      <c r="B12" s="7" t="s">
        <v>21</v>
      </c>
      <c r="C12" s="5">
        <f>4.69*1.101</f>
        <v>5.1636899999999999</v>
      </c>
      <c r="D12" s="9">
        <f>6/10</f>
        <v>0.6</v>
      </c>
      <c r="E12" s="5">
        <f t="shared" si="0"/>
        <v>3.098214</v>
      </c>
      <c r="F12" s="11" t="s">
        <v>56</v>
      </c>
    </row>
    <row r="13" spans="1:8" x14ac:dyDescent="0.2">
      <c r="A13" t="s">
        <v>22</v>
      </c>
      <c r="B13" s="7" t="s">
        <v>23</v>
      </c>
      <c r="C13" s="5">
        <f>1.101*5.02</f>
        <v>5.5270199999999994</v>
      </c>
      <c r="D13" s="9">
        <v>1</v>
      </c>
      <c r="E13" s="5">
        <f t="shared" si="0"/>
        <v>5.5270199999999994</v>
      </c>
    </row>
    <row r="14" spans="1:8" ht="17" x14ac:dyDescent="0.2">
      <c r="A14" t="s">
        <v>44</v>
      </c>
      <c r="B14" s="7" t="s">
        <v>24</v>
      </c>
      <c r="C14" s="5">
        <f>2.75*1.101</f>
        <v>3.0277500000000002</v>
      </c>
      <c r="D14" s="9">
        <f>1/5</f>
        <v>0.2</v>
      </c>
      <c r="E14" s="5">
        <f t="shared" si="0"/>
        <v>0.60555000000000003</v>
      </c>
      <c r="F14" s="11" t="s">
        <v>25</v>
      </c>
    </row>
    <row r="15" spans="1:8" ht="17" x14ac:dyDescent="0.2">
      <c r="A15" t="s">
        <v>46</v>
      </c>
      <c r="B15" s="7" t="s">
        <v>26</v>
      </c>
      <c r="C15" s="5">
        <f>5.99*1.101</f>
        <v>6.5949900000000001</v>
      </c>
      <c r="D15" s="9">
        <f>17/100</f>
        <v>0.17</v>
      </c>
      <c r="E15" s="5">
        <f t="shared" si="0"/>
        <v>1.1211483000000002</v>
      </c>
      <c r="F15" s="11" t="s">
        <v>45</v>
      </c>
    </row>
    <row r="16" spans="1:8" ht="17" x14ac:dyDescent="0.2">
      <c r="A16" t="s">
        <v>47</v>
      </c>
      <c r="B16" s="7" t="s">
        <v>27</v>
      </c>
      <c r="C16" s="5">
        <f>8.69*1.101</f>
        <v>9.5676899999999989</v>
      </c>
      <c r="D16" s="9">
        <f>2/100</f>
        <v>0.02</v>
      </c>
      <c r="E16" s="5">
        <f t="shared" si="0"/>
        <v>0.19135379999999999</v>
      </c>
      <c r="F16" s="11" t="s">
        <v>28</v>
      </c>
    </row>
    <row r="17" spans="1:6" x14ac:dyDescent="0.2">
      <c r="A17" s="12" t="s">
        <v>57</v>
      </c>
      <c r="B17" s="13" t="s">
        <v>58</v>
      </c>
      <c r="C17" s="14">
        <v>5.71</v>
      </c>
      <c r="D17" s="12">
        <v>0.02</v>
      </c>
      <c r="E17" s="5">
        <f t="shared" si="0"/>
        <v>0.1142</v>
      </c>
      <c r="F17" s="12"/>
    </row>
    <row r="18" spans="1:6" ht="17" x14ac:dyDescent="0.2">
      <c r="A18" t="s">
        <v>48</v>
      </c>
      <c r="B18" s="7" t="s">
        <v>29</v>
      </c>
      <c r="C18" s="5">
        <f>8.09*1.01</f>
        <v>8.1708999999999996</v>
      </c>
      <c r="D18" s="9">
        <f>4/100</f>
        <v>0.04</v>
      </c>
      <c r="E18" s="5">
        <f t="shared" si="0"/>
        <v>0.32683600000000002</v>
      </c>
      <c r="F18" s="11" t="s">
        <v>30</v>
      </c>
    </row>
    <row r="19" spans="1:6" ht="17" x14ac:dyDescent="0.2">
      <c r="A19" t="s">
        <v>31</v>
      </c>
      <c r="B19" s="7" t="s">
        <v>32</v>
      </c>
      <c r="C19" s="5">
        <f>11.98*1.101</f>
        <v>13.18998</v>
      </c>
      <c r="D19" s="9">
        <f>1/6</f>
        <v>0.16666666666666666</v>
      </c>
      <c r="E19" s="5">
        <f t="shared" si="0"/>
        <v>2.1983299999999999</v>
      </c>
      <c r="F19" s="11" t="s">
        <v>33</v>
      </c>
    </row>
    <row r="20" spans="1:6" ht="17" x14ac:dyDescent="0.2">
      <c r="A20" t="s">
        <v>34</v>
      </c>
      <c r="B20" s="7" t="s">
        <v>35</v>
      </c>
      <c r="C20" s="5">
        <f>7.99*1.101</f>
        <v>8.7969899999999992</v>
      </c>
      <c r="D20" s="9">
        <v>0</v>
      </c>
      <c r="E20" s="5">
        <f t="shared" si="0"/>
        <v>0</v>
      </c>
      <c r="F20" s="11" t="s">
        <v>36</v>
      </c>
    </row>
    <row r="21" spans="1:6" ht="17" x14ac:dyDescent="0.2">
      <c r="A21" t="s">
        <v>37</v>
      </c>
      <c r="B21" s="7" t="s">
        <v>38</v>
      </c>
      <c r="C21" s="5">
        <f>206.29-6</f>
        <v>200.29</v>
      </c>
      <c r="D21" s="9">
        <f>1/10</f>
        <v>0.1</v>
      </c>
      <c r="E21" s="5">
        <f t="shared" si="0"/>
        <v>20.029</v>
      </c>
      <c r="F21" s="11" t="s">
        <v>49</v>
      </c>
    </row>
    <row r="22" spans="1:6" x14ac:dyDescent="0.2">
      <c r="A22" t="s">
        <v>51</v>
      </c>
      <c r="B22" s="3" t="s">
        <v>52</v>
      </c>
      <c r="C22" s="5">
        <v>0</v>
      </c>
      <c r="D22" s="9">
        <v>1</v>
      </c>
      <c r="E22" s="5">
        <f t="shared" si="0"/>
        <v>0</v>
      </c>
    </row>
  </sheetData>
  <hyperlinks>
    <hyperlink ref="B4" r:id="rId1" xr:uid="{D3B435A3-CA86-464A-A059-1F86BC2B6302}"/>
    <hyperlink ref="B8" r:id="rId2" xr:uid="{56DFB920-5C58-D642-A245-6E447AD57C46}"/>
    <hyperlink ref="B3" r:id="rId3" xr:uid="{B04138BF-1945-6A41-A50E-E8C23A6D1AE8}"/>
    <hyperlink ref="B9" r:id="rId4" xr:uid="{836360E0-2B7D-0243-9771-1A769D84D753}"/>
    <hyperlink ref="B10" r:id="rId5" xr:uid="{EA9A5D7F-69A1-6E4E-80E7-ECD779D7D388}"/>
    <hyperlink ref="B11" r:id="rId6" xr:uid="{A98E6176-4710-9C49-9972-B7FAAC6C040A}"/>
    <hyperlink ref="B6" r:id="rId7" xr:uid="{D018B163-F347-D142-8B31-E5E0A887A9EB}"/>
    <hyperlink ref="B7" r:id="rId8" xr:uid="{BF251B86-54EE-234C-A5E5-3A707CBCBCD2}"/>
    <hyperlink ref="B12" r:id="rId9" xr:uid="{1C48D52B-8F5E-444E-BB19-F4A375B6DD01}"/>
    <hyperlink ref="B13" r:id="rId10" xr:uid="{0E06D031-7BD1-544D-8989-1A3139BD38D8}"/>
    <hyperlink ref="B14" r:id="rId11" xr:uid="{9D4094F4-F98A-6344-810A-A3F71068A0C8}"/>
    <hyperlink ref="B15" r:id="rId12" xr:uid="{B6AF7F62-C552-5948-9DFD-EE421B26F3A5}"/>
    <hyperlink ref="B16" r:id="rId13" xr:uid="{B79725FD-8953-2642-9D3D-B936199B0B2B}"/>
    <hyperlink ref="B18" r:id="rId14" xr:uid="{CD47833C-856A-834C-B374-62C8E153EBEB}"/>
    <hyperlink ref="B19" r:id="rId15" xr:uid="{D94F7B8F-31F0-4D48-95E1-72495218D91B}"/>
    <hyperlink ref="B20" r:id="rId16" xr:uid="{D46D8567-27E0-4A47-B972-5C7384A23E5C}"/>
    <hyperlink ref="B21" r:id="rId17" xr:uid="{B251EDFF-D916-5B47-9C82-AE2C63A918C4}"/>
    <hyperlink ref="B5" r:id="rId18" xr:uid="{32EA09CA-016F-3D43-A8B7-94E4B11169EF}"/>
    <hyperlink ref="B2" r:id="rId19" xr:uid="{1127F7E8-945F-6540-8786-B8DD605BE466}"/>
    <hyperlink ref="B17" r:id="rId20" xr:uid="{6E79EDA6-ED52-C547-99A7-BFAFBAB2AE0E}"/>
  </hyperlink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cp:lastPrinted>2024-09-29T21:41:41Z</cp:lastPrinted>
  <dcterms:created xsi:type="dcterms:W3CDTF">2024-08-22T03:37:47Z</dcterms:created>
  <dcterms:modified xsi:type="dcterms:W3CDTF">2025-02-23T05:19:34Z</dcterms:modified>
</cp:coreProperties>
</file>